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vera\Downloads\"/>
    </mc:Choice>
  </mc:AlternateContent>
  <xr:revisionPtr revIDLastSave="0" documentId="13_ncr:1_{BB440123-B890-4AEA-9A20-A36B97CA2E78}" xr6:coauthVersionLast="47" xr6:coauthVersionMax="47" xr10:uidLastSave="{00000000-0000-0000-0000-000000000000}"/>
  <bookViews>
    <workbookView xWindow="-120" yWindow="-120" windowWidth="20730" windowHeight="11160" activeTab="3" xr2:uid="{90BAA08A-6CAF-47F0-A86D-3330843A9D06}"/>
  </bookViews>
  <sheets>
    <sheet name="General" sheetId="1" r:id="rId1"/>
    <sheet name="WUNDERMAN" sheetId="2" r:id="rId2"/>
    <sheet name="Hoja5" sheetId="10" r:id="rId3"/>
    <sheet name="2023" sheetId="9" r:id="rId4"/>
    <sheet name="Hoja1" sheetId="5" r:id="rId5"/>
    <sheet name="Comparativo (2)" sheetId="4" r:id="rId6"/>
    <sheet name="Hoja4" sheetId="8" r:id="rId7"/>
    <sheet name="Hoja3" sheetId="7" r:id="rId8"/>
    <sheet name="Hoja2" sheetId="6" r:id="rId9"/>
    <sheet name="Comparativo" sheetId="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2" l="1"/>
  <c r="C12" i="9"/>
  <c r="O12" i="9" s="1"/>
  <c r="C13" i="9"/>
  <c r="C7" i="9"/>
  <c r="C6" i="9"/>
  <c r="O6" i="9" s="1"/>
  <c r="C33" i="9"/>
  <c r="C32" i="9"/>
  <c r="C30" i="9"/>
  <c r="O30" i="9" s="1"/>
  <c r="O20" i="9" s="1"/>
  <c r="C29" i="9"/>
  <c r="C27" i="9"/>
  <c r="O27" i="9" s="1"/>
  <c r="C26" i="9"/>
  <c r="C11" i="9"/>
  <c r="O11" i="9" s="1"/>
  <c r="C8" i="9"/>
  <c r="O8" i="9" s="1"/>
  <c r="C5" i="9"/>
  <c r="E5" i="4"/>
  <c r="E4" i="4" s="1"/>
  <c r="G4" i="4" s="1"/>
  <c r="E10" i="4"/>
  <c r="O45" i="2"/>
  <c r="O57" i="2"/>
  <c r="E27" i="4" s="1"/>
  <c r="C68" i="4"/>
  <c r="C58" i="4"/>
  <c r="U57" i="2"/>
  <c r="V57" i="2" s="1"/>
  <c r="V103" i="2"/>
  <c r="V58" i="2" s="1"/>
  <c r="U58" i="2"/>
  <c r="U63" i="2"/>
  <c r="U62" i="2"/>
  <c r="U59" i="2"/>
  <c r="V59" i="2" s="1"/>
  <c r="U60" i="2"/>
  <c r="V60" i="2" s="1"/>
  <c r="U61" i="2"/>
  <c r="R43" i="2"/>
  <c r="O7" i="9"/>
  <c r="P7" i="9" s="1"/>
  <c r="R48" i="2"/>
  <c r="R49" i="2"/>
  <c r="R45" i="2"/>
  <c r="U45" i="2" s="1"/>
  <c r="R46" i="2"/>
  <c r="U46" i="2" s="1"/>
  <c r="R47" i="2"/>
  <c r="Q52" i="2"/>
  <c r="R44" i="2"/>
  <c r="U44" i="2" s="1"/>
  <c r="B4" i="9"/>
  <c r="V100" i="2"/>
  <c r="U43" i="2" s="1"/>
  <c r="N43" i="2"/>
  <c r="O43" i="2" s="1"/>
  <c r="O35" i="9"/>
  <c r="O36" i="9"/>
  <c r="O37" i="9"/>
  <c r="O38" i="9"/>
  <c r="O39" i="9"/>
  <c r="O40" i="9"/>
  <c r="O41" i="9"/>
  <c r="O42" i="9"/>
  <c r="O43" i="9"/>
  <c r="O26" i="9"/>
  <c r="O29" i="9"/>
  <c r="O19" i="9" s="1"/>
  <c r="O32" i="9"/>
  <c r="O33" i="9"/>
  <c r="O23" i="9" s="1"/>
  <c r="O5" i="9"/>
  <c r="O9" i="9"/>
  <c r="O10" i="9"/>
  <c r="O13" i="9"/>
  <c r="E14" i="9"/>
  <c r="N32" i="2"/>
  <c r="N11" i="2"/>
  <c r="D4" i="9"/>
  <c r="E4" i="9"/>
  <c r="O4" i="9" s="1"/>
  <c r="F4" i="9"/>
  <c r="D24" i="9"/>
  <c r="D14" i="9" s="1"/>
  <c r="E24" i="9"/>
  <c r="F24" i="9"/>
  <c r="F14" i="9" s="1"/>
  <c r="D34" i="9"/>
  <c r="D44" i="9" s="1"/>
  <c r="E34" i="9"/>
  <c r="E44" i="9" s="1"/>
  <c r="F34" i="9"/>
  <c r="F44" i="9" s="1"/>
  <c r="B34" i="9"/>
  <c r="O34" i="9" s="1"/>
  <c r="B24" i="9"/>
  <c r="C28" i="9" s="1"/>
  <c r="O28" i="9" s="1"/>
  <c r="O33" i="2"/>
  <c r="U9" i="5"/>
  <c r="O11" i="5"/>
  <c r="R15" i="5"/>
  <c r="R14" i="5"/>
  <c r="Q15" i="5"/>
  <c r="Q14" i="5"/>
  <c r="N20" i="2"/>
  <c r="O10" i="5" s="1"/>
  <c r="N21" i="2"/>
  <c r="O9" i="5" s="1"/>
  <c r="O19" i="2"/>
  <c r="O58" i="2"/>
  <c r="E18" i="2"/>
  <c r="F18" i="2"/>
  <c r="G18" i="2"/>
  <c r="H18" i="2"/>
  <c r="I18" i="2"/>
  <c r="J18" i="2"/>
  <c r="K18" i="2"/>
  <c r="L18" i="2"/>
  <c r="M18" i="2"/>
  <c r="D18" i="2"/>
  <c r="C18" i="2"/>
  <c r="N18" i="2" s="1"/>
  <c r="B18" i="2"/>
  <c r="P11" i="5"/>
  <c r="R16" i="5" s="1"/>
  <c r="S15" i="5" s="1"/>
  <c r="N100" i="2"/>
  <c r="C4" i="6" s="1"/>
  <c r="N88" i="2"/>
  <c r="O4" i="2" s="1"/>
  <c r="C4" i="4" s="1"/>
  <c r="D3" i="7" s="1"/>
  <c r="N3" i="2"/>
  <c r="E16" i="4"/>
  <c r="E14" i="4" s="1"/>
  <c r="Q6" i="5"/>
  <c r="Q7" i="5"/>
  <c r="Q8" i="5"/>
  <c r="Q5" i="5"/>
  <c r="P10" i="5"/>
  <c r="P9" i="5"/>
  <c r="P8" i="5"/>
  <c r="O8" i="5"/>
  <c r="N19" i="2"/>
  <c r="N103" i="2"/>
  <c r="O5" i="5"/>
  <c r="H31" i="5"/>
  <c r="G31" i="5"/>
  <c r="I29" i="5"/>
  <c r="I31" i="5"/>
  <c r="I27" i="5"/>
  <c r="I28" i="5"/>
  <c r="I24" i="5"/>
  <c r="I23" i="5"/>
  <c r="H25" i="5"/>
  <c r="I25" i="5" s="1"/>
  <c r="G25" i="5"/>
  <c r="N94" i="2"/>
  <c r="G5" i="5"/>
  <c r="H33" i="5" s="1"/>
  <c r="H11" i="5"/>
  <c r="H12" i="5"/>
  <c r="H13" i="5"/>
  <c r="G10" i="5"/>
  <c r="G14" i="5" s="1"/>
  <c r="E14" i="5"/>
  <c r="F10" i="5"/>
  <c r="F14" i="5" s="1"/>
  <c r="E10" i="5"/>
  <c r="H6" i="5"/>
  <c r="H7" i="5"/>
  <c r="O90" i="2"/>
  <c r="N6" i="2"/>
  <c r="N4" i="2"/>
  <c r="E4" i="5"/>
  <c r="G9" i="4"/>
  <c r="E7" i="4"/>
  <c r="C15" i="4"/>
  <c r="N25" i="2"/>
  <c r="N48" i="2"/>
  <c r="O36" i="2"/>
  <c r="C54" i="4" s="1"/>
  <c r="F39" i="4"/>
  <c r="C39" i="4"/>
  <c r="B71" i="4"/>
  <c r="F22" i="4"/>
  <c r="C1" i="2"/>
  <c r="D1" i="2"/>
  <c r="E1" i="2"/>
  <c r="F1" i="2"/>
  <c r="G1" i="2"/>
  <c r="H1" i="2"/>
  <c r="I1" i="2"/>
  <c r="J1" i="2"/>
  <c r="K1" i="2"/>
  <c r="L1" i="2"/>
  <c r="M1" i="2"/>
  <c r="B1" i="2"/>
  <c r="C40" i="2"/>
  <c r="D40" i="2"/>
  <c r="E40" i="2"/>
  <c r="F40" i="2"/>
  <c r="G40" i="2"/>
  <c r="H40" i="2"/>
  <c r="I40" i="2"/>
  <c r="J40" i="2"/>
  <c r="K40" i="2"/>
  <c r="L40" i="2"/>
  <c r="M40" i="2"/>
  <c r="B40" i="2"/>
  <c r="O52" i="9" l="1"/>
  <c r="O53" i="9"/>
  <c r="O46" i="9"/>
  <c r="O49" i="9"/>
  <c r="O50" i="9"/>
  <c r="P27" i="9"/>
  <c r="O17" i="9"/>
  <c r="O47" i="9"/>
  <c r="P6" i="9"/>
  <c r="O16" i="9"/>
  <c r="O18" i="9"/>
  <c r="O48" i="9"/>
  <c r="E75" i="4"/>
  <c r="E68" i="4"/>
  <c r="O44" i="9"/>
  <c r="P5" i="9"/>
  <c r="O24" i="9"/>
  <c r="O14" i="9" s="1"/>
  <c r="O22" i="9"/>
  <c r="C25" i="9"/>
  <c r="O25" i="9" s="1"/>
  <c r="O45" i="9" s="1"/>
  <c r="B14" i="9"/>
  <c r="B44" i="9"/>
  <c r="P26" i="9"/>
  <c r="C31" i="9"/>
  <c r="O31" i="9" s="1"/>
  <c r="O18" i="2"/>
  <c r="O32" i="2" s="1"/>
  <c r="S8" i="5"/>
  <c r="Q10" i="5"/>
  <c r="Q9" i="5"/>
  <c r="S7" i="5"/>
  <c r="S14" i="5"/>
  <c r="C5" i="4"/>
  <c r="O20" i="2"/>
  <c r="N89" i="2"/>
  <c r="H34" i="5"/>
  <c r="F5" i="5"/>
  <c r="D21" i="4"/>
  <c r="C69" i="4" s="1"/>
  <c r="G39" i="4"/>
  <c r="N58" i="2"/>
  <c r="O15" i="9" l="1"/>
  <c r="P25" i="9"/>
  <c r="O21" i="9"/>
  <c r="O51" i="9"/>
  <c r="H5" i="5"/>
  <c r="G33" i="5"/>
  <c r="O15" i="2"/>
  <c r="G34" i="5" l="1"/>
  <c r="I34" i="5" s="1"/>
  <c r="I33" i="5"/>
  <c r="N26" i="2"/>
  <c r="N27" i="2"/>
  <c r="N28" i="2"/>
  <c r="N29" i="2"/>
  <c r="N36" i="2" s="1"/>
  <c r="N30" i="2"/>
  <c r="N31" i="2"/>
  <c r="N22" i="2"/>
  <c r="N23" i="2"/>
  <c r="C33" i="4" s="1"/>
  <c r="N24" i="2"/>
  <c r="N7" i="1"/>
  <c r="N4" i="1"/>
  <c r="N5" i="1"/>
  <c r="N6" i="1"/>
  <c r="N3" i="1"/>
  <c r="N38" i="2" l="1"/>
  <c r="C46" i="4"/>
  <c r="C61" i="4" s="1"/>
  <c r="N37" i="2"/>
  <c r="C49" i="4"/>
  <c r="N35" i="2"/>
  <c r="C44" i="4"/>
  <c r="C45" i="4"/>
  <c r="N34" i="2"/>
  <c r="C47" i="4"/>
  <c r="D22" i="4"/>
  <c r="N33" i="2"/>
  <c r="C29" i="4"/>
  <c r="C30" i="4"/>
  <c r="H30" i="4" s="1"/>
  <c r="I34" i="4" s="1"/>
  <c r="C32" i="4"/>
  <c r="N5" i="2"/>
  <c r="O12" i="2" s="1"/>
  <c r="N13" i="2"/>
  <c r="N7" i="2"/>
  <c r="N8" i="2"/>
  <c r="C7" i="4" s="1"/>
  <c r="N9" i="2"/>
  <c r="C16" i="4" s="1"/>
  <c r="C14" i="4" s="1"/>
  <c r="N10" i="2"/>
  <c r="C13" i="4" s="1"/>
  <c r="N65" i="2"/>
  <c r="N66" i="2"/>
  <c r="N67" i="2"/>
  <c r="N68" i="2"/>
  <c r="N75" i="2" s="1"/>
  <c r="E54" i="4" s="1"/>
  <c r="G54" i="4" s="1"/>
  <c r="N69" i="2"/>
  <c r="E49" i="4" s="1"/>
  <c r="N70" i="2"/>
  <c r="N59" i="2"/>
  <c r="N60" i="2"/>
  <c r="N61" i="2"/>
  <c r="N62" i="2"/>
  <c r="E33" i="4" s="1"/>
  <c r="N63" i="2"/>
  <c r="E30" i="4" s="1"/>
  <c r="N44" i="2"/>
  <c r="N45" i="2"/>
  <c r="N46" i="2"/>
  <c r="N47" i="2"/>
  <c r="N54" i="2" s="1"/>
  <c r="N49" i="2"/>
  <c r="R64" i="2"/>
  <c r="S64" i="2" s="1"/>
  <c r="N104" i="2"/>
  <c r="N95" i="2"/>
  <c r="N64" i="2"/>
  <c r="O64" i="2" s="1"/>
  <c r="E43" i="4" s="1"/>
  <c r="N57" i="2"/>
  <c r="E81" i="4" l="1"/>
  <c r="H34" i="4"/>
  <c r="H35" i="4" s="1"/>
  <c r="I30" i="4"/>
  <c r="H29" i="4"/>
  <c r="O44" i="2"/>
  <c r="C5" i="6" s="1"/>
  <c r="C3" i="6" s="1"/>
  <c r="E45" i="4"/>
  <c r="E44" i="4"/>
  <c r="G44" i="4" s="1"/>
  <c r="C81" i="4"/>
  <c r="G81" i="4" s="1"/>
  <c r="E12" i="4"/>
  <c r="E3" i="7" s="1"/>
  <c r="E11" i="4"/>
  <c r="E17" i="4" s="1"/>
  <c r="N77" i="2"/>
  <c r="E46" i="4"/>
  <c r="O66" i="2"/>
  <c r="C80" i="4"/>
  <c r="H32" i="4"/>
  <c r="C60" i="4"/>
  <c r="C64" i="4"/>
  <c r="P47" i="2"/>
  <c r="O26" i="2"/>
  <c r="C53" i="4" s="1"/>
  <c r="O25" i="2"/>
  <c r="O6" i="2"/>
  <c r="F49" i="4"/>
  <c r="E64" i="4"/>
  <c r="G49" i="4"/>
  <c r="C12" i="4"/>
  <c r="C77" i="4" s="1"/>
  <c r="C11" i="4"/>
  <c r="C78" i="4"/>
  <c r="C48" i="4"/>
  <c r="Q103" i="2"/>
  <c r="G33" i="4"/>
  <c r="C28" i="4"/>
  <c r="H28" i="4" s="1"/>
  <c r="F36" i="4"/>
  <c r="P68" i="2"/>
  <c r="N56" i="2"/>
  <c r="E13" i="4"/>
  <c r="E78" i="4" s="1"/>
  <c r="G78" i="4" s="1"/>
  <c r="N52" i="2"/>
  <c r="N76" i="2"/>
  <c r="O65" i="2"/>
  <c r="N14" i="2"/>
  <c r="N15" i="2"/>
  <c r="C31" i="4"/>
  <c r="C79" i="4" s="1"/>
  <c r="P26" i="2"/>
  <c r="F21" i="4"/>
  <c r="G21" i="4" s="1"/>
  <c r="N55" i="2"/>
  <c r="N51" i="2"/>
  <c r="N74" i="2"/>
  <c r="E29" i="4"/>
  <c r="E28" i="4"/>
  <c r="D15" i="4"/>
  <c r="N16" i="2"/>
  <c r="C70" i="4"/>
  <c r="G70" i="4" s="1"/>
  <c r="G22" i="4"/>
  <c r="N53" i="2"/>
  <c r="G7" i="4"/>
  <c r="Q88" i="2"/>
  <c r="C27" i="4"/>
  <c r="D19" i="4"/>
  <c r="P22" i="2"/>
  <c r="P19" i="2"/>
  <c r="G30" i="4"/>
  <c r="N73" i="2"/>
  <c r="E31" i="4"/>
  <c r="E32" i="4"/>
  <c r="E80" i="4" s="1"/>
  <c r="O59" i="2"/>
  <c r="D16" i="4"/>
  <c r="G16" i="4"/>
  <c r="N12" i="2"/>
  <c r="N17" i="2"/>
  <c r="N96" i="2"/>
  <c r="N102" i="2"/>
  <c r="Q100" i="2"/>
  <c r="T100" i="2" s="1"/>
  <c r="N105" i="2"/>
  <c r="N91" i="2"/>
  <c r="T88" i="2"/>
  <c r="N50" i="2"/>
  <c r="A2" i="10" s="1" a="1"/>
  <c r="A2" i="10" s="1"/>
  <c r="Q104" i="2"/>
  <c r="Q95" i="2"/>
  <c r="Q94" i="2"/>
  <c r="E79" i="4" l="1"/>
  <c r="C22" i="4"/>
  <c r="D33" i="4"/>
  <c r="D4" i="7"/>
  <c r="D5" i="7" s="1"/>
  <c r="C59" i="4"/>
  <c r="H36" i="4"/>
  <c r="E76" i="4"/>
  <c r="I28" i="4"/>
  <c r="J30" i="4" s="1"/>
  <c r="E77" i="4"/>
  <c r="I29" i="4"/>
  <c r="J29" i="4" s="1"/>
  <c r="G80" i="4"/>
  <c r="D29" i="4"/>
  <c r="D32" i="4"/>
  <c r="G79" i="4"/>
  <c r="D12" i="4"/>
  <c r="F44" i="4"/>
  <c r="E59" i="4"/>
  <c r="G59" i="4" s="1"/>
  <c r="D13" i="4"/>
  <c r="C76" i="4"/>
  <c r="E48" i="4"/>
  <c r="E47" i="4"/>
  <c r="F45" i="4"/>
  <c r="E60" i="4"/>
  <c r="G60" i="4" s="1"/>
  <c r="G45" i="4"/>
  <c r="G76" i="4"/>
  <c r="C37" i="4"/>
  <c r="C63" i="4"/>
  <c r="F46" i="4"/>
  <c r="G46" i="4"/>
  <c r="E61" i="4"/>
  <c r="G61" i="4" s="1"/>
  <c r="G77" i="4"/>
  <c r="G64" i="4"/>
  <c r="C43" i="4"/>
  <c r="C52" i="4"/>
  <c r="C62" i="4"/>
  <c r="F19" i="4"/>
  <c r="P61" i="2"/>
  <c r="D30" i="4"/>
  <c r="G28" i="4"/>
  <c r="F37" i="4"/>
  <c r="N72" i="2"/>
  <c r="E53" i="4" s="1"/>
  <c r="G53" i="4" s="1"/>
  <c r="P65" i="2"/>
  <c r="N71" i="2"/>
  <c r="E52" i="4" s="1"/>
  <c r="E58" i="4" s="1"/>
  <c r="G31" i="4"/>
  <c r="G14" i="4"/>
  <c r="F16" i="4"/>
  <c r="G69" i="4"/>
  <c r="P5" i="2"/>
  <c r="C6" i="4"/>
  <c r="P3" i="2"/>
  <c r="D20" i="4"/>
  <c r="C21" i="4"/>
  <c r="G11" i="4"/>
  <c r="G29" i="4"/>
  <c r="C36" i="4"/>
  <c r="C38" i="4" s="1"/>
  <c r="P29" i="2"/>
  <c r="G13" i="4"/>
  <c r="F13" i="4"/>
  <c r="G36" i="4"/>
  <c r="P44" i="2"/>
  <c r="G32" i="4"/>
  <c r="P8" i="2"/>
  <c r="G12" i="4"/>
  <c r="F12" i="4"/>
  <c r="P58" i="2"/>
  <c r="D31" i="4"/>
  <c r="F15" i="4"/>
  <c r="G15" i="4"/>
  <c r="D28" i="4"/>
  <c r="T94" i="2"/>
  <c r="Q91" i="2"/>
  <c r="T91" i="2" s="1"/>
  <c r="Q96" i="2"/>
  <c r="T96" i="2" s="1"/>
  <c r="T95" i="2"/>
  <c r="T103" i="2"/>
  <c r="Q102" i="2"/>
  <c r="T102" i="2" s="1"/>
  <c r="Q105" i="2"/>
  <c r="T105" i="2" s="1"/>
  <c r="T104" i="2"/>
  <c r="D48" i="4" l="1"/>
  <c r="C56" i="4"/>
  <c r="F31" i="4"/>
  <c r="E4" i="7"/>
  <c r="E5" i="7" s="1"/>
  <c r="E34" i="4"/>
  <c r="F32" i="4"/>
  <c r="G5" i="4"/>
  <c r="D6" i="4"/>
  <c r="G47" i="4"/>
  <c r="E62" i="4"/>
  <c r="G62" i="4" s="1"/>
  <c r="F47" i="4"/>
  <c r="F28" i="4"/>
  <c r="F29" i="4"/>
  <c r="G37" i="4"/>
  <c r="G48" i="4"/>
  <c r="F48" i="4"/>
  <c r="E63" i="4"/>
  <c r="G63" i="4" s="1"/>
  <c r="C75" i="4"/>
  <c r="C10" i="4"/>
  <c r="C17" i="4" s="1"/>
  <c r="D46" i="4"/>
  <c r="D49" i="4"/>
  <c r="D45" i="4"/>
  <c r="G43" i="4"/>
  <c r="D44" i="4"/>
  <c r="D47" i="4"/>
  <c r="G52" i="4"/>
  <c r="G58" i="4"/>
  <c r="C20" i="4"/>
  <c r="C71" i="4"/>
  <c r="F14" i="4"/>
  <c r="G19" i="4"/>
  <c r="F20" i="4"/>
  <c r="G20" i="4" s="1"/>
  <c r="D5" i="4"/>
  <c r="D7" i="4"/>
  <c r="F11" i="4"/>
  <c r="G27" i="4"/>
  <c r="F30" i="4"/>
  <c r="F33" i="4"/>
  <c r="G68" i="4" l="1"/>
  <c r="G75" i="4"/>
  <c r="D14" i="4"/>
  <c r="D11" i="4"/>
  <c r="G10" i="4"/>
  <c r="D10" i="4"/>
  <c r="F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<sst xmlns="http://schemas.openxmlformats.org/spreadsheetml/2006/main" count="385" uniqueCount="166">
  <si>
    <t> 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</si>
  <si>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</si>
  <si>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</si>
  <si>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</si>
  <si>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</si>
  <si>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</si>
  <si>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</si>
  <si>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</si>
  <si>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</si>
  <si>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</si>
  <si>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</si>
  <si>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</si>
  <si>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</si>
  <si>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Visitas</t>
  </si>
  <si>
    <t>CR</t>
  </si>
  <si>
    <t>Pedidos</t>
  </si>
  <si>
    <t>Preventas</t>
  </si>
  <si>
    <t>Efectividad</t>
  </si>
  <si>
    <t>Pedidos Facebook Movil Pagado</t>
  </si>
  <si>
    <t>Pedidos Facebook Fija Pagado</t>
  </si>
  <si>
    <t>Preventas Facebook Movil Pagado</t>
  </si>
  <si>
    <t>Preventas Facebook Fija Pagado</t>
  </si>
  <si>
    <t>Efectividad Facebook Movil Pagado</t>
  </si>
  <si>
    <t>Efectividad Facebook Fija Pagado</t>
  </si>
  <si>
    <t>CTR</t>
  </si>
  <si>
    <t>CTR FACEBOOK</t>
  </si>
  <si>
    <t>CTR FACEBOOK MOVIL</t>
  </si>
  <si>
    <t>CTR FACEBOOK FIJA Y FIBRA</t>
  </si>
  <si>
    <t>CTR DISPLAY</t>
  </si>
  <si>
    <t>CTR DV 360</t>
  </si>
  <si>
    <t>TIENDA ONLINE</t>
  </si>
  <si>
    <t>Visitas Movil</t>
  </si>
  <si>
    <t>Movil No pagado</t>
  </si>
  <si>
    <t>Movil Pagado</t>
  </si>
  <si>
    <t>Visitas Fija</t>
  </si>
  <si>
    <t>Fija No pagado</t>
  </si>
  <si>
    <t>Fija Pagado</t>
  </si>
  <si>
    <t>CR Movil</t>
  </si>
  <si>
    <t>CR Fija</t>
  </si>
  <si>
    <t>Pedidos Movil</t>
  </si>
  <si>
    <t>Pedidos Fija</t>
  </si>
  <si>
    <t>Preventas Movil</t>
  </si>
  <si>
    <t>Movil No Pagado</t>
  </si>
  <si>
    <t>Preventas Fija</t>
  </si>
  <si>
    <t>Efectividad Movil</t>
  </si>
  <si>
    <t>Efectividad Fija</t>
  </si>
  <si>
    <t>Total</t>
  </si>
  <si>
    <t>Visitas Movil No Pagado</t>
  </si>
  <si>
    <t>Visitas Movil Pagado</t>
  </si>
  <si>
    <t>Visitas Fija No Pagado</t>
  </si>
  <si>
    <t>Visitas Fija Pagado</t>
  </si>
  <si>
    <t>CR Movil No pagado</t>
  </si>
  <si>
    <t>CR Movil Pagado</t>
  </si>
  <si>
    <t>CR Fija No pagado</t>
  </si>
  <si>
    <t>CR Fija Pagado</t>
  </si>
  <si>
    <t>Pedidos Movil No Pagado</t>
  </si>
  <si>
    <t>Pedidos Movil Pagado</t>
  </si>
  <si>
    <t>Pedidos Fija No Pagado</t>
  </si>
  <si>
    <t>Pedidos Fija Pagado</t>
  </si>
  <si>
    <t>Preventas Movil No Pagado</t>
  </si>
  <si>
    <t>Preventas Movil Pagado</t>
  </si>
  <si>
    <t>Preventas Fija No pagado</t>
  </si>
  <si>
    <t>Preventas Fija Pagado</t>
  </si>
  <si>
    <t>Efectividad Movil No Pagado</t>
  </si>
  <si>
    <t>Efectividad Movil Pagado</t>
  </si>
  <si>
    <t>Efectividad Fija No Pagado</t>
  </si>
  <si>
    <t>Efectividad Fija Pagado</t>
  </si>
  <si>
    <t>CATALOGO</t>
  </si>
  <si>
    <t>Total visitas</t>
  </si>
  <si>
    <t>Móvil</t>
  </si>
  <si>
    <t>Movistar Total</t>
  </si>
  <si>
    <t>Fija</t>
  </si>
  <si>
    <t>Total CR%</t>
  </si>
  <si>
    <t>Movil</t>
  </si>
  <si>
    <t>Total Pedidos</t>
  </si>
  <si>
    <t>Total Preventas</t>
  </si>
  <si>
    <t xml:space="preserve">Móvil </t>
  </si>
  <si>
    <t>Total Efectividad</t>
  </si>
  <si>
    <t xml:space="preserve">Movil </t>
  </si>
  <si>
    <t>var</t>
  </si>
  <si>
    <t>Total visitas pagadas</t>
  </si>
  <si>
    <t>Total visitas no pagadas</t>
  </si>
  <si>
    <t>Total Visitas</t>
  </si>
  <si>
    <t>Visitas Fija no pagadas</t>
  </si>
  <si>
    <t xml:space="preserve"> Movil visitas pagadas</t>
  </si>
  <si>
    <t>fija visitas pagadas</t>
  </si>
  <si>
    <t>Visitas Movil no pagadas</t>
  </si>
  <si>
    <t>No Pagado</t>
  </si>
  <si>
    <t>Pagado</t>
  </si>
  <si>
    <t xml:space="preserve">Total Pedidos </t>
  </si>
  <si>
    <t>Total pedidos pagadas</t>
  </si>
  <si>
    <t xml:space="preserve"> Movil pedidos pagadas</t>
  </si>
  <si>
    <t>fija pedidos pagadas</t>
  </si>
  <si>
    <t>Total pedidos no pagadas</t>
  </si>
  <si>
    <t>pedidos Movil no pagadas</t>
  </si>
  <si>
    <t>pedidoss Fija no pagadas</t>
  </si>
  <si>
    <t>Total preventas pagadas</t>
  </si>
  <si>
    <t xml:space="preserve"> Movil preventas pagadas</t>
  </si>
  <si>
    <t>fija preventas pagadas</t>
  </si>
  <si>
    <t>Total preventas no pagadas</t>
  </si>
  <si>
    <t>preventas Movil no pagadas</t>
  </si>
  <si>
    <t>preventas Fija no pagadas</t>
  </si>
  <si>
    <t>Total efectividad pagada</t>
  </si>
  <si>
    <t xml:space="preserve"> Movil efectividad pagada</t>
  </si>
  <si>
    <t>Fija efectividad pagadas</t>
  </si>
  <si>
    <t>Total efectividad no pagadas</t>
  </si>
  <si>
    <t>efectividad Movil no pagadas</t>
  </si>
  <si>
    <t>efectividad Fija no pagadas</t>
  </si>
  <si>
    <t>Total CR% pagada</t>
  </si>
  <si>
    <t xml:space="preserve"> Movil CR% pagada</t>
  </si>
  <si>
    <t>Fija CR% pagadas</t>
  </si>
  <si>
    <t>Total CR% no pagadas</t>
  </si>
  <si>
    <t>CR% Movil no pagadas</t>
  </si>
  <si>
    <t>CR% Fija no pagadas</t>
  </si>
  <si>
    <t xml:space="preserve">Titular </t>
  </si>
  <si>
    <t>cae el trafico a la mitad, parejo fija y movil</t>
  </si>
  <si>
    <t>cae por el trafico pagado y no pagado</t>
  </si>
  <si>
    <t>ver landings de no pago, sacaron paginas, o retiraron medios no pagados (sms, email, etc)</t>
  </si>
  <si>
    <t>Catalogo</t>
  </si>
  <si>
    <t xml:space="preserve">Tienda on line </t>
  </si>
  <si>
    <t>buscar</t>
  </si>
  <si>
    <t>SEO</t>
  </si>
  <si>
    <t>Referal</t>
  </si>
  <si>
    <t>app</t>
  </si>
  <si>
    <t>no pagado</t>
  </si>
  <si>
    <t>Movil no pagado</t>
  </si>
  <si>
    <t>Movil pagado</t>
  </si>
  <si>
    <t>pagado</t>
  </si>
  <si>
    <t>total visitas movil</t>
  </si>
  <si>
    <t>total pedidos movil</t>
  </si>
  <si>
    <t>CRO</t>
  </si>
  <si>
    <t>Catálogo</t>
  </si>
  <si>
    <t xml:space="preserve">Pedidos </t>
  </si>
  <si>
    <t xml:space="preserve">Visitas totales </t>
  </si>
  <si>
    <t>Landing</t>
  </si>
  <si>
    <t>VISITAS</t>
  </si>
  <si>
    <t>PEDIDOS</t>
  </si>
  <si>
    <t>PAGADO</t>
  </si>
  <si>
    <t>NO PAGADO</t>
  </si>
  <si>
    <t>Medios</t>
  </si>
  <si>
    <t>E mail</t>
  </si>
  <si>
    <t>Seo</t>
  </si>
  <si>
    <t>SMS</t>
  </si>
  <si>
    <t>Otros</t>
  </si>
  <si>
    <t>Costo</t>
  </si>
  <si>
    <t xml:space="preserve">Enero </t>
  </si>
  <si>
    <t xml:space="preserve">Marzo </t>
  </si>
  <si>
    <t xml:space="preserve">Abril </t>
  </si>
  <si>
    <t xml:space="preserve">Mayo </t>
  </si>
  <si>
    <t xml:space="preserve">Julio </t>
  </si>
  <si>
    <t>Setiembre</t>
  </si>
  <si>
    <t>visitas</t>
  </si>
  <si>
    <t>No pagadas</t>
  </si>
  <si>
    <t>Pagadas</t>
  </si>
  <si>
    <t>Visitas Móvil</t>
  </si>
  <si>
    <t>CR Móvil</t>
  </si>
  <si>
    <t>Pedidos Móvil</t>
  </si>
  <si>
    <t>Preventas Móvil</t>
  </si>
  <si>
    <t>Efectividad Móvil</t>
  </si>
  <si>
    <t>Visitas Catálogo</t>
  </si>
  <si>
    <t>CR Catálogo</t>
  </si>
  <si>
    <t>Pedidos Catálogo</t>
  </si>
  <si>
    <t>Preventas Catálogo</t>
  </si>
  <si>
    <t>Efectividad Catálogo</t>
  </si>
  <si>
    <t>5,71</t>
  </si>
  <si>
    <t>4,73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</si>
</sst>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(* #,##0.00_);_(* \(#,##0.00\);_(* &quot;-&quot;??_);_(@_)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 val="double"/>
      <sz val="10"/>
      <color theme="1"/>
      <name val="Calibri"/>
      <family val="2"/>
      <scheme val="minor"/>
    </font>
    <font>
      <u val="double"/>
      <sz val="9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4">
    <xf numFmtId="0" fontId="0" fillId="0" borderId="0" xfId="0"/>
    <xf numFmtId="0" fontId="0" fillId="0" borderId="1" xfId="0" applyBorder="1"/>
    <xf numFmtId="9" fontId="0" fillId="0" borderId="0" xfId="1" applyFont="1"/>
    <xf numFmtId="10" fontId="0" fillId="0" borderId="1" xfId="1" applyNumberFormat="1" applyFont="1" applyBorder="1"/>
    <xf numFmtId="10" fontId="0" fillId="0" borderId="0" xfId="1" applyNumberFormat="1" applyFont="1"/>
    <xf numFmtId="10" fontId="0" fillId="0" borderId="1" xfId="1" applyNumberFormat="1" applyFont="1" applyFill="1" applyBorder="1"/>
    <xf numFmtId="9" fontId="0" fillId="0" borderId="0" xfId="0" applyNumberFormat="1"/>
    <xf numFmtId="4" fontId="0" fillId="0" borderId="1" xfId="0" applyNumberFormat="1" applyBorder="1"/>
    <xf numFmtId="0" fontId="0" fillId="0" borderId="4" xfId="0" applyBorder="1"/>
    <xf numFmtId="10" fontId="0" fillId="0" borderId="1" xfId="0" applyNumberFormat="1" applyBorder="1"/>
    <xf numFmtId="0" fontId="0" fillId="0" borderId="2" xfId="0" applyBorder="1"/>
    <xf numFmtId="4" fontId="0" fillId="0" borderId="4" xfId="0" applyNumberFormat="1" applyBorder="1"/>
    <xf numFmtId="0" fontId="0" fillId="0" borderId="6" xfId="0" applyBorder="1"/>
    <xf numFmtId="10" fontId="0" fillId="0" borderId="6" xfId="1" applyNumberFormat="1" applyFont="1" applyBorder="1"/>
    <xf numFmtId="0" fontId="0" fillId="0" borderId="5" xfId="0" applyBorder="1"/>
    <xf numFmtId="4" fontId="0" fillId="0" borderId="5" xfId="0" applyNumberFormat="1" applyBorder="1"/>
    <xf numFmtId="4" fontId="0" fillId="0" borderId="6" xfId="0" applyNumberFormat="1" applyBorder="1"/>
    <xf numFmtId="10" fontId="0" fillId="0" borderId="5" xfId="1" applyNumberFormat="1" applyFont="1" applyBorder="1"/>
    <xf numFmtId="0" fontId="0" fillId="0" borderId="3" xfId="0" applyBorder="1"/>
    <xf numFmtId="10" fontId="0" fillId="0" borderId="3" xfId="1" applyNumberFormat="1" applyFont="1" applyFill="1" applyBorder="1"/>
    <xf numFmtId="10" fontId="0" fillId="0" borderId="3" xfId="1" applyNumberFormat="1" applyFont="1" applyBorder="1"/>
    <xf numFmtId="0" fontId="2" fillId="0" borderId="7" xfId="0" applyFont="1" applyBorder="1"/>
    <xf numFmtId="3" fontId="2" fillId="0" borderId="7" xfId="0" applyNumberFormat="1" applyFont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10" fontId="2" fillId="0" borderId="7" xfId="1" applyNumberFormat="1" applyFont="1" applyBorder="1" applyAlignment="1">
      <alignment horizontal="center" vertical="center"/>
    </xf>
    <xf numFmtId="10" fontId="2" fillId="3" borderId="7" xfId="1" applyNumberFormat="1" applyFont="1" applyFill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2" borderId="7" xfId="1" applyNumberFormat="1" applyFont="1" applyFill="1" applyBorder="1" applyAlignment="1">
      <alignment horizontal="center" vertical="center"/>
    </xf>
    <xf numFmtId="4" fontId="2" fillId="0" borderId="7" xfId="0" applyNumberFormat="1" applyFont="1" applyBorder="1"/>
    <xf numFmtId="0" fontId="3" fillId="0" borderId="7" xfId="0" applyFont="1" applyBorder="1"/>
    <xf numFmtId="3" fontId="4" fillId="3" borderId="7" xfId="0" applyNumberFormat="1" applyFont="1" applyFill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0" fontId="3" fillId="0" borderId="7" xfId="1" applyNumberFormat="1" applyFont="1" applyBorder="1" applyAlignment="1">
      <alignment horizontal="center" vertical="center"/>
    </xf>
    <xf numFmtId="10" fontId="3" fillId="3" borderId="7" xfId="1" applyNumberFormat="1" applyFont="1" applyFill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10" fontId="3" fillId="2" borderId="7" xfId="1" applyNumberFormat="1" applyFont="1" applyFill="1" applyBorder="1" applyAlignment="1">
      <alignment horizontal="center" vertical="center"/>
    </xf>
    <xf numFmtId="10" fontId="4" fillId="0" borderId="7" xfId="1" applyNumberFormat="1" applyFont="1" applyBorder="1" applyAlignment="1">
      <alignment horizontal="center" vertical="center"/>
    </xf>
    <xf numFmtId="10" fontId="4" fillId="3" borderId="7" xfId="1" applyNumberFormat="1" applyFont="1" applyFill="1" applyBorder="1" applyAlignment="1">
      <alignment horizontal="center" vertical="center"/>
    </xf>
    <xf numFmtId="10" fontId="4" fillId="2" borderId="7" xfId="1" applyNumberFormat="1" applyFont="1" applyFill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4" fontId="3" fillId="0" borderId="7" xfId="0" applyNumberFormat="1" applyFont="1" applyBorder="1"/>
    <xf numFmtId="4" fontId="4" fillId="0" borderId="7" xfId="0" applyNumberFormat="1" applyFont="1" applyBorder="1" applyAlignment="1">
      <alignment horizontal="center"/>
    </xf>
    <xf numFmtId="0" fontId="0" fillId="4" borderId="7" xfId="0" applyFill="1" applyBorder="1"/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7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/>
    </xf>
    <xf numFmtId="10" fontId="8" fillId="2" borderId="7" xfId="1" applyNumberFormat="1" applyFont="1" applyFill="1" applyBorder="1" applyAlignment="1">
      <alignment horizontal="center" vertical="center"/>
    </xf>
    <xf numFmtId="10" fontId="8" fillId="0" borderId="7" xfId="1" applyNumberFormat="1" applyFont="1" applyBorder="1" applyAlignment="1">
      <alignment horizontal="center" vertical="center"/>
    </xf>
    <xf numFmtId="10" fontId="7" fillId="0" borderId="7" xfId="1" applyNumberFormat="1" applyFont="1" applyBorder="1" applyAlignment="1">
      <alignment horizontal="center" vertical="center"/>
    </xf>
    <xf numFmtId="10" fontId="7" fillId="3" borderId="7" xfId="1" applyNumberFormat="1" applyFont="1" applyFill="1" applyBorder="1" applyAlignment="1">
      <alignment horizontal="center" vertical="center"/>
    </xf>
    <xf numFmtId="10" fontId="7" fillId="2" borderId="7" xfId="1" applyNumberFormat="1" applyFont="1" applyFill="1" applyBorder="1" applyAlignment="1">
      <alignment horizontal="center" vertical="center"/>
    </xf>
    <xf numFmtId="10" fontId="5" fillId="2" borderId="7" xfId="1" applyNumberFormat="1" applyFont="1" applyFill="1" applyBorder="1" applyAlignment="1">
      <alignment horizontal="center" vertical="center"/>
    </xf>
    <xf numFmtId="10" fontId="5" fillId="0" borderId="7" xfId="1" applyNumberFormat="1" applyFont="1" applyBorder="1" applyAlignment="1">
      <alignment horizontal="center" vertical="center"/>
    </xf>
    <xf numFmtId="10" fontId="5" fillId="3" borderId="7" xfId="1" applyNumberFormat="1" applyFont="1" applyFill="1" applyBorder="1" applyAlignment="1">
      <alignment horizontal="center" vertical="center"/>
    </xf>
    <xf numFmtId="4" fontId="0" fillId="0" borderId="11" xfId="0" applyNumberFormat="1" applyBorder="1"/>
    <xf numFmtId="4" fontId="0" fillId="0" borderId="12" xfId="0" applyNumberForma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10" fontId="0" fillId="0" borderId="4" xfId="1" applyNumberFormat="1" applyFont="1" applyBorder="1"/>
    <xf numFmtId="10" fontId="8" fillId="0" borderId="7" xfId="1" applyNumberFormat="1" applyFont="1" applyFill="1" applyBorder="1" applyAlignment="1">
      <alignment horizontal="center" vertical="center"/>
    </xf>
    <xf numFmtId="10" fontId="7" fillId="0" borderId="7" xfId="1" applyNumberFormat="1" applyFont="1" applyFill="1" applyBorder="1" applyAlignment="1">
      <alignment horizontal="center" vertical="center"/>
    </xf>
    <xf numFmtId="10" fontId="5" fillId="0" borderId="7" xfId="1" applyNumberFormat="1" applyFont="1" applyFill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10" fontId="8" fillId="0" borderId="8" xfId="1" applyNumberFormat="1" applyFont="1" applyFill="1" applyBorder="1" applyAlignment="1">
      <alignment horizontal="center" vertical="center"/>
    </xf>
    <xf numFmtId="10" fontId="7" fillId="0" borderId="8" xfId="1" applyNumberFormat="1" applyFont="1" applyFill="1" applyBorder="1" applyAlignment="1">
      <alignment horizontal="center" vertical="center"/>
    </xf>
    <xf numFmtId="10" fontId="5" fillId="0" borderId="8" xfId="1" applyNumberFormat="1" applyFont="1" applyFill="1" applyBorder="1" applyAlignment="1">
      <alignment horizontal="center" vertical="center"/>
    </xf>
    <xf numFmtId="4" fontId="0" fillId="0" borderId="13" xfId="0" applyNumberFormat="1" applyBorder="1"/>
    <xf numFmtId="10" fontId="0" fillId="0" borderId="13" xfId="1" applyNumberFormat="1" applyFont="1" applyBorder="1"/>
    <xf numFmtId="0" fontId="9" fillId="0" borderId="0" xfId="0" applyFont="1"/>
    <xf numFmtId="0" fontId="9" fillId="0" borderId="1" xfId="0" applyFont="1" applyBorder="1"/>
    <xf numFmtId="0" fontId="9" fillId="0" borderId="14" xfId="0" applyFont="1" applyBorder="1"/>
    <xf numFmtId="0" fontId="9" fillId="0" borderId="6" xfId="0" applyFont="1" applyBorder="1"/>
    <xf numFmtId="10" fontId="9" fillId="0" borderId="14" xfId="0" applyNumberFormat="1" applyFont="1" applyBorder="1"/>
    <xf numFmtId="3" fontId="9" fillId="0" borderId="14" xfId="0" applyNumberFormat="1" applyFont="1" applyBorder="1"/>
    <xf numFmtId="10" fontId="9" fillId="0" borderId="0" xfId="0" applyNumberFormat="1" applyFont="1"/>
    <xf numFmtId="0" fontId="2" fillId="0" borderId="7" xfId="0" applyFont="1" applyBorder="1" applyAlignment="1">
      <alignment horizontal="left"/>
    </xf>
    <xf numFmtId="10" fontId="2" fillId="0" borderId="7" xfId="0" applyNumberFormat="1" applyFon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9" fillId="0" borderId="3" xfId="0" applyFont="1" applyBorder="1"/>
    <xf numFmtId="0" fontId="9" fillId="0" borderId="7" xfId="0" applyFont="1" applyBorder="1"/>
    <xf numFmtId="10" fontId="9" fillId="0" borderId="7" xfId="0" applyNumberFormat="1" applyFont="1" applyBorder="1"/>
    <xf numFmtId="3" fontId="9" fillId="0" borderId="15" xfId="0" applyNumberFormat="1" applyFont="1" applyBorder="1"/>
    <xf numFmtId="0" fontId="10" fillId="0" borderId="0" xfId="0" applyFont="1"/>
    <xf numFmtId="9" fontId="10" fillId="0" borderId="0" xfId="1" applyFont="1"/>
    <xf numFmtId="10" fontId="6" fillId="0" borderId="7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9" fontId="0" fillId="0" borderId="1" xfId="0" applyNumberFormat="1" applyBorder="1"/>
    <xf numFmtId="9" fontId="0" fillId="0" borderId="5" xfId="0" applyNumberFormat="1" applyBorder="1"/>
    <xf numFmtId="9" fontId="0" fillId="0" borderId="4" xfId="0" applyNumberFormat="1" applyBorder="1"/>
    <xf numFmtId="10" fontId="0" fillId="0" borderId="6" xfId="0" applyNumberFormat="1" applyBorder="1"/>
    <xf numFmtId="9" fontId="0" fillId="0" borderId="6" xfId="0" applyNumberFormat="1" applyBorder="1"/>
    <xf numFmtId="10" fontId="0" fillId="0" borderId="5" xfId="0" applyNumberFormat="1" applyBorder="1"/>
    <xf numFmtId="3" fontId="0" fillId="0" borderId="2" xfId="0" applyNumberFormat="1" applyBorder="1"/>
    <xf numFmtId="164" fontId="0" fillId="0" borderId="1" xfId="2" applyNumberFormat="1" applyFont="1" applyBorder="1"/>
    <xf numFmtId="9" fontId="0" fillId="0" borderId="1" xfId="1" applyFont="1" applyBorder="1"/>
    <xf numFmtId="9" fontId="0" fillId="0" borderId="16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3" fontId="0" fillId="0" borderId="20" xfId="0" applyNumberFormat="1" applyBorder="1"/>
    <xf numFmtId="0" fontId="0" fillId="0" borderId="20" xfId="0" applyBorder="1"/>
    <xf numFmtId="9" fontId="0" fillId="0" borderId="23" xfId="0" applyNumberFormat="1" applyBorder="1"/>
    <xf numFmtId="3" fontId="0" fillId="0" borderId="24" xfId="0" applyNumberFormat="1" applyBorder="1"/>
    <xf numFmtId="164" fontId="0" fillId="0" borderId="22" xfId="2" applyNumberFormat="1" applyFont="1" applyBorder="1"/>
    <xf numFmtId="0" fontId="0" fillId="0" borderId="0" xfId="0" applyBorder="1"/>
    <xf numFmtId="9" fontId="0" fillId="0" borderId="0" xfId="0" applyNumberFormat="1" applyBorder="1"/>
    <xf numFmtId="9" fontId="0" fillId="0" borderId="0" xfId="1" applyFont="1" applyBorder="1"/>
    <xf numFmtId="164" fontId="0" fillId="0" borderId="0" xfId="2" applyNumberFormat="1" applyFont="1" applyBorder="1"/>
    <xf numFmtId="9" fontId="0" fillId="0" borderId="30" xfId="0" applyNumberFormat="1" applyBorder="1"/>
    <xf numFmtId="9" fontId="0" fillId="0" borderId="12" xfId="0" applyNumberFormat="1" applyBorder="1"/>
    <xf numFmtId="0" fontId="0" fillId="0" borderId="19" xfId="0" applyBorder="1"/>
    <xf numFmtId="0" fontId="0" fillId="0" borderId="21" xfId="0" applyBorder="1"/>
    <xf numFmtId="9" fontId="0" fillId="0" borderId="5" xfId="1" applyFont="1" applyBorder="1"/>
    <xf numFmtId="164" fontId="0" fillId="0" borderId="5" xfId="2" applyNumberFormat="1" applyFont="1" applyBorder="1"/>
    <xf numFmtId="0" fontId="2" fillId="0" borderId="23" xfId="0" applyFont="1" applyBorder="1"/>
    <xf numFmtId="9" fontId="2" fillId="0" borderId="31" xfId="0" applyNumberFormat="1" applyFont="1" applyBorder="1"/>
    <xf numFmtId="164" fontId="2" fillId="0" borderId="31" xfId="2" applyNumberFormat="1" applyFont="1" applyBorder="1"/>
    <xf numFmtId="9" fontId="2" fillId="0" borderId="30" xfId="0" applyNumberFormat="1" applyFont="1" applyBorder="1"/>
    <xf numFmtId="3" fontId="2" fillId="0" borderId="24" xfId="0" applyNumberFormat="1" applyFont="1" applyBorder="1"/>
    <xf numFmtId="9" fontId="0" fillId="7" borderId="0" xfId="1" applyFont="1" applyFill="1"/>
    <xf numFmtId="0" fontId="2" fillId="0" borderId="1" xfId="0" applyFont="1" applyBorder="1"/>
    <xf numFmtId="0" fontId="0" fillId="8" borderId="0" xfId="0" applyFill="1"/>
    <xf numFmtId="9" fontId="0" fillId="8" borderId="0" xfId="1" applyFont="1" applyFill="1"/>
    <xf numFmtId="164" fontId="0" fillId="0" borderId="0" xfId="2" applyNumberFormat="1" applyFont="1"/>
    <xf numFmtId="43" fontId="0" fillId="0" borderId="0" xfId="2" applyFont="1"/>
    <xf numFmtId="164" fontId="2" fillId="0" borderId="1" xfId="0" applyNumberFormat="1" applyFont="1" applyBorder="1"/>
    <xf numFmtId="164" fontId="2" fillId="0" borderId="1" xfId="2" applyNumberFormat="1" applyFont="1" applyBorder="1"/>
    <xf numFmtId="9" fontId="0" fillId="7" borderId="1" xfId="1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3" fontId="0" fillId="7" borderId="0" xfId="0" applyNumberFormat="1" applyFill="1"/>
    <xf numFmtId="0" fontId="0" fillId="9" borderId="1" xfId="0" applyFill="1" applyBorder="1"/>
    <xf numFmtId="4" fontId="0" fillId="9" borderId="1" xfId="0" applyNumberFormat="1" applyFill="1" applyBorder="1"/>
    <xf numFmtId="0" fontId="0" fillId="9" borderId="0" xfId="0" applyFill="1"/>
    <xf numFmtId="0" fontId="0" fillId="9" borderId="5" xfId="0" applyFill="1" applyBorder="1"/>
    <xf numFmtId="4" fontId="0" fillId="9" borderId="5" xfId="0" applyNumberFormat="1" applyFill="1" applyBorder="1"/>
    <xf numFmtId="4" fontId="0" fillId="9" borderId="11" xfId="0" applyNumberFormat="1" applyFill="1" applyBorder="1"/>
    <xf numFmtId="4" fontId="0" fillId="9" borderId="12" xfId="0" applyNumberFormat="1" applyFill="1" applyBorder="1"/>
    <xf numFmtId="4" fontId="0" fillId="9" borderId="13" xfId="0" applyNumberFormat="1" applyFill="1" applyBorder="1"/>
    <xf numFmtId="0" fontId="0" fillId="10" borderId="1" xfId="0" applyFill="1" applyBorder="1"/>
    <xf numFmtId="4" fontId="0" fillId="10" borderId="1" xfId="0" applyNumberFormat="1" applyFill="1" applyBorder="1"/>
    <xf numFmtId="0" fontId="0" fillId="10" borderId="0" xfId="0" applyFill="1"/>
    <xf numFmtId="0" fontId="0" fillId="10" borderId="4" xfId="0" applyFill="1" applyBorder="1"/>
    <xf numFmtId="4" fontId="0" fillId="10" borderId="4" xfId="0" applyNumberFormat="1" applyFill="1" applyBorder="1"/>
    <xf numFmtId="4" fontId="4" fillId="9" borderId="7" xfId="0" applyNumberFormat="1" applyFont="1" applyFill="1" applyBorder="1" applyAlignment="1">
      <alignment horizontal="center"/>
    </xf>
    <xf numFmtId="3" fontId="5" fillId="9" borderId="7" xfId="0" applyNumberFormat="1" applyFont="1" applyFill="1" applyBorder="1" applyAlignment="1">
      <alignment horizontal="center" vertical="center"/>
    </xf>
    <xf numFmtId="3" fontId="5" fillId="9" borderId="8" xfId="0" applyNumberFormat="1" applyFont="1" applyFill="1" applyBorder="1" applyAlignment="1">
      <alignment horizontal="center" vertical="center"/>
    </xf>
    <xf numFmtId="9" fontId="0" fillId="9" borderId="0" xfId="1" applyFont="1" applyFill="1"/>
    <xf numFmtId="4" fontId="4" fillId="10" borderId="7" xfId="0" applyNumberFormat="1" applyFont="1" applyFill="1" applyBorder="1" applyAlignment="1">
      <alignment horizontal="center"/>
    </xf>
    <xf numFmtId="3" fontId="5" fillId="10" borderId="7" xfId="0" applyNumberFormat="1" applyFont="1" applyFill="1" applyBorder="1" applyAlignment="1">
      <alignment horizontal="center" vertical="center"/>
    </xf>
    <xf numFmtId="3" fontId="5" fillId="10" borderId="8" xfId="0" applyNumberFormat="1" applyFont="1" applyFill="1" applyBorder="1" applyAlignment="1">
      <alignment horizontal="center" vertical="center"/>
    </xf>
    <xf numFmtId="9" fontId="0" fillId="10" borderId="0" xfId="1" applyFont="1" applyFill="1"/>
    <xf numFmtId="3" fontId="0" fillId="10" borderId="0" xfId="0" applyNumberFormat="1" applyFill="1"/>
    <xf numFmtId="10" fontId="0" fillId="7" borderId="0" xfId="1" applyNumberFormat="1" applyFont="1" applyFill="1"/>
    <xf numFmtId="0" fontId="0" fillId="0" borderId="17" xfId="0" applyBorder="1" applyAlignment="1"/>
    <xf numFmtId="9" fontId="0" fillId="8" borderId="0" xfId="1" applyFont="1" applyFill="1" applyAlignment="1"/>
    <xf numFmtId="0" fontId="0" fillId="0" borderId="28" xfId="0" applyBorder="1" applyAlignment="1"/>
    <xf numFmtId="165" fontId="2" fillId="0" borderId="28" xfId="0" applyNumberFormat="1" applyFont="1" applyBorder="1" applyAlignment="1"/>
    <xf numFmtId="165" fontId="2" fillId="0" borderId="32" xfId="0" applyNumberFormat="1" applyFont="1" applyBorder="1" applyAlignment="1"/>
    <xf numFmtId="165" fontId="0" fillId="0" borderId="28" xfId="0" applyNumberFormat="1" applyBorder="1" applyAlignment="1"/>
    <xf numFmtId="165" fontId="0" fillId="0" borderId="32" xfId="0" applyNumberFormat="1" applyBorder="1" applyAlignment="1"/>
    <xf numFmtId="0" fontId="0" fillId="0" borderId="29" xfId="0" applyBorder="1" applyAlignment="1"/>
    <xf numFmtId="9" fontId="2" fillId="0" borderId="29" xfId="0" applyNumberFormat="1" applyFont="1" applyBorder="1" applyAlignment="1"/>
    <xf numFmtId="9" fontId="2" fillId="0" borderId="33" xfId="0" applyNumberFormat="1" applyFont="1" applyBorder="1" applyAlignment="1"/>
    <xf numFmtId="9" fontId="0" fillId="0" borderId="29" xfId="0" applyNumberFormat="1" applyBorder="1" applyAlignment="1"/>
    <xf numFmtId="9" fontId="0" fillId="0" borderId="33" xfId="0" applyNumberFormat="1" applyBorder="1" applyAlignment="1"/>
    <xf numFmtId="10" fontId="2" fillId="0" borderId="1" xfId="1" applyNumberFormat="1" applyFont="1" applyBorder="1"/>
    <xf numFmtId="164" fontId="0" fillId="0" borderId="30" xfId="2" applyNumberFormat="1" applyFont="1" applyBorder="1"/>
    <xf numFmtId="164" fontId="0" fillId="0" borderId="16" xfId="2" applyNumberFormat="1" applyFont="1" applyBorder="1"/>
    <xf numFmtId="164" fontId="0" fillId="0" borderId="12" xfId="2" applyNumberFormat="1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left"/>
    </xf>
    <xf numFmtId="0" fontId="2" fillId="0" borderId="0" xfId="0" applyFont="1"/>
    <xf numFmtId="164" fontId="2" fillId="0" borderId="4" xfId="2" applyNumberFormat="1" applyFont="1" applyBorder="1"/>
    <xf numFmtId="9" fontId="2" fillId="0" borderId="4" xfId="1" applyFont="1" applyBorder="1"/>
    <xf numFmtId="9" fontId="2" fillId="7" borderId="1" xfId="1" applyFont="1" applyFill="1" applyBorder="1"/>
    <xf numFmtId="166" fontId="0" fillId="0" borderId="0" xfId="0" applyNumberFormat="1"/>
    <xf numFmtId="164" fontId="11" fillId="0" borderId="0" xfId="2" applyNumberFormat="1" applyFont="1"/>
    <xf numFmtId="164" fontId="0" fillId="0" borderId="0" xfId="2" applyNumberFormat="1" applyFont="1" applyAlignment="1"/>
    <xf numFmtId="164" fontId="12" fillId="0" borderId="1" xfId="2" applyNumberFormat="1" applyFont="1" applyBorder="1"/>
    <xf numFmtId="167" fontId="0" fillId="0" borderId="0" xfId="0" applyNumberFormat="1"/>
    <xf numFmtId="167" fontId="0" fillId="0" borderId="7" xfId="0" applyNumberFormat="1" applyBorder="1"/>
    <xf numFmtId="3" fontId="2" fillId="0" borderId="20" xfId="0" applyNumberFormat="1" applyFont="1" applyBorder="1"/>
    <xf numFmtId="164" fontId="0" fillId="0" borderId="0" xfId="0" applyNumberFormat="1"/>
    <xf numFmtId="0" fontId="2" fillId="0" borderId="4" xfId="0" applyFont="1" applyBorder="1"/>
    <xf numFmtId="0" fontId="2" fillId="0" borderId="1" xfId="0" applyFont="1" applyFill="1" applyBorder="1"/>
    <xf numFmtId="9" fontId="2" fillId="0" borderId="1" xfId="1" applyFont="1" applyBorder="1"/>
    <xf numFmtId="164" fontId="2" fillId="0" borderId="0" xfId="2" applyNumberFormat="1" applyFont="1" applyAlignment="1">
      <alignment horizontal="center"/>
    </xf>
    <xf numFmtId="0" fontId="11" fillId="0" borderId="0" xfId="0" applyFont="1"/>
    <xf numFmtId="167" fontId="11" fillId="0" borderId="0" xfId="0" applyNumberFormat="1" applyFont="1"/>
    <xf numFmtId="0" fontId="2" fillId="7" borderId="0" xfId="0" applyFont="1" applyFill="1"/>
    <xf numFmtId="167" fontId="2" fillId="7" borderId="0" xfId="0" applyNumberFormat="1" applyFont="1" applyFill="1"/>
    <xf numFmtId="165" fontId="0" fillId="0" borderId="0" xfId="0" applyNumberFormat="1"/>
    <xf numFmtId="164" fontId="0" fillId="0" borderId="36" xfId="2" applyNumberFormat="1" applyFont="1" applyBorder="1"/>
    <xf numFmtId="164" fontId="0" fillId="0" borderId="35" xfId="2" applyNumberFormat="1" applyFont="1" applyBorder="1"/>
    <xf numFmtId="164" fontId="0" fillId="0" borderId="34" xfId="2" applyNumberFormat="1" applyFont="1" applyBorder="1"/>
    <xf numFmtId="164" fontId="0" fillId="0" borderId="38" xfId="2" applyNumberFormat="1" applyFont="1" applyBorder="1"/>
    <xf numFmtId="164" fontId="0" fillId="0" borderId="39" xfId="2" applyNumberFormat="1" applyFont="1" applyBorder="1"/>
    <xf numFmtId="164" fontId="0" fillId="0" borderId="13" xfId="2" applyNumberFormat="1" applyFont="1" applyBorder="1"/>
    <xf numFmtId="0" fontId="0" fillId="12" borderId="1" xfId="0" applyFill="1" applyBorder="1"/>
    <xf numFmtId="4" fontId="0" fillId="12" borderId="1" xfId="0" applyNumberFormat="1" applyFill="1" applyBorder="1"/>
    <xf numFmtId="3" fontId="0" fillId="12" borderId="0" xfId="0" applyNumberFormat="1" applyFill="1"/>
    <xf numFmtId="9" fontId="0" fillId="12" borderId="0" xfId="1" applyFont="1" applyFill="1"/>
    <xf numFmtId="0" fontId="0" fillId="12" borderId="0" xfId="0" applyFill="1"/>
    <xf numFmtId="3" fontId="0" fillId="0" borderId="34" xfId="0" applyNumberFormat="1" applyBorder="1"/>
    <xf numFmtId="3" fontId="0" fillId="0" borderId="35" xfId="0" applyNumberFormat="1" applyBorder="1"/>
    <xf numFmtId="3" fontId="0" fillId="0" borderId="18" xfId="0" applyNumberFormat="1" applyBorder="1"/>
    <xf numFmtId="3" fontId="0" fillId="0" borderId="32" xfId="0" applyNumberFormat="1" applyBorder="1"/>
    <xf numFmtId="0" fontId="2" fillId="0" borderId="37" xfId="0" applyFont="1" applyBorder="1"/>
    <xf numFmtId="0" fontId="2" fillId="0" borderId="40" xfId="0" applyFont="1" applyBorder="1"/>
    <xf numFmtId="9" fontId="0" fillId="0" borderId="0" xfId="1" applyFont="1" applyFill="1"/>
    <xf numFmtId="4" fontId="0" fillId="7" borderId="0" xfId="0" applyNumberFormat="1" applyFill="1"/>
    <xf numFmtId="4" fontId="0" fillId="12" borderId="0" xfId="0" applyNumberFormat="1" applyFill="1"/>
    <xf numFmtId="10" fontId="0" fillId="12" borderId="0" xfId="1" applyNumberFormat="1" applyFont="1" applyFill="1"/>
    <xf numFmtId="0" fontId="2" fillId="12" borderId="7" xfId="0" applyFont="1" applyFill="1" applyBorder="1"/>
    <xf numFmtId="3" fontId="2" fillId="12" borderId="7" xfId="0" applyNumberFormat="1" applyFont="1" applyFill="1" applyBorder="1" applyAlignment="1">
      <alignment horizontal="center" vertical="center"/>
    </xf>
    <xf numFmtId="3" fontId="2" fillId="12" borderId="8" xfId="0" applyNumberFormat="1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9" fontId="0" fillId="12" borderId="0" xfId="0" applyNumberFormat="1" applyFill="1"/>
    <xf numFmtId="0" fontId="4" fillId="12" borderId="7" xfId="0" applyFont="1" applyFill="1" applyBorder="1" applyAlignment="1">
      <alignment horizontal="center"/>
    </xf>
    <xf numFmtId="3" fontId="4" fillId="12" borderId="7" xfId="0" applyNumberFormat="1" applyFont="1" applyFill="1" applyBorder="1" applyAlignment="1">
      <alignment horizontal="center" vertical="center"/>
    </xf>
    <xf numFmtId="3" fontId="4" fillId="12" borderId="8" xfId="0" applyNumberFormat="1" applyFont="1" applyFill="1" applyBorder="1" applyAlignment="1">
      <alignment horizontal="center" vertical="center"/>
    </xf>
    <xf numFmtId="164" fontId="0" fillId="12" borderId="0" xfId="0" applyNumberFormat="1" applyFill="1"/>
    <xf numFmtId="0" fontId="3" fillId="9" borderId="7" xfId="0" applyFont="1" applyFill="1" applyBorder="1"/>
    <xf numFmtId="3" fontId="3" fillId="9" borderId="7" xfId="0" applyNumberFormat="1" applyFont="1" applyFill="1" applyBorder="1" applyAlignment="1">
      <alignment horizontal="center" vertical="center"/>
    </xf>
    <xf numFmtId="3" fontId="3" fillId="9" borderId="8" xfId="0" applyNumberFormat="1" applyFont="1" applyFill="1" applyBorder="1" applyAlignment="1">
      <alignment horizontal="center" vertical="center"/>
    </xf>
    <xf numFmtId="3" fontId="0" fillId="9" borderId="0" xfId="0" applyNumberFormat="1" applyFill="1"/>
    <xf numFmtId="10" fontId="0" fillId="9" borderId="0" xfId="1" applyNumberFormat="1" applyFont="1" applyFill="1"/>
    <xf numFmtId="166" fontId="0" fillId="9" borderId="0" xfId="0" applyNumberFormat="1" applyFill="1"/>
    <xf numFmtId="0" fontId="0" fillId="0" borderId="41" xfId="0" applyBorder="1"/>
    <xf numFmtId="0" fontId="0" fillId="0" borderId="42" xfId="0" applyBorder="1"/>
    <xf numFmtId="3" fontId="0" fillId="0" borderId="43" xfId="0" applyNumberFormat="1" applyBorder="1"/>
    <xf numFmtId="3" fontId="0" fillId="0" borderId="37" xfId="0" applyNumberFormat="1" applyBorder="1"/>
    <xf numFmtId="3" fontId="0" fillId="0" borderId="41" xfId="0" applyNumberFormat="1" applyBorder="1"/>
    <xf numFmtId="0" fontId="0" fillId="9" borderId="6" xfId="0" applyFill="1" applyBorder="1"/>
    <xf numFmtId="4" fontId="0" fillId="9" borderId="6" xfId="0" applyNumberFormat="1" applyFill="1" applyBorder="1"/>
    <xf numFmtId="4" fontId="0" fillId="9" borderId="0" xfId="0" applyNumberFormat="1" applyFill="1"/>
    <xf numFmtId="9" fontId="0" fillId="9" borderId="0" xfId="0" applyNumberFormat="1" applyFill="1"/>
    <xf numFmtId="164" fontId="0" fillId="12" borderId="0" xfId="2" applyNumberFormat="1" applyFont="1" applyFill="1"/>
    <xf numFmtId="0" fontId="0" fillId="0" borderId="0" xfId="0" applyAlignment="1">
      <alignment horizontal="right"/>
    </xf>
    <xf numFmtId="0" fontId="13" fillId="13" borderId="1" xfId="0" applyFont="1" applyFill="1" applyBorder="1"/>
    <xf numFmtId="0" fontId="2" fillId="14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10" fontId="0" fillId="0" borderId="47" xfId="0" applyNumberFormat="1" applyBorder="1" applyAlignment="1"/>
    <xf numFmtId="0" fontId="0" fillId="0" borderId="4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164" fontId="0" fillId="0" borderId="34" xfId="2" applyNumberFormat="1" applyFont="1" applyBorder="1" applyAlignment="1"/>
    <xf numFmtId="0" fontId="0" fillId="0" borderId="34" xfId="0" applyBorder="1" applyAlignment="1"/>
    <xf numFmtId="0" fontId="0" fillId="0" borderId="38" xfId="0" applyBorder="1" applyAlignment="1"/>
    <xf numFmtId="164" fontId="0" fillId="0" borderId="35" xfId="2" applyNumberFormat="1" applyFont="1" applyBorder="1" applyAlignment="1"/>
    <xf numFmtId="3" fontId="0" fillId="0" borderId="35" xfId="0" applyNumberFormat="1" applyBorder="1" applyAlignment="1"/>
    <xf numFmtId="0" fontId="0" fillId="0" borderId="35" xfId="0" applyBorder="1" applyAlignment="1"/>
    <xf numFmtId="0" fontId="0" fillId="0" borderId="39" xfId="0" applyBorder="1" applyAlignment="1"/>
    <xf numFmtId="3" fontId="0" fillId="0" borderId="42" xfId="0" applyNumberFormat="1" applyBorder="1" applyAlignment="1"/>
    <xf numFmtId="0" fontId="0" fillId="0" borderId="42" xfId="0" applyBorder="1" applyAlignment="1"/>
    <xf numFmtId="0" fontId="0" fillId="0" borderId="50" xfId="0" applyBorder="1" applyAlignment="1"/>
    <xf numFmtId="3" fontId="0" fillId="0" borderId="46" xfId="0" applyNumberFormat="1" applyBorder="1" applyAlignment="1"/>
    <xf numFmtId="0" fontId="0" fillId="0" borderId="46" xfId="0" applyBorder="1" applyAlignment="1"/>
    <xf numFmtId="0" fontId="0" fillId="0" borderId="2" xfId="0" applyBorder="1" applyAlignment="1"/>
    <xf numFmtId="3" fontId="0" fillId="0" borderId="36" xfId="0" applyNumberFormat="1" applyBorder="1" applyAlignment="1"/>
    <xf numFmtId="0" fontId="0" fillId="0" borderId="36" xfId="0" applyBorder="1" applyAlignment="1"/>
    <xf numFmtId="0" fontId="0" fillId="0" borderId="13" xfId="0" applyBorder="1" applyAlignment="1"/>
    <xf numFmtId="0" fontId="0" fillId="0" borderId="47" xfId="0" applyBorder="1" applyAlignment="1"/>
    <xf numFmtId="10" fontId="0" fillId="0" borderId="28" xfId="0" applyNumberFormat="1" applyBorder="1" applyAlignment="1"/>
    <xf numFmtId="10" fontId="0" fillId="0" borderId="48" xfId="0" applyNumberFormat="1" applyBorder="1" applyAlignment="1"/>
    <xf numFmtId="0" fontId="0" fillId="0" borderId="48" xfId="0" applyBorder="1" applyAlignment="1"/>
    <xf numFmtId="10" fontId="0" fillId="0" borderId="35" xfId="0" applyNumberFormat="1" applyBorder="1" applyAlignment="1"/>
    <xf numFmtId="10" fontId="0" fillId="0" borderId="36" xfId="0" applyNumberFormat="1" applyBorder="1" applyAlignment="1"/>
    <xf numFmtId="0" fontId="0" fillId="0" borderId="35" xfId="0" applyNumberFormat="1" applyBorder="1" applyAlignment="1"/>
    <xf numFmtId="0" fontId="0" fillId="0" borderId="36" xfId="0" applyNumberFormat="1" applyBorder="1" applyAlignment="1"/>
    <xf numFmtId="10" fontId="0" fillId="0" borderId="46" xfId="0" applyNumberFormat="1" applyBorder="1" applyAlignment="1"/>
    <xf numFmtId="0" fontId="0" fillId="0" borderId="45" xfId="0" applyFill="1" applyBorder="1" applyAlignment="1">
      <alignment horizontal="center"/>
    </xf>
    <xf numFmtId="164" fontId="0" fillId="0" borderId="34" xfId="0" applyNumberFormat="1" applyBorder="1"/>
    <xf numFmtId="164" fontId="0" fillId="0" borderId="46" xfId="0" applyNumberFormat="1" applyBorder="1"/>
    <xf numFmtId="165" fontId="0" fillId="0" borderId="46" xfId="1" applyNumberFormat="1" applyFont="1" applyBorder="1"/>
    <xf numFmtId="164" fontId="0" fillId="0" borderId="35" xfId="0" applyNumberFormat="1" applyBorder="1"/>
    <xf numFmtId="165" fontId="0" fillId="0" borderId="35" xfId="1" applyNumberFormat="1" applyFont="1" applyBorder="1"/>
    <xf numFmtId="165" fontId="0" fillId="0" borderId="36" xfId="1" applyNumberFormat="1" applyFont="1" applyBorder="1"/>
    <xf numFmtId="164" fontId="0" fillId="0" borderId="36" xfId="0" applyNumberFormat="1" applyBorder="1"/>
    <xf numFmtId="164" fontId="0" fillId="9" borderId="0" xfId="0" applyNumberFormat="1" applyFill="1"/>
    <xf numFmtId="4" fontId="3" fillId="9" borderId="7" xfId="0" applyNumberFormat="1" applyFont="1" applyFill="1" applyBorder="1"/>
    <xf numFmtId="3" fontId="7" fillId="9" borderId="7" xfId="0" applyNumberFormat="1" applyFont="1" applyFill="1" applyBorder="1" applyAlignment="1">
      <alignment horizontal="center" vertical="center"/>
    </xf>
    <xf numFmtId="3" fontId="7" fillId="9" borderId="8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44" xfId="0" applyNumberFormat="1" applyBorder="1" applyAlignment="1">
      <alignment horizontal="center"/>
    </xf>
    <xf numFmtId="10" fontId="0" fillId="0" borderId="34" xfId="2" applyNumberFormat="1" applyFont="1" applyBorder="1" applyAlignment="1"/>
    <xf numFmtId="10" fontId="0" fillId="0" borderId="35" xfId="2" applyNumberFormat="1" applyFont="1" applyBorder="1" applyAlignment="1"/>
    <xf numFmtId="10" fontId="0" fillId="0" borderId="42" xfId="0" applyNumberFormat="1" applyBorder="1" applyAlignment="1"/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10" fontId="2" fillId="0" borderId="3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4" fontId="0" fillId="15" borderId="1" xfId="0" applyNumberFormat="1" applyFill="1" applyBorder="1"/>
    <xf numFmtId="3" fontId="0" fillId="15" borderId="35" xfId="0" applyNumberFormat="1" applyFill="1" applyBorder="1" applyAlignment="1"/>
    <xf numFmtId="3" fontId="0" fillId="15" borderId="46" xfId="0" applyNumberFormat="1" applyFill="1" applyBorder="1" applyAlignment="1"/>
    <xf numFmtId="3" fontId="0" fillId="15" borderId="42" xfId="0" applyNumberFormat="1" applyFill="1" applyBorder="1" applyAlignment="1"/>
    <xf numFmtId="3" fontId="0" fillId="15" borderId="36" xfId="0" applyNumberFormat="1" applyFill="1" applyBorder="1" applyAlignment="1"/>
    <xf numFmtId="10" fontId="0" fillId="15" borderId="28" xfId="0" applyNumberFormat="1" applyFill="1" applyBorder="1" applyAlignment="1"/>
    <xf numFmtId="3" fontId="0" fillId="7" borderId="35" xfId="0" applyNumberFormat="1" applyFill="1" applyBorder="1" applyAlignment="1"/>
    <xf numFmtId="3" fontId="0" fillId="7" borderId="42" xfId="0" applyNumberFormat="1" applyFill="1" applyBorder="1" applyAlignment="1"/>
    <xf numFmtId="0" fontId="0" fillId="11" borderId="35" xfId="0" applyFill="1" applyBorder="1" applyAlignment="1"/>
    <xf numFmtId="0" fontId="0" fillId="11" borderId="42" xfId="0" applyFill="1" applyBorder="1" applyAlignment="1"/>
    <xf numFmtId="10" fontId="0" fillId="15" borderId="35" xfId="0" applyNumberFormat="1" applyFill="1" applyBorder="1" applyAlignment="1"/>
    <xf numFmtId="0" fontId="0" fillId="11" borderId="42" xfId="0" applyFont="1" applyFill="1" applyBorder="1" applyAlignment="1"/>
    <xf numFmtId="0" fontId="0" fillId="11" borderId="35" xfId="0" applyFont="1" applyFill="1" applyBorder="1" applyAlignment="1"/>
    <xf numFmtId="0" fontId="0" fillId="11" borderId="28" xfId="0" applyFill="1" applyBorder="1" applyAlignment="1"/>
    <xf numFmtId="0" fontId="0" fillId="11" borderId="48" xfId="0" applyFill="1" applyBorder="1" applyAlignment="1"/>
    <xf numFmtId="10" fontId="0" fillId="7" borderId="48" xfId="0" applyNumberFormat="1" applyFill="1" applyBorder="1" applyAlignment="1"/>
    <xf numFmtId="10" fontId="0" fillId="7" borderId="28" xfId="0" applyNumberFormat="1" applyFill="1" applyBorder="1" applyAlignment="1"/>
    <xf numFmtId="0" fontId="0" fillId="11" borderId="46" xfId="0" applyFill="1" applyBorder="1" applyAlignment="1"/>
    <xf numFmtId="0" fontId="0" fillId="15" borderId="35" xfId="0" applyFill="1" applyBorder="1" applyAlignment="1"/>
    <xf numFmtId="0" fontId="0" fillId="7" borderId="35" xfId="0" applyFill="1" applyBorder="1" applyAlignment="1"/>
    <xf numFmtId="10" fontId="0" fillId="7" borderId="35" xfId="0" applyNumberFormat="1" applyFill="1" applyBorder="1" applyAlignment="1"/>
    <xf numFmtId="10" fontId="0" fillId="7" borderId="36" xfId="0" applyNumberFormat="1" applyFill="1" applyBorder="1" applyAlignment="1"/>
    <xf numFmtId="0" fontId="0" fillId="11" borderId="36" xfId="0" applyFill="1" applyBorder="1" applyAlignment="1"/>
    <xf numFmtId="3" fontId="0" fillId="7" borderId="36" xfId="0" applyNumberFormat="1" applyFill="1" applyBorder="1" applyAlignment="1"/>
    <xf numFmtId="10" fontId="0" fillId="15" borderId="36" xfId="0" applyNumberFormat="1" applyFill="1" applyBorder="1" applyAlignment="1"/>
    <xf numFmtId="0" fontId="0" fillId="7" borderId="42" xfId="0" applyFill="1" applyBorder="1" applyAlignment="1"/>
    <xf numFmtId="0" fontId="0" fillId="7" borderId="46" xfId="0" applyFill="1" applyBorder="1" applyAlignment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Hoja5!$B$1:$N$1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Total</c:v>
                </c:pt>
              </c:strCache>
            </c:strRef>
          </c:cat>
          <c:val>
            <c:numRef>
              <c:f>Hoja5!$B$2:$N$2</c:f>
              <c:numCache>
                <c:formatCode>0.00%</c:formatCode>
                <c:ptCount val="13"/>
                <c:pt idx="0">
                  <c:v>8.8499999999999995E-2</c:v>
                </c:pt>
                <c:pt idx="1">
                  <c:v>0.1062</c:v>
                </c:pt>
                <c:pt idx="2">
                  <c:v>7.9200000000000007E-2</c:v>
                </c:pt>
                <c:pt idx="3">
                  <c:v>7.9000000000000001E-2</c:v>
                </c:pt>
                <c:pt idx="4">
                  <c:v>8.6599999999999996E-2</c:v>
                </c:pt>
                <c:pt idx="5">
                  <c:v>9.6799999999999997E-2</c:v>
                </c:pt>
                <c:pt idx="6">
                  <c:v>0.106</c:v>
                </c:pt>
                <c:pt idx="7">
                  <c:v>9.11E-2</c:v>
                </c:pt>
                <c:pt idx="8">
                  <c:v>8.5800000000000001E-2</c:v>
                </c:pt>
                <c:pt idx="9">
                  <c:v>7.0099999999999996E-2</c:v>
                </c:pt>
                <c:pt idx="10">
                  <c:v>8.2199999999999995E-2</c:v>
                </c:pt>
                <c:pt idx="11">
                  <c:v>6.3700000000000007E-2</c:v>
                </c:pt>
                <c:pt idx="12">
                  <c:v>8.6024288381348832E-2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FB-489A-A4E4-2E8997D61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778280"/>
        <c:axId val="23735320"/>
      </c:lineChart>
      <c:catAx>
        <c:axId val="144377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3735320"/>
        <c:crosses val="autoZero"/>
        <c:auto val="1"/>
        <c:lblAlgn val="ctr"/>
        <c:lblOffset val="100"/>
        <c:noMultiLvlLbl val="0"/>
      </c:catAx>
      <c:valAx>
        <c:axId val="2373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4377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 (2)'!$B$4</c:f>
              <c:strCache>
                <c:ptCount val="1"/>
                <c:pt idx="0">
                  <c:v>Total visitas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'Comparativo (2)'!$C$3:$F$3</c:f>
              <c:numCache>
                <c:formatCode>General</c:formatCode>
                <c:ptCount val="4"/>
                <c:pt idx="0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'Comparativo (2)'!$C$4:$F$4</c:f>
              <c:numCache>
                <c:formatCode>0%</c:formatCode>
                <c:ptCount val="4"/>
                <c:pt idx="0" formatCode="_-* #,##0_-;\-* #,##0_-;_-* &quot;-&quot;??_-;_-@_-">
                  <c:v>46910480</c:v>
                </c:pt>
                <c:pt idx="1">
                  <c:v>1</c:v>
                </c:pt>
                <c:pt idx="2" formatCode="#,##0">
                  <c:v>31530773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5-4D64-9E8B-C5AA14FBF0A9}"/>
            </c:ext>
          </c:extLst>
        </c:ser>
        <c:ser>
          <c:idx val="1"/>
          <c:order val="1"/>
          <c:tx>
            <c:strRef>
              <c:f>'Comparativo (2)'!$B$5</c:f>
              <c:strCache>
                <c:ptCount val="1"/>
                <c:pt idx="0">
                  <c:v>Móvil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'Comparativo (2)'!$C$3:$F$3</c:f>
              <c:numCache>
                <c:formatCode>General</c:formatCode>
                <c:ptCount val="4"/>
                <c:pt idx="0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'Comparativo (2)'!$C$5:$F$5</c:f>
              <c:numCache>
                <c:formatCode>0%</c:formatCode>
                <c:ptCount val="4"/>
                <c:pt idx="0" formatCode="_-* #,##0_-;\-* #,##0_-;_-* &quot;-&quot;??_-;_-@_-">
                  <c:v>33522268</c:v>
                </c:pt>
                <c:pt idx="1">
                  <c:v>0.71460083120019235</c:v>
                </c:pt>
                <c:pt idx="2" formatCode="_(* #,##0_);_(* \(#,##0\);_(* &quot;-&quot;??_);_(@_)">
                  <c:v>26165521</c:v>
                </c:pt>
                <c:pt idx="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55-4D64-9E8B-C5AA14FBF0A9}"/>
            </c:ext>
          </c:extLst>
        </c:ser>
        <c:ser>
          <c:idx val="2"/>
          <c:order val="2"/>
          <c:tx>
            <c:strRef>
              <c:f>'Comparativo (2)'!$B$6</c:f>
              <c:strCache>
                <c:ptCount val="1"/>
                <c:pt idx="0">
                  <c:v>Movistar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'Comparativo (2)'!$C$3:$F$3</c:f>
              <c:numCache>
                <c:formatCode>General</c:formatCode>
                <c:ptCount val="4"/>
                <c:pt idx="0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'Comparativo (2)'!$C$6:$F$6</c:f>
              <c:numCache>
                <c:formatCode>0%</c:formatCode>
                <c:ptCount val="4"/>
                <c:pt idx="0" formatCode="_-* #,##0_-;\-* #,##0_-;_-* &quot;-&quot;??_-;_-@_-">
                  <c:v>4973079</c:v>
                </c:pt>
                <c:pt idx="1">
                  <c:v>0.1060121107266436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55-4D64-9E8B-C5AA14FBF0A9}"/>
            </c:ext>
          </c:extLst>
        </c:ser>
        <c:ser>
          <c:idx val="3"/>
          <c:order val="3"/>
          <c:tx>
            <c:strRef>
              <c:f>'Comparativo (2)'!$B$7</c:f>
              <c:strCache>
                <c:ptCount val="1"/>
                <c:pt idx="0">
                  <c:v>Fija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'Comparativo (2)'!$C$3:$F$3</c:f>
              <c:numCache>
                <c:formatCode>General</c:formatCode>
                <c:ptCount val="4"/>
                <c:pt idx="0">
                  <c:v>2021</c:v>
                </c:pt>
                <c:pt idx="2">
                  <c:v>2022</c:v>
                </c:pt>
              </c:numCache>
            </c:numRef>
          </c:cat>
          <c:val>
            <c:numRef>
              <c:f>'Comparativo (2)'!$C$7:$F$7</c:f>
              <c:numCache>
                <c:formatCode>0%</c:formatCode>
                <c:ptCount val="4"/>
                <c:pt idx="0" formatCode="_-* #,##0_-;\-* #,##0_-;_-* &quot;-&quot;??_-;_-@_-">
                  <c:v>8415133</c:v>
                </c:pt>
                <c:pt idx="1">
                  <c:v>0.17938705807316405</c:v>
                </c:pt>
                <c:pt idx="2" formatCode="_-* #,##0_-;\-* #,##0_-;_-* &quot;-&quot;??_-;_-@_-">
                  <c:v>5365252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55-4D64-9E8B-C5AA14FBF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8694071"/>
        <c:axId val="730189704"/>
      </c:barChart>
      <c:catAx>
        <c:axId val="1968694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30189704"/>
        <c:crosses val="autoZero"/>
        <c:auto val="1"/>
        <c:lblAlgn val="ctr"/>
        <c:lblOffset val="100"/>
        <c:noMultiLvlLbl val="0"/>
      </c:catAx>
      <c:valAx>
        <c:axId val="730189704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68694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</xdr:row>
      <xdr:rowOff>0</xdr:rowOff>
    </xdr:from>
    <xdr:to>
      <xdr:col>11</xdr:col>
      <xdr:colOff>76200</xdr:colOff>
      <xdr:row>17</xdr:row>
      <xdr:rowOff>76200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E008ADA-64CA-5188-5C4D-6EA57A199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2057400</xdr:colOff>
      <xdr:row>10</xdr:row>
      <xdr:rowOff>76200</xdr:rowOff>
    </xdr:from>
    <xdr:to>
      <xdr:col>11</xdr:col>
      <xdr:colOff>485775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AB955F-9E21-7A12-8661-1D6020FF2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DD83-07E5-4A4D-A131-5B12CB78B051}">
  <dimension ref="A1:S29"/>
  <sheetViews>
    <sheetView workbookViewId="0">
      <selection activeCell="J6" sqref="J6"/>
    </sheetView>
  </sheetViews>
  <sheetFormatPr baseColWidth="10" defaultColWidth="9.140625" defaultRowHeight="15" outlineLevelRow="2" x14ac:dyDescent="0.25"/>
  <cols>
    <col min="1" max="1" width="27.5703125" bestFit="1" customWidth="1"/>
    <col min="2" max="9" width="12.5703125" bestFit="1" customWidth="1"/>
    <col min="10" max="10" width="11.42578125" bestFit="1" customWidth="1"/>
    <col min="11" max="13" width="12.5703125" bestFit="1" customWidth="1"/>
    <col min="14" max="14" width="12.140625" customWidth="1"/>
  </cols>
  <sheetData>
    <row r="1" spans="1:19" x14ac:dyDescent="0.25">
      <c r="A1" s="87"/>
      <c r="B1" s="331">
        <v>2021</v>
      </c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</row>
    <row r="2" spans="1:19" x14ac:dyDescent="0.25">
      <c r="A2" s="88" t="s">
        <v>0</v>
      </c>
      <c r="B2" s="89" t="s">
        <v>1</v>
      </c>
      <c r="C2" s="89" t="s">
        <v>2</v>
      </c>
      <c r="D2" s="89" t="s">
        <v>3</v>
      </c>
      <c r="E2" s="89" t="s">
        <v>4</v>
      </c>
      <c r="F2" s="89" t="s">
        <v>5</v>
      </c>
      <c r="G2" s="89" t="s">
        <v>6</v>
      </c>
      <c r="H2" s="89" t="s">
        <v>7</v>
      </c>
      <c r="I2" s="89" t="s">
        <v>8</v>
      </c>
      <c r="J2" s="89" t="s">
        <v>9</v>
      </c>
      <c r="K2" s="89" t="s">
        <v>10</v>
      </c>
      <c r="L2" s="89" t="s">
        <v>11</v>
      </c>
      <c r="M2" s="89" t="s">
        <v>12</v>
      </c>
    </row>
    <row r="3" spans="1:19" x14ac:dyDescent="0.25">
      <c r="A3" s="90" t="s">
        <v>13</v>
      </c>
      <c r="B3" s="92">
        <v>13911078</v>
      </c>
      <c r="C3" s="92">
        <v>12426740</v>
      </c>
      <c r="D3" s="92">
        <v>14061359</v>
      </c>
      <c r="E3" s="92">
        <v>12285231</v>
      </c>
      <c r="F3" s="92">
        <v>13231077</v>
      </c>
      <c r="G3" s="92">
        <v>10511340</v>
      </c>
      <c r="H3" s="92">
        <v>11048300</v>
      </c>
      <c r="I3" s="92">
        <v>10085462</v>
      </c>
      <c r="J3" s="92">
        <v>9133913</v>
      </c>
      <c r="K3" s="92">
        <v>10120053</v>
      </c>
      <c r="L3" s="92">
        <v>10250502</v>
      </c>
      <c r="M3" s="92">
        <v>10737365</v>
      </c>
      <c r="N3" s="107">
        <f>SUM(B3:M3)</f>
        <v>137802420</v>
      </c>
    </row>
    <row r="4" spans="1:19" x14ac:dyDescent="0.25">
      <c r="A4" s="90" t="s">
        <v>14</v>
      </c>
      <c r="B4" s="91">
        <v>3.0499999999999999E-2</v>
      </c>
      <c r="C4" s="91">
        <v>2.9100000000000001E-2</v>
      </c>
      <c r="D4" s="91">
        <v>2.53E-2</v>
      </c>
      <c r="E4" s="91">
        <v>2.7400000000000001E-2</v>
      </c>
      <c r="F4" s="91">
        <v>2.4899999999999999E-2</v>
      </c>
      <c r="G4" s="91">
        <v>3.0499999999999999E-2</v>
      </c>
      <c r="H4" s="91">
        <v>3.0499999999999999E-2</v>
      </c>
      <c r="I4" s="91">
        <v>3.2399999999999998E-2</v>
      </c>
      <c r="J4" s="91">
        <v>3.1E-2</v>
      </c>
      <c r="K4" s="91">
        <v>2.7699999999999999E-2</v>
      </c>
      <c r="L4" s="91">
        <v>3.0800000000000001E-2</v>
      </c>
      <c r="M4" s="91">
        <v>3.0499999999999999E-2</v>
      </c>
      <c r="N4" s="4">
        <f>N5/N3</f>
        <v>2.9010833046328215E-2</v>
      </c>
    </row>
    <row r="5" spans="1:19" x14ac:dyDescent="0.25">
      <c r="A5" s="90" t="s">
        <v>15</v>
      </c>
      <c r="B5" s="92">
        <v>424180</v>
      </c>
      <c r="C5" s="92">
        <v>361485</v>
      </c>
      <c r="D5" s="92">
        <v>355302</v>
      </c>
      <c r="E5" s="92">
        <v>336698</v>
      </c>
      <c r="F5" s="92">
        <v>329280</v>
      </c>
      <c r="G5" s="92">
        <v>321070</v>
      </c>
      <c r="H5" s="92">
        <v>337160</v>
      </c>
      <c r="I5" s="92">
        <v>326489</v>
      </c>
      <c r="J5" s="92">
        <v>283123</v>
      </c>
      <c r="K5" s="92">
        <v>280151</v>
      </c>
      <c r="L5" s="92">
        <v>315725</v>
      </c>
      <c r="M5" s="92">
        <v>327100</v>
      </c>
      <c r="N5" s="107">
        <f t="shared" ref="N5:N6" si="0">SUM(B5:M5)</f>
        <v>3997763</v>
      </c>
    </row>
    <row r="6" spans="1:19" x14ac:dyDescent="0.25">
      <c r="A6" s="98" t="s">
        <v>16</v>
      </c>
      <c r="B6" s="101">
        <v>10226</v>
      </c>
      <c r="C6" s="101">
        <v>11835</v>
      </c>
      <c r="D6" s="101">
        <v>11802</v>
      </c>
      <c r="E6" s="101">
        <v>11097</v>
      </c>
      <c r="F6" s="101">
        <v>12488</v>
      </c>
      <c r="G6" s="101">
        <v>19641</v>
      </c>
      <c r="H6" s="101">
        <v>19714</v>
      </c>
      <c r="I6" s="101">
        <v>19059</v>
      </c>
      <c r="J6" s="101">
        <v>9509</v>
      </c>
      <c r="K6" s="101">
        <v>13706</v>
      </c>
      <c r="L6" s="101">
        <v>13636</v>
      </c>
      <c r="M6" s="101">
        <v>14616</v>
      </c>
      <c r="N6" s="107">
        <f t="shared" si="0"/>
        <v>167329</v>
      </c>
    </row>
    <row r="7" spans="1:19" x14ac:dyDescent="0.25">
      <c r="A7" s="99" t="s">
        <v>17</v>
      </c>
      <c r="B7" s="100">
        <v>2.41E-2</v>
      </c>
      <c r="C7" s="100">
        <v>3.27E-2</v>
      </c>
      <c r="D7" s="100">
        <v>3.3300000000000003E-2</v>
      </c>
      <c r="E7" s="100">
        <v>3.3000000000000002E-2</v>
      </c>
      <c r="F7" s="100">
        <v>3.7900000000000003E-2</v>
      </c>
      <c r="G7" s="100">
        <v>6.1199999999999997E-2</v>
      </c>
      <c r="H7" s="100">
        <v>5.8500000000000003E-2</v>
      </c>
      <c r="I7" s="100">
        <v>5.8400000000000001E-2</v>
      </c>
      <c r="J7" s="100">
        <v>3.3599999999999998E-2</v>
      </c>
      <c r="K7" s="100">
        <v>4.8899999999999999E-2</v>
      </c>
      <c r="L7" s="100">
        <v>4.3200000000000002E-2</v>
      </c>
      <c r="M7" s="100">
        <v>4.4699999999999997E-2</v>
      </c>
      <c r="N7" s="4">
        <f>N6/N5</f>
        <v>4.1855657776611571E-2</v>
      </c>
    </row>
    <row r="8" spans="1:19" x14ac:dyDescent="0.25">
      <c r="A8" s="87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</row>
    <row r="9" spans="1:19" x14ac:dyDescent="0.25">
      <c r="A9" s="87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</row>
    <row r="10" spans="1:19" x14ac:dyDescent="0.2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spans="1:19" x14ac:dyDescent="0.25">
      <c r="A11" s="87"/>
      <c r="B11" s="331">
        <v>2022</v>
      </c>
      <c r="C11" s="331"/>
      <c r="D11" s="331"/>
      <c r="E11" s="331"/>
      <c r="F11" s="331"/>
      <c r="G11" s="331"/>
      <c r="H11" s="331"/>
      <c r="I11" s="331"/>
      <c r="J11" s="331"/>
      <c r="K11" s="331"/>
      <c r="L11" s="331"/>
      <c r="M11" s="331"/>
    </row>
    <row r="12" spans="1:19" x14ac:dyDescent="0.25">
      <c r="A12" s="88" t="s">
        <v>0</v>
      </c>
      <c r="B12" s="89" t="s">
        <v>1</v>
      </c>
      <c r="C12" s="89" t="s">
        <v>2</v>
      </c>
      <c r="D12" s="89" t="s">
        <v>3</v>
      </c>
      <c r="E12" s="89" t="s">
        <v>4</v>
      </c>
      <c r="F12" s="89" t="s">
        <v>5</v>
      </c>
      <c r="G12" s="89" t="s">
        <v>6</v>
      </c>
      <c r="H12" s="89" t="s">
        <v>7</v>
      </c>
      <c r="I12" s="89" t="s">
        <v>8</v>
      </c>
      <c r="J12" s="89" t="s">
        <v>9</v>
      </c>
      <c r="K12" s="89" t="s">
        <v>10</v>
      </c>
      <c r="L12" s="89" t="s">
        <v>11</v>
      </c>
      <c r="M12" s="89" t="s">
        <v>12</v>
      </c>
    </row>
    <row r="13" spans="1:19" x14ac:dyDescent="0.25">
      <c r="A13" s="90" t="s">
        <v>13</v>
      </c>
      <c r="B13" s="92">
        <v>8661774</v>
      </c>
      <c r="C13" s="92">
        <v>8459935</v>
      </c>
      <c r="D13" s="92">
        <v>9343945</v>
      </c>
      <c r="E13" s="92">
        <v>10679800</v>
      </c>
      <c r="F13" s="92">
        <v>11404343</v>
      </c>
      <c r="G13" s="92">
        <v>9187211</v>
      </c>
      <c r="H13" s="92">
        <v>9388785</v>
      </c>
      <c r="I13" s="92">
        <v>8733363</v>
      </c>
      <c r="J13" s="92">
        <v>8163290</v>
      </c>
      <c r="K13" s="92">
        <v>8847461</v>
      </c>
      <c r="L13" s="92">
        <v>8720839</v>
      </c>
      <c r="M13" s="92">
        <v>9337666</v>
      </c>
    </row>
    <row r="14" spans="1:19" x14ac:dyDescent="0.25">
      <c r="A14" s="90" t="s">
        <v>14</v>
      </c>
      <c r="B14" s="91">
        <v>3.6600000000000001E-2</v>
      </c>
      <c r="C14" s="91">
        <v>3.44E-2</v>
      </c>
      <c r="D14" s="91">
        <v>3.7999999999999999E-2</v>
      </c>
      <c r="E14" s="91">
        <v>2.9499999999999998E-2</v>
      </c>
      <c r="F14" s="91">
        <v>2.4899999999999999E-2</v>
      </c>
      <c r="G14" s="91">
        <v>2.8299999999999999E-2</v>
      </c>
      <c r="H14" s="91">
        <v>2.58E-2</v>
      </c>
      <c r="I14" s="91">
        <v>2.3599999999999999E-2</v>
      </c>
      <c r="J14" s="91">
        <v>2.6599999999999999E-2</v>
      </c>
      <c r="K14" s="91">
        <v>2.4899999999999999E-2</v>
      </c>
      <c r="L14" s="91">
        <v>2.01E-2</v>
      </c>
      <c r="M14" s="91">
        <v>1.7899999999999999E-2</v>
      </c>
    </row>
    <row r="15" spans="1:19" x14ac:dyDescent="0.25">
      <c r="A15" s="90" t="s">
        <v>15</v>
      </c>
      <c r="B15" s="92">
        <v>317359</v>
      </c>
      <c r="C15" s="92">
        <v>290809</v>
      </c>
      <c r="D15" s="92">
        <v>354895</v>
      </c>
      <c r="E15" s="92">
        <v>314582</v>
      </c>
      <c r="F15" s="92">
        <v>284431</v>
      </c>
      <c r="G15" s="92">
        <v>259975</v>
      </c>
      <c r="H15" s="92">
        <v>242562</v>
      </c>
      <c r="I15" s="92">
        <v>206343</v>
      </c>
      <c r="J15" s="92">
        <v>217467</v>
      </c>
      <c r="K15" s="92">
        <v>220661</v>
      </c>
      <c r="L15" s="92">
        <v>175696</v>
      </c>
      <c r="M15" s="92">
        <v>167582</v>
      </c>
    </row>
    <row r="16" spans="1:19" outlineLevel="2" x14ac:dyDescent="0.25">
      <c r="A16" s="57" t="s">
        <v>18</v>
      </c>
      <c r="B16" s="58">
        <v>88414</v>
      </c>
      <c r="C16" s="58">
        <v>88673</v>
      </c>
      <c r="D16" s="58">
        <v>103305</v>
      </c>
      <c r="E16" s="58">
        <v>93758</v>
      </c>
      <c r="F16" s="58">
        <v>94059</v>
      </c>
      <c r="G16" s="58">
        <v>93752</v>
      </c>
      <c r="H16" s="58">
        <v>87318</v>
      </c>
      <c r="I16" s="58">
        <v>63073</v>
      </c>
      <c r="J16" s="58">
        <v>122909</v>
      </c>
      <c r="K16" s="58">
        <v>136650</v>
      </c>
      <c r="L16" s="78">
        <v>86810</v>
      </c>
      <c r="M16" s="58">
        <v>90535</v>
      </c>
      <c r="N16" s="58"/>
      <c r="S16" s="6"/>
    </row>
    <row r="17" spans="1:19" outlineLevel="2" x14ac:dyDescent="0.25">
      <c r="A17" s="57" t="s">
        <v>19</v>
      </c>
      <c r="B17" s="58">
        <v>26289</v>
      </c>
      <c r="C17" s="58">
        <v>19179</v>
      </c>
      <c r="D17" s="58">
        <v>24502</v>
      </c>
      <c r="E17" s="58">
        <v>21076</v>
      </c>
      <c r="F17" s="58">
        <v>18553</v>
      </c>
      <c r="G17" s="58">
        <v>16534</v>
      </c>
      <c r="H17" s="58">
        <v>13264</v>
      </c>
      <c r="I17" s="58">
        <v>13560</v>
      </c>
      <c r="J17" s="58">
        <v>22865</v>
      </c>
      <c r="K17" s="58">
        <v>26507</v>
      </c>
      <c r="L17" s="78">
        <v>33419</v>
      </c>
      <c r="M17" s="58">
        <v>23600</v>
      </c>
      <c r="N17" s="58"/>
      <c r="S17" s="6"/>
    </row>
    <row r="18" spans="1:19" x14ac:dyDescent="0.25">
      <c r="A18" s="90" t="s">
        <v>16</v>
      </c>
      <c r="B18" s="92">
        <v>14937</v>
      </c>
      <c r="C18" s="92">
        <v>15009</v>
      </c>
      <c r="D18" s="92">
        <v>19013</v>
      </c>
      <c r="E18" s="92">
        <v>16956</v>
      </c>
      <c r="F18" s="92">
        <v>15235</v>
      </c>
      <c r="G18" s="92">
        <v>13398</v>
      </c>
      <c r="H18" s="92">
        <v>13900</v>
      </c>
      <c r="I18" s="92">
        <v>13052</v>
      </c>
      <c r="J18" s="92">
        <v>12206</v>
      </c>
      <c r="K18" s="92">
        <v>12365</v>
      </c>
      <c r="L18" s="92">
        <v>11010</v>
      </c>
      <c r="M18" s="92">
        <v>9643</v>
      </c>
    </row>
    <row r="19" spans="1:19" s="102" customFormat="1" ht="12" outlineLevel="2" x14ac:dyDescent="0.2">
      <c r="A19" s="57" t="s">
        <v>20</v>
      </c>
      <c r="B19" s="58">
        <v>2490</v>
      </c>
      <c r="C19" s="58">
        <v>2623</v>
      </c>
      <c r="D19" s="58">
        <v>3037</v>
      </c>
      <c r="E19" s="58">
        <v>3105</v>
      </c>
      <c r="F19" s="58">
        <v>2524</v>
      </c>
      <c r="G19" s="58">
        <v>2377</v>
      </c>
      <c r="H19" s="58">
        <v>2759</v>
      </c>
      <c r="I19" s="58">
        <v>1973</v>
      </c>
      <c r="J19" s="58">
        <v>3657</v>
      </c>
      <c r="K19" s="58">
        <v>3880</v>
      </c>
      <c r="L19" s="78">
        <v>2043</v>
      </c>
      <c r="M19" s="58">
        <v>1834</v>
      </c>
      <c r="N19" s="58"/>
      <c r="S19" s="103"/>
    </row>
    <row r="20" spans="1:19" s="102" customFormat="1" ht="12" outlineLevel="2" x14ac:dyDescent="0.2">
      <c r="A20" s="57" t="s">
        <v>21</v>
      </c>
      <c r="B20" s="58">
        <v>1927</v>
      </c>
      <c r="C20" s="58">
        <v>1908</v>
      </c>
      <c r="D20" s="58">
        <v>2781</v>
      </c>
      <c r="E20" s="58">
        <v>2560</v>
      </c>
      <c r="F20" s="58">
        <v>2359</v>
      </c>
      <c r="G20" s="58">
        <v>2263</v>
      </c>
      <c r="H20" s="58">
        <v>2045</v>
      </c>
      <c r="I20" s="58">
        <v>2076</v>
      </c>
      <c r="J20" s="58">
        <v>2327</v>
      </c>
      <c r="K20" s="58">
        <v>2841</v>
      </c>
      <c r="L20" s="78">
        <v>3524</v>
      </c>
      <c r="M20" s="58">
        <v>2896</v>
      </c>
      <c r="N20" s="58"/>
      <c r="S20" s="103"/>
    </row>
    <row r="21" spans="1:19" x14ac:dyDescent="0.25">
      <c r="A21" s="90" t="s">
        <v>17</v>
      </c>
      <c r="B21" s="91">
        <v>4.7100000000000003E-2</v>
      </c>
      <c r="C21" s="91">
        <v>5.16E-2</v>
      </c>
      <c r="D21" s="91">
        <v>5.3600000000000002E-2</v>
      </c>
      <c r="E21" s="91">
        <v>5.3900000000000003E-2</v>
      </c>
      <c r="F21" s="91">
        <v>5.3600000000000002E-2</v>
      </c>
      <c r="G21" s="91">
        <v>5.1499999999999997E-2</v>
      </c>
      <c r="H21" s="91">
        <v>5.7299999999999997E-2</v>
      </c>
      <c r="I21" s="91">
        <v>6.3299999999999995E-2</v>
      </c>
      <c r="J21" s="91">
        <v>5.6099999999999997E-2</v>
      </c>
      <c r="K21" s="91">
        <v>5.6000000000000001E-2</v>
      </c>
      <c r="L21" s="91">
        <v>6.2700000000000006E-2</v>
      </c>
      <c r="M21" s="91">
        <v>5.7500000000000002E-2</v>
      </c>
    </row>
    <row r="22" spans="1:19" s="102" customFormat="1" ht="12" outlineLevel="2" x14ac:dyDescent="0.2">
      <c r="A22" s="57" t="s">
        <v>22</v>
      </c>
      <c r="B22" s="104">
        <v>2.8000000000000001E-2</v>
      </c>
      <c r="C22" s="104">
        <v>0.03</v>
      </c>
      <c r="D22" s="104">
        <v>2.9000000000000001E-2</v>
      </c>
      <c r="E22" s="104">
        <v>3.3000000000000002E-2</v>
      </c>
      <c r="F22" s="104">
        <v>2.7E-2</v>
      </c>
      <c r="G22" s="104">
        <v>2.5000000000000001E-2</v>
      </c>
      <c r="H22" s="104">
        <v>3.2000000000000001E-2</v>
      </c>
      <c r="I22" s="104">
        <v>3.1E-2</v>
      </c>
      <c r="J22" s="104">
        <v>0.03</v>
      </c>
      <c r="K22" s="104">
        <v>2.8000000000000001E-2</v>
      </c>
      <c r="L22" s="105">
        <v>2.4E-2</v>
      </c>
      <c r="M22" s="104">
        <v>0.02</v>
      </c>
      <c r="N22" s="104"/>
      <c r="S22" s="103"/>
    </row>
    <row r="23" spans="1:19" s="102" customFormat="1" ht="12" outlineLevel="2" x14ac:dyDescent="0.2">
      <c r="A23" s="57" t="s">
        <v>23</v>
      </c>
      <c r="B23" s="104">
        <v>7.2999999999999995E-2</v>
      </c>
      <c r="C23" s="104">
        <v>9.9000000000000005E-2</v>
      </c>
      <c r="D23" s="104">
        <v>0.114</v>
      </c>
      <c r="E23" s="104">
        <v>0.121</v>
      </c>
      <c r="F23" s="104">
        <v>0.127</v>
      </c>
      <c r="G23" s="104">
        <v>0.13700000000000001</v>
      </c>
      <c r="H23" s="104">
        <v>0.154</v>
      </c>
      <c r="I23" s="104">
        <v>0.153</v>
      </c>
      <c r="J23" s="104">
        <v>0.10199999999999999</v>
      </c>
      <c r="K23" s="104">
        <v>0.107</v>
      </c>
      <c r="L23" s="105">
        <v>0.105</v>
      </c>
      <c r="M23" s="104">
        <v>0.123</v>
      </c>
      <c r="N23" s="104"/>
      <c r="S23" s="103"/>
    </row>
    <row r="24" spans="1:19" x14ac:dyDescent="0.25">
      <c r="A24" s="94" t="s">
        <v>24</v>
      </c>
      <c r="B24" s="95">
        <v>1.83E-2</v>
      </c>
      <c r="C24" s="95">
        <v>1.77E-2</v>
      </c>
      <c r="D24" s="95">
        <v>2.1399999999999999E-2</v>
      </c>
      <c r="E24" s="95">
        <v>1.83E-2</v>
      </c>
      <c r="F24" s="95">
        <v>1.8200000000000001E-2</v>
      </c>
      <c r="G24" s="95">
        <v>1.77E-2</v>
      </c>
      <c r="H24" s="95">
        <v>1.44E-2</v>
      </c>
      <c r="I24" s="95">
        <v>1.41E-2</v>
      </c>
      <c r="J24" s="95">
        <v>1.5599999999999999E-2</v>
      </c>
      <c r="K24" s="95">
        <v>1.89E-2</v>
      </c>
      <c r="L24" s="95">
        <v>1.8700000000000001E-2</v>
      </c>
      <c r="M24" s="95">
        <v>1.84E-2</v>
      </c>
      <c r="N24" s="52">
        <v>1.76</v>
      </c>
    </row>
    <row r="25" spans="1:19" x14ac:dyDescent="0.25">
      <c r="A25" s="46" t="s">
        <v>25</v>
      </c>
      <c r="B25" s="96">
        <v>1.2699999999999999E-2</v>
      </c>
      <c r="C25" s="96">
        <v>1.2E-2</v>
      </c>
      <c r="D25" s="96">
        <v>1.11E-2</v>
      </c>
      <c r="E25" s="96">
        <v>9.7000000000000003E-3</v>
      </c>
      <c r="F25" s="96">
        <v>1.06E-2</v>
      </c>
      <c r="G25" s="96">
        <v>9.4999999999999998E-3</v>
      </c>
      <c r="H25" s="96">
        <v>7.9000000000000008E-3</v>
      </c>
      <c r="I25" s="96">
        <v>7.4000000000000003E-3</v>
      </c>
      <c r="J25" s="96">
        <v>9.1999999999999998E-3</v>
      </c>
      <c r="K25" s="96">
        <v>1.2200000000000001E-2</v>
      </c>
      <c r="L25" s="96">
        <v>1.4500000000000001E-2</v>
      </c>
      <c r="M25" s="96">
        <v>1.0699999999999999E-2</v>
      </c>
      <c r="N25" s="54">
        <v>1.03</v>
      </c>
    </row>
    <row r="26" spans="1:19" x14ac:dyDescent="0.25">
      <c r="A26" s="37" t="s">
        <v>26</v>
      </c>
      <c r="B26" s="97">
        <v>1.61E-2</v>
      </c>
      <c r="C26" s="97">
        <v>1.41E-2</v>
      </c>
      <c r="D26" s="97">
        <v>1.4500000000000001E-2</v>
      </c>
      <c r="E26" s="97">
        <v>1.2699999999999999E-2</v>
      </c>
      <c r="F26" s="97">
        <v>1.37E-2</v>
      </c>
      <c r="G26" s="97">
        <v>1.2699999999999999E-2</v>
      </c>
      <c r="H26" s="97">
        <v>1.01E-2</v>
      </c>
      <c r="I26" s="97">
        <v>9.4000000000000004E-3</v>
      </c>
      <c r="J26" s="97">
        <v>1.03E-2</v>
      </c>
      <c r="K26" s="97">
        <v>1.2699999999999999E-2</v>
      </c>
      <c r="L26" s="97">
        <v>1.55E-2</v>
      </c>
      <c r="M26" s="97">
        <v>1.23E-2</v>
      </c>
      <c r="N26" s="55"/>
    </row>
    <row r="27" spans="1:19" x14ac:dyDescent="0.25">
      <c r="A27" s="37" t="s">
        <v>27</v>
      </c>
      <c r="B27" s="97">
        <v>8.8999999999999999E-3</v>
      </c>
      <c r="C27" s="97">
        <v>9.1000000000000004E-3</v>
      </c>
      <c r="D27" s="97">
        <v>7.9000000000000008E-3</v>
      </c>
      <c r="E27" s="97">
        <v>6.7999999999999996E-3</v>
      </c>
      <c r="F27" s="97">
        <v>7.3000000000000001E-3</v>
      </c>
      <c r="G27" s="97">
        <v>7.0000000000000001E-3</v>
      </c>
      <c r="H27" s="97">
        <v>6.1000000000000004E-3</v>
      </c>
      <c r="I27" s="97">
        <v>5.7000000000000002E-3</v>
      </c>
      <c r="J27" s="97">
        <v>8.0000000000000002E-3</v>
      </c>
      <c r="K27" s="97">
        <v>1.15E-2</v>
      </c>
      <c r="L27" s="97">
        <v>1.38E-2</v>
      </c>
      <c r="M27" s="97">
        <v>8.8000000000000005E-3</v>
      </c>
      <c r="N27" s="55"/>
    </row>
    <row r="28" spans="1:19" x14ac:dyDescent="0.25">
      <c r="A28" s="94" t="s">
        <v>28</v>
      </c>
      <c r="B28" s="95">
        <v>3.3399999999999999E-2</v>
      </c>
      <c r="C28" s="95">
        <v>4.8300000000000003E-2</v>
      </c>
      <c r="D28" s="95">
        <v>4.0899999999999999E-2</v>
      </c>
      <c r="E28" s="95">
        <v>3.4000000000000002E-2</v>
      </c>
      <c r="F28" s="95">
        <v>3.4700000000000002E-2</v>
      </c>
      <c r="G28" s="95">
        <v>5.0999999999999997E-2</v>
      </c>
      <c r="H28" s="95">
        <v>5.79E-2</v>
      </c>
      <c r="I28" s="95">
        <v>3.8600000000000002E-2</v>
      </c>
      <c r="J28" s="95">
        <v>3.3000000000000002E-2</v>
      </c>
      <c r="K28" s="95">
        <v>3.1800000000000002E-2</v>
      </c>
      <c r="L28" s="95">
        <v>4.1799999999999997E-2</v>
      </c>
      <c r="M28" s="95">
        <v>4.65E-2</v>
      </c>
      <c r="N28" s="52">
        <v>3.87</v>
      </c>
    </row>
    <row r="29" spans="1:19" x14ac:dyDescent="0.25">
      <c r="A29" s="94" t="s">
        <v>29</v>
      </c>
      <c r="B29" s="95">
        <v>0</v>
      </c>
      <c r="C29" s="95">
        <v>0</v>
      </c>
      <c r="D29" s="95">
        <v>0</v>
      </c>
      <c r="E29" s="95">
        <v>0</v>
      </c>
      <c r="F29" s="95">
        <v>0</v>
      </c>
      <c r="G29" s="95">
        <v>0</v>
      </c>
      <c r="H29" s="95">
        <v>0</v>
      </c>
      <c r="I29" s="95">
        <v>0</v>
      </c>
      <c r="J29" s="95">
        <v>0</v>
      </c>
      <c r="K29" s="95">
        <v>0</v>
      </c>
      <c r="L29" s="95">
        <v>3.5000000000000001E-3</v>
      </c>
      <c r="M29" s="95">
        <v>1.8E-3</v>
      </c>
      <c r="N29" s="53">
        <v>3.0000000000000001E-3</v>
      </c>
    </row>
  </sheetData>
  <mergeCells count="2">
    <mergeCell ref="B1:M1"/>
    <mergeCell ref="B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9084-14E3-459A-AE8C-B2B7AD3344D6}">
  <dimension ref="A1:V105"/>
  <sheetViews>
    <sheetView zoomScale="70" zoomScaleNormal="70" workbookViewId="0">
      <selection activeCell="B8" sqref="B8"/>
    </sheetView>
  </sheetViews>
  <sheetFormatPr baseColWidth="10" defaultColWidth="9.140625" defaultRowHeight="15" outlineLevelRow="2" x14ac:dyDescent="0.25"/>
  <cols>
    <col min="1" max="1" width="28.42578125" bestFit="1" customWidth="1"/>
    <col min="2" max="2" width="15.42578125" customWidth="1"/>
    <col min="3" max="3" width="14.5703125" customWidth="1"/>
    <col min="4" max="4" width="14.85546875" customWidth="1"/>
    <col min="5" max="5" width="14.5703125" customWidth="1"/>
    <col min="6" max="6" width="14.42578125" customWidth="1"/>
    <col min="7" max="7" width="14.85546875" customWidth="1"/>
    <col min="8" max="8" width="15" customWidth="1"/>
    <col min="9" max="9" width="14.42578125" customWidth="1"/>
    <col min="10" max="10" width="14.140625" customWidth="1"/>
    <col min="11" max="12" width="15.85546875" customWidth="1"/>
    <col min="13" max="13" width="14" customWidth="1"/>
    <col min="14" max="14" width="16.7109375" bestFit="1" customWidth="1"/>
    <col min="15" max="15" width="15.5703125" customWidth="1"/>
    <col min="16" max="16" width="16.140625" customWidth="1"/>
    <col min="17" max="17" width="12.140625" customWidth="1"/>
    <col min="18" max="18" width="10.85546875" bestFit="1" customWidth="1"/>
    <col min="19" max="20" width="6" bestFit="1" customWidth="1"/>
    <col min="22" max="22" width="17.85546875" customWidth="1"/>
  </cols>
  <sheetData>
    <row r="1" spans="1:16" outlineLevel="1" x14ac:dyDescent="0.25">
      <c r="A1" t="s">
        <v>30</v>
      </c>
      <c r="B1" s="106">
        <f>B4-B5-B8</f>
        <v>1807284</v>
      </c>
      <c r="C1" s="106">
        <f t="shared" ref="C1:M1" si="0">C4-C5-C8</f>
        <v>1080469</v>
      </c>
      <c r="D1" s="106">
        <f t="shared" si="0"/>
        <v>716417</v>
      </c>
      <c r="E1" s="106">
        <f t="shared" si="0"/>
        <v>607012</v>
      </c>
      <c r="F1" s="106">
        <f t="shared" si="0"/>
        <v>608134</v>
      </c>
      <c r="G1" s="106">
        <f t="shared" si="0"/>
        <v>153764</v>
      </c>
      <c r="H1" s="106">
        <f t="shared" si="0"/>
        <v>0</v>
      </c>
      <c r="I1" s="106">
        <f t="shared" si="0"/>
        <v>0</v>
      </c>
      <c r="J1" s="106">
        <f t="shared" si="0"/>
        <v>1</v>
      </c>
      <c r="K1" s="106">
        <f t="shared" si="0"/>
        <v>-1</v>
      </c>
      <c r="L1" s="106">
        <f t="shared" si="0"/>
        <v>0</v>
      </c>
      <c r="M1" s="106">
        <f t="shared" si="0"/>
        <v>-1</v>
      </c>
    </row>
    <row r="2" spans="1:16" x14ac:dyDescent="0.25">
      <c r="B2" s="332">
        <v>2021</v>
      </c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t="s">
        <v>46</v>
      </c>
    </row>
    <row r="3" spans="1:16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06">
        <f>N4-N5-N8</f>
        <v>4973079</v>
      </c>
      <c r="P3" s="4">
        <f>(N3*P4)/O4</f>
        <v>0.1060121107266436</v>
      </c>
    </row>
    <row r="4" spans="1:16" x14ac:dyDescent="0.25">
      <c r="A4" s="1" t="s">
        <v>13</v>
      </c>
      <c r="B4" s="7">
        <v>4590783</v>
      </c>
      <c r="C4" s="7">
        <v>2767576</v>
      </c>
      <c r="D4" s="7">
        <v>2767030</v>
      </c>
      <c r="E4" s="7">
        <v>2427640</v>
      </c>
      <c r="F4" s="7">
        <v>2415460</v>
      </c>
      <c r="G4" s="7">
        <v>1618096</v>
      </c>
      <c r="H4" s="7">
        <v>1649882</v>
      </c>
      <c r="I4" s="7">
        <v>1824660</v>
      </c>
      <c r="J4" s="7">
        <v>1749052</v>
      </c>
      <c r="K4" s="7">
        <v>2108989</v>
      </c>
      <c r="L4" s="7">
        <v>2316011</v>
      </c>
      <c r="M4" s="7">
        <v>2497359</v>
      </c>
      <c r="N4" s="237">
        <f>SUM(B4:M4)</f>
        <v>28732538</v>
      </c>
      <c r="O4" s="106">
        <f>N4+N88</f>
        <v>46910480</v>
      </c>
      <c r="P4" s="2">
        <v>1</v>
      </c>
    </row>
    <row r="5" spans="1:16" s="229" customFormat="1" outlineLevel="1" x14ac:dyDescent="0.25">
      <c r="A5" s="225" t="s">
        <v>31</v>
      </c>
      <c r="B5" s="347">
        <v>1803300</v>
      </c>
      <c r="C5" s="226">
        <v>1180572</v>
      </c>
      <c r="D5" s="226">
        <v>1375747</v>
      </c>
      <c r="E5" s="226">
        <v>1212166</v>
      </c>
      <c r="F5" s="226">
        <v>1200287</v>
      </c>
      <c r="G5" s="226">
        <v>1009540</v>
      </c>
      <c r="H5" s="226">
        <v>1039267</v>
      </c>
      <c r="I5" s="226">
        <v>1091201</v>
      </c>
      <c r="J5" s="226">
        <v>1145601</v>
      </c>
      <c r="K5" s="226">
        <v>1138582</v>
      </c>
      <c r="L5" s="226">
        <v>1506020</v>
      </c>
      <c r="M5" s="226">
        <v>1642043</v>
      </c>
      <c r="N5" s="238">
        <f t="shared" ref="N5:N10" si="1">SUM(B5:M5)</f>
        <v>15344326</v>
      </c>
      <c r="O5" s="238">
        <f>N5+N88</f>
        <v>33522268</v>
      </c>
      <c r="P5" s="239">
        <f>(O5*P4)/O4</f>
        <v>0.71460083120019235</v>
      </c>
    </row>
    <row r="6" spans="1:16" outlineLevel="2" x14ac:dyDescent="0.25">
      <c r="A6" s="1" t="s">
        <v>32</v>
      </c>
      <c r="B6" s="347">
        <v>32228</v>
      </c>
      <c r="C6" s="7">
        <v>43720</v>
      </c>
      <c r="D6" s="7">
        <v>85735</v>
      </c>
      <c r="E6" s="7">
        <v>99042</v>
      </c>
      <c r="F6" s="7">
        <v>106257</v>
      </c>
      <c r="G6" s="7">
        <v>107155</v>
      </c>
      <c r="H6" s="7">
        <v>131486</v>
      </c>
      <c r="I6" s="7">
        <v>251572</v>
      </c>
      <c r="J6" s="7">
        <v>243866</v>
      </c>
      <c r="K6" s="7">
        <v>263135</v>
      </c>
      <c r="L6" s="7">
        <v>289478</v>
      </c>
      <c r="M6" s="7">
        <v>291187</v>
      </c>
      <c r="N6" s="106">
        <f>SUM(B6:M6)</f>
        <v>1944861</v>
      </c>
      <c r="O6" s="107">
        <f>+N6+N45</f>
        <v>2929761</v>
      </c>
    </row>
    <row r="7" spans="1:16" outlineLevel="2" x14ac:dyDescent="0.25">
      <c r="A7" s="1" t="s">
        <v>33</v>
      </c>
      <c r="B7" s="347">
        <v>1771072</v>
      </c>
      <c r="C7" s="7">
        <v>1136852</v>
      </c>
      <c r="D7" s="7">
        <v>1290012</v>
      </c>
      <c r="E7" s="7">
        <v>1113124</v>
      </c>
      <c r="F7" s="7">
        <v>1094030</v>
      </c>
      <c r="G7" s="7">
        <v>902385</v>
      </c>
      <c r="H7" s="7">
        <v>907782</v>
      </c>
      <c r="I7" s="7">
        <v>839630</v>
      </c>
      <c r="J7" s="7">
        <v>901735</v>
      </c>
      <c r="K7" s="7">
        <v>875447</v>
      </c>
      <c r="L7" s="7">
        <v>1216543</v>
      </c>
      <c r="M7" s="7">
        <v>1350856</v>
      </c>
      <c r="N7" s="106">
        <f t="shared" si="1"/>
        <v>13399468</v>
      </c>
    </row>
    <row r="8" spans="1:16" outlineLevel="1" x14ac:dyDescent="0.25">
      <c r="A8" s="1" t="s">
        <v>34</v>
      </c>
      <c r="B8" s="7">
        <v>980199</v>
      </c>
      <c r="C8" s="7">
        <v>506535</v>
      </c>
      <c r="D8" s="7">
        <v>674866</v>
      </c>
      <c r="E8" s="7">
        <v>608462</v>
      </c>
      <c r="F8" s="7">
        <v>607039</v>
      </c>
      <c r="G8" s="7">
        <v>454792</v>
      </c>
      <c r="H8" s="7">
        <v>610615</v>
      </c>
      <c r="I8" s="7">
        <v>733459</v>
      </c>
      <c r="J8" s="7">
        <v>603450</v>
      </c>
      <c r="K8" s="7">
        <v>970408</v>
      </c>
      <c r="L8" s="7">
        <v>809991</v>
      </c>
      <c r="M8" s="7">
        <v>855317</v>
      </c>
      <c r="N8" s="106">
        <f t="shared" si="1"/>
        <v>8415133</v>
      </c>
      <c r="O8" s="106">
        <v>8415133</v>
      </c>
      <c r="P8" s="4">
        <f>(O8*P4)/O4</f>
        <v>0.17938705807316405</v>
      </c>
    </row>
    <row r="9" spans="1:16" x14ac:dyDescent="0.25">
      <c r="A9" s="1" t="s">
        <v>35</v>
      </c>
      <c r="B9" s="7">
        <v>77506</v>
      </c>
      <c r="C9" s="7">
        <v>73914</v>
      </c>
      <c r="D9" s="7">
        <v>124847</v>
      </c>
      <c r="E9" s="7">
        <v>113012</v>
      </c>
      <c r="F9" s="7">
        <v>132324</v>
      </c>
      <c r="G9" s="7">
        <v>92436</v>
      </c>
      <c r="H9" s="11">
        <v>234919</v>
      </c>
      <c r="I9" s="7">
        <v>209306</v>
      </c>
      <c r="J9" s="7">
        <v>187226</v>
      </c>
      <c r="K9" s="11">
        <v>170747</v>
      </c>
      <c r="L9" s="7">
        <v>172134</v>
      </c>
      <c r="M9" s="11">
        <v>168495</v>
      </c>
      <c r="N9" s="106">
        <f t="shared" si="1"/>
        <v>1756866</v>
      </c>
    </row>
    <row r="10" spans="1:16" x14ac:dyDescent="0.25">
      <c r="A10" s="14" t="s">
        <v>36</v>
      </c>
      <c r="B10" s="15">
        <v>902693</v>
      </c>
      <c r="C10" s="15">
        <v>432621</v>
      </c>
      <c r="D10" s="15">
        <v>550019</v>
      </c>
      <c r="E10" s="15">
        <v>495450</v>
      </c>
      <c r="F10" s="15">
        <v>474715</v>
      </c>
      <c r="G10" s="70">
        <v>362355</v>
      </c>
      <c r="H10" s="15">
        <v>375969</v>
      </c>
      <c r="I10" s="71">
        <v>524153</v>
      </c>
      <c r="J10" s="70">
        <v>416225</v>
      </c>
      <c r="K10" s="15">
        <v>799660</v>
      </c>
      <c r="L10" s="85">
        <v>637857</v>
      </c>
      <c r="M10" s="15">
        <v>686822</v>
      </c>
      <c r="N10" s="106">
        <f t="shared" si="1"/>
        <v>6658539</v>
      </c>
    </row>
    <row r="11" spans="1:16" x14ac:dyDescent="0.25">
      <c r="A11" s="12" t="s">
        <v>14</v>
      </c>
      <c r="B11" s="13">
        <v>4.7E-2</v>
      </c>
      <c r="C11" s="13">
        <v>6.5600000000000006E-2</v>
      </c>
      <c r="D11" s="13">
        <v>6.0699999999999997E-2</v>
      </c>
      <c r="E11" s="13">
        <v>6.2899999999999998E-2</v>
      </c>
      <c r="F11" s="13">
        <v>5.79E-2</v>
      </c>
      <c r="G11" s="13">
        <v>8.4599999999999995E-2</v>
      </c>
      <c r="H11" s="13">
        <v>8.9099999999999999E-2</v>
      </c>
      <c r="I11" s="13">
        <v>9.2799999999999994E-2</v>
      </c>
      <c r="J11" s="13">
        <v>8.0100000000000005E-2</v>
      </c>
      <c r="K11" s="13">
        <v>5.1299999999999998E-2</v>
      </c>
      <c r="L11" s="13">
        <v>0.06</v>
      </c>
      <c r="M11" s="13">
        <v>6.0100000000000001E-2</v>
      </c>
      <c r="N11" s="4">
        <f>N18/N4</f>
        <v>5.8313017805806083E-2</v>
      </c>
    </row>
    <row r="12" spans="1:16" x14ac:dyDescent="0.25">
      <c r="A12" s="1" t="s">
        <v>37</v>
      </c>
      <c r="B12" s="3">
        <v>6.9900000000000004E-2</v>
      </c>
      <c r="C12" s="3">
        <v>0.1061</v>
      </c>
      <c r="D12" s="3">
        <v>7.1199999999999999E-2</v>
      </c>
      <c r="E12" s="3">
        <v>6.9900000000000004E-2</v>
      </c>
      <c r="F12" s="3">
        <v>6.7100000000000007E-2</v>
      </c>
      <c r="G12" s="3">
        <v>0.10539999999999999</v>
      </c>
      <c r="H12" s="3">
        <v>0.1144</v>
      </c>
      <c r="I12" s="3">
        <v>0.123</v>
      </c>
      <c r="J12" s="3">
        <v>9.8900000000000002E-2</v>
      </c>
      <c r="K12" s="3">
        <v>7.8299999999999995E-2</v>
      </c>
      <c r="L12" s="3">
        <v>7.6499999999999999E-2</v>
      </c>
      <c r="M12" s="3">
        <v>7.1400000000000005E-2</v>
      </c>
      <c r="N12" s="4">
        <f>N19/N5</f>
        <v>8.5306125534611296E-2</v>
      </c>
      <c r="O12" s="4">
        <f>O19/O5</f>
        <v>3.9489601359907985E-2</v>
      </c>
    </row>
    <row r="13" spans="1:16" x14ac:dyDescent="0.25">
      <c r="A13" s="1" t="s">
        <v>32</v>
      </c>
      <c r="B13" s="3">
        <v>0.17169999999999999</v>
      </c>
      <c r="C13" s="3">
        <v>0.25650000000000001</v>
      </c>
      <c r="D13" s="3">
        <v>0.1701</v>
      </c>
      <c r="E13" s="3">
        <v>0.13250000000000001</v>
      </c>
      <c r="F13" s="3">
        <v>0.1245</v>
      </c>
      <c r="G13" s="3">
        <v>0.1026</v>
      </c>
      <c r="H13" s="3">
        <v>4.87E-2</v>
      </c>
      <c r="I13" s="3">
        <v>6.2199999999999998E-2</v>
      </c>
      <c r="J13" s="3">
        <v>0.1114</v>
      </c>
      <c r="K13" s="3">
        <v>0.1212</v>
      </c>
      <c r="L13" s="3">
        <v>9.3700000000000006E-2</v>
      </c>
      <c r="M13" s="3">
        <v>7.5200000000000003E-2</v>
      </c>
      <c r="N13" s="4">
        <f t="shared" ref="N13:N17" si="2">N20/N6</f>
        <v>0.1022150169086634</v>
      </c>
    </row>
    <row r="14" spans="1:16" x14ac:dyDescent="0.25">
      <c r="A14" s="1" t="s">
        <v>33</v>
      </c>
      <c r="B14" s="3">
        <v>6.8099999999999994E-2</v>
      </c>
      <c r="C14" s="3">
        <v>0.1003</v>
      </c>
      <c r="D14" s="3">
        <v>6.4699999999999994E-2</v>
      </c>
      <c r="E14" s="3">
        <v>6.4399999999999999E-2</v>
      </c>
      <c r="F14" s="3">
        <v>6.1499999999999999E-2</v>
      </c>
      <c r="G14" s="3">
        <v>0.1057</v>
      </c>
      <c r="H14" s="3">
        <v>0.124</v>
      </c>
      <c r="I14" s="3">
        <v>0.14119999999999999</v>
      </c>
      <c r="J14" s="3">
        <v>9.5500000000000002E-2</v>
      </c>
      <c r="K14" s="3">
        <v>6.54E-2</v>
      </c>
      <c r="L14" s="3">
        <v>7.2300000000000003E-2</v>
      </c>
      <c r="M14" s="3">
        <v>7.0599999999999996E-2</v>
      </c>
      <c r="N14" s="4">
        <f t="shared" si="2"/>
        <v>8.284963253765E-2</v>
      </c>
    </row>
    <row r="15" spans="1:16" x14ac:dyDescent="0.25">
      <c r="A15" s="1" t="s">
        <v>38</v>
      </c>
      <c r="B15" s="3">
        <v>4.7800000000000002E-2</v>
      </c>
      <c r="C15" s="3">
        <v>5.4100000000000002E-2</v>
      </c>
      <c r="D15" s="3">
        <v>5.57E-2</v>
      </c>
      <c r="E15" s="3">
        <v>4.8599999999999997E-2</v>
      </c>
      <c r="F15" s="3">
        <v>5.5500000000000001E-2</v>
      </c>
      <c r="G15" s="3">
        <v>5.67E-2</v>
      </c>
      <c r="H15" s="3">
        <v>4.5600000000000002E-2</v>
      </c>
      <c r="I15" s="3">
        <v>4.7899999999999998E-2</v>
      </c>
      <c r="J15" s="3">
        <v>4.4400000000000002E-2</v>
      </c>
      <c r="K15" s="3">
        <v>1.9599999999999999E-2</v>
      </c>
      <c r="L15" s="3">
        <v>2.9499999999999998E-2</v>
      </c>
      <c r="M15" s="3">
        <v>3.85E-2</v>
      </c>
      <c r="N15" s="4">
        <f>N22/N8</f>
        <v>4.3554391831953219E-2</v>
      </c>
      <c r="O15" s="4">
        <f>O22/O8</f>
        <v>4.3554391831953219E-2</v>
      </c>
    </row>
    <row r="16" spans="1:16" x14ac:dyDescent="0.25">
      <c r="A16" s="1" t="s">
        <v>35</v>
      </c>
      <c r="B16" s="3">
        <v>7.8399999999999997E-2</v>
      </c>
      <c r="C16" s="3">
        <v>6.5199999999999994E-2</v>
      </c>
      <c r="D16" s="3">
        <v>6.4100000000000004E-2</v>
      </c>
      <c r="E16" s="3">
        <v>5.0500000000000003E-2</v>
      </c>
      <c r="F16" s="3">
        <v>3.9899999999999998E-2</v>
      </c>
      <c r="G16" s="3">
        <v>3.56E-2</v>
      </c>
      <c r="H16" s="74">
        <v>2.41E-2</v>
      </c>
      <c r="I16" s="3">
        <v>2.6599999999999999E-2</v>
      </c>
      <c r="J16" s="3">
        <v>2.9000000000000001E-2</v>
      </c>
      <c r="K16" s="74">
        <v>3.7499999999999999E-2</v>
      </c>
      <c r="L16" s="3">
        <v>2.7400000000000001E-2</v>
      </c>
      <c r="M16" s="74">
        <v>3.1600000000000003E-2</v>
      </c>
      <c r="N16" s="4">
        <f t="shared" si="2"/>
        <v>3.7728546172559545E-2</v>
      </c>
    </row>
    <row r="17" spans="1:16" x14ac:dyDescent="0.25">
      <c r="A17" s="14" t="s">
        <v>36</v>
      </c>
      <c r="B17" s="17">
        <v>4.5199999999999997E-2</v>
      </c>
      <c r="C17" s="17">
        <v>5.2200000000000003E-2</v>
      </c>
      <c r="D17" s="17">
        <v>5.3800000000000001E-2</v>
      </c>
      <c r="E17" s="17">
        <v>4.8099999999999997E-2</v>
      </c>
      <c r="F17" s="17">
        <v>5.9799999999999999E-2</v>
      </c>
      <c r="G17" s="72">
        <v>6.2E-2</v>
      </c>
      <c r="H17" s="17">
        <v>5.91E-2</v>
      </c>
      <c r="I17" s="73">
        <v>5.6399999999999999E-2</v>
      </c>
      <c r="J17" s="72">
        <v>5.1299999999999998E-2</v>
      </c>
      <c r="K17" s="17">
        <v>1.5800000000000002E-2</v>
      </c>
      <c r="L17" s="86">
        <v>3.0099999999999998E-2</v>
      </c>
      <c r="M17" s="17">
        <v>4.02E-2</v>
      </c>
      <c r="N17" s="4">
        <f t="shared" si="2"/>
        <v>4.5089771194551841E-2</v>
      </c>
    </row>
    <row r="18" spans="1:16" s="154" customFormat="1" outlineLevel="1" x14ac:dyDescent="0.25">
      <c r="A18" s="260" t="s">
        <v>15</v>
      </c>
      <c r="B18" s="261">
        <f t="shared" ref="B18:M18" si="3">+B19+B22</f>
        <v>172961</v>
      </c>
      <c r="C18" s="261">
        <f t="shared" si="3"/>
        <v>152681</v>
      </c>
      <c r="D18" s="261">
        <f t="shared" si="3"/>
        <v>135594</v>
      </c>
      <c r="E18" s="261">
        <f t="shared" si="3"/>
        <v>114326</v>
      </c>
      <c r="F18" s="261">
        <f t="shared" si="3"/>
        <v>114196</v>
      </c>
      <c r="G18" s="261">
        <f t="shared" si="3"/>
        <v>132159</v>
      </c>
      <c r="H18" s="261">
        <f t="shared" si="3"/>
        <v>146793</v>
      </c>
      <c r="I18" s="261">
        <f t="shared" si="3"/>
        <v>169283</v>
      </c>
      <c r="J18" s="261">
        <f t="shared" si="3"/>
        <v>140082</v>
      </c>
      <c r="K18" s="261">
        <f t="shared" si="3"/>
        <v>108198</v>
      </c>
      <c r="L18" s="261">
        <f t="shared" si="3"/>
        <v>139024</v>
      </c>
      <c r="M18" s="261">
        <f t="shared" si="3"/>
        <v>150184</v>
      </c>
      <c r="N18" s="262">
        <f>SUM(B18:M18)</f>
        <v>1675481</v>
      </c>
      <c r="O18" s="237">
        <f>N18+N94</f>
        <v>1946533</v>
      </c>
      <c r="P18" s="263">
        <v>1</v>
      </c>
    </row>
    <row r="19" spans="1:16" s="229" customFormat="1" outlineLevel="1" x14ac:dyDescent="0.25">
      <c r="A19" s="225" t="s">
        <v>39</v>
      </c>
      <c r="B19" s="226">
        <v>126073</v>
      </c>
      <c r="C19" s="226">
        <v>125267</v>
      </c>
      <c r="D19" s="226">
        <v>97991</v>
      </c>
      <c r="E19" s="226">
        <v>84773</v>
      </c>
      <c r="F19" s="226">
        <v>80510</v>
      </c>
      <c r="G19" s="226">
        <v>106387</v>
      </c>
      <c r="H19" s="226">
        <v>118942</v>
      </c>
      <c r="I19" s="226">
        <v>134172</v>
      </c>
      <c r="J19" s="226">
        <v>113293</v>
      </c>
      <c r="K19" s="226">
        <v>89140</v>
      </c>
      <c r="L19" s="226">
        <v>115139</v>
      </c>
      <c r="M19" s="226">
        <v>117278</v>
      </c>
      <c r="N19" s="227">
        <f>SUM(B19:M19)</f>
        <v>1308965</v>
      </c>
      <c r="O19" s="227">
        <f>N19+M94</f>
        <v>1323781</v>
      </c>
      <c r="P19" s="228">
        <f>(O19*P18)/O18</f>
        <v>0.68007118296992652</v>
      </c>
    </row>
    <row r="20" spans="1:16" outlineLevel="1" x14ac:dyDescent="0.25">
      <c r="A20" s="1" t="s">
        <v>32</v>
      </c>
      <c r="B20" s="7">
        <v>5533</v>
      </c>
      <c r="C20" s="7">
        <v>11212</v>
      </c>
      <c r="D20" s="7">
        <v>14581</v>
      </c>
      <c r="E20" s="7">
        <v>13125</v>
      </c>
      <c r="F20" s="7">
        <v>13232</v>
      </c>
      <c r="G20" s="7">
        <v>10989</v>
      </c>
      <c r="H20" s="7">
        <v>6406</v>
      </c>
      <c r="I20" s="7">
        <v>15624</v>
      </c>
      <c r="J20" s="7">
        <v>27168</v>
      </c>
      <c r="K20" s="7">
        <v>31889</v>
      </c>
      <c r="L20" s="7">
        <v>27125</v>
      </c>
      <c r="M20" s="7">
        <v>21910</v>
      </c>
      <c r="N20" s="144">
        <f>SUM(B20:M20)</f>
        <v>198794</v>
      </c>
      <c r="O20" s="209">
        <f>+N20+N94</f>
        <v>469846</v>
      </c>
    </row>
    <row r="21" spans="1:16" outlineLevel="1" x14ac:dyDescent="0.25">
      <c r="A21" s="1" t="s">
        <v>33</v>
      </c>
      <c r="B21" s="7">
        <v>120540</v>
      </c>
      <c r="C21" s="7">
        <v>114055</v>
      </c>
      <c r="D21" s="7">
        <v>83410</v>
      </c>
      <c r="E21" s="7">
        <v>71648</v>
      </c>
      <c r="F21" s="7">
        <v>67278</v>
      </c>
      <c r="G21" s="7">
        <v>95398</v>
      </c>
      <c r="H21" s="7">
        <v>112536</v>
      </c>
      <c r="I21" s="7">
        <v>118518</v>
      </c>
      <c r="J21" s="7">
        <v>86125</v>
      </c>
      <c r="K21" s="7">
        <v>57251</v>
      </c>
      <c r="L21" s="7">
        <v>88014</v>
      </c>
      <c r="M21" s="7">
        <v>95368</v>
      </c>
      <c r="N21" s="107">
        <f>SUM(B21:M21)</f>
        <v>1110141</v>
      </c>
    </row>
    <row r="22" spans="1:16" s="229" customFormat="1" outlineLevel="1" x14ac:dyDescent="0.25">
      <c r="A22" s="225" t="s">
        <v>40</v>
      </c>
      <c r="B22" s="226">
        <v>46888</v>
      </c>
      <c r="C22" s="226">
        <v>27414</v>
      </c>
      <c r="D22" s="226">
        <v>37603</v>
      </c>
      <c r="E22" s="226">
        <v>29553</v>
      </c>
      <c r="F22" s="226">
        <v>33686</v>
      </c>
      <c r="G22" s="226">
        <v>25772</v>
      </c>
      <c r="H22" s="226">
        <v>27851</v>
      </c>
      <c r="I22" s="226">
        <v>35111</v>
      </c>
      <c r="J22" s="226">
        <v>26789</v>
      </c>
      <c r="K22" s="226">
        <v>19058</v>
      </c>
      <c r="L22" s="226">
        <v>23885</v>
      </c>
      <c r="M22" s="226">
        <v>32906</v>
      </c>
      <c r="N22" s="264">
        <f t="shared" ref="N22:N24" si="4">SUM(B22:M22)</f>
        <v>366516</v>
      </c>
      <c r="O22" s="229">
        <v>366516</v>
      </c>
      <c r="P22" s="239">
        <f>(O22*P18)/O18</f>
        <v>0.18829169605652718</v>
      </c>
    </row>
    <row r="23" spans="1:16" outlineLevel="1" x14ac:dyDescent="0.25">
      <c r="A23" s="1" t="s">
        <v>35</v>
      </c>
      <c r="B23" s="7">
        <v>6074</v>
      </c>
      <c r="C23" s="7">
        <v>4822</v>
      </c>
      <c r="D23" s="7">
        <v>8005</v>
      </c>
      <c r="E23" s="7">
        <v>5707</v>
      </c>
      <c r="F23" s="7">
        <v>5275</v>
      </c>
      <c r="G23" s="7">
        <v>3294</v>
      </c>
      <c r="H23" s="11">
        <v>5666</v>
      </c>
      <c r="I23" s="7">
        <v>5574</v>
      </c>
      <c r="J23" s="7">
        <v>5421</v>
      </c>
      <c r="K23" s="11">
        <v>6406</v>
      </c>
      <c r="L23" s="7">
        <v>4717</v>
      </c>
      <c r="M23" s="11">
        <v>5323</v>
      </c>
      <c r="N23" s="144">
        <f t="shared" si="4"/>
        <v>66284</v>
      </c>
    </row>
    <row r="24" spans="1:16" outlineLevel="1" x14ac:dyDescent="0.25">
      <c r="A24" s="14" t="s">
        <v>36</v>
      </c>
      <c r="B24" s="15">
        <v>40814</v>
      </c>
      <c r="C24" s="15">
        <v>22592</v>
      </c>
      <c r="D24" s="15">
        <v>29598</v>
      </c>
      <c r="E24" s="15">
        <v>23846</v>
      </c>
      <c r="F24" s="15">
        <v>28411</v>
      </c>
      <c r="G24" s="70">
        <v>22478</v>
      </c>
      <c r="H24" s="15">
        <v>22185</v>
      </c>
      <c r="I24" s="71">
        <v>29537</v>
      </c>
      <c r="J24" s="70">
        <v>21368</v>
      </c>
      <c r="K24" s="15">
        <v>12652</v>
      </c>
      <c r="L24" s="85">
        <v>19168</v>
      </c>
      <c r="M24" s="15">
        <v>27583</v>
      </c>
      <c r="N24">
        <f t="shared" si="4"/>
        <v>300232</v>
      </c>
    </row>
    <row r="25" spans="1:16" outlineLevel="1" x14ac:dyDescent="0.25">
      <c r="A25" s="12" t="s">
        <v>16</v>
      </c>
      <c r="B25" s="16">
        <v>4466</v>
      </c>
      <c r="C25" s="16">
        <v>4988</v>
      </c>
      <c r="D25" s="16">
        <v>4570</v>
      </c>
      <c r="E25" s="16">
        <v>3802</v>
      </c>
      <c r="F25" s="16">
        <v>4597</v>
      </c>
      <c r="G25" s="16">
        <v>9360</v>
      </c>
      <c r="H25" s="16">
        <v>9137</v>
      </c>
      <c r="I25" s="16">
        <v>9577</v>
      </c>
      <c r="J25" s="16">
        <v>4466</v>
      </c>
      <c r="K25" s="16">
        <v>5616</v>
      </c>
      <c r="L25" s="16">
        <v>6198</v>
      </c>
      <c r="M25" s="16">
        <v>6896</v>
      </c>
      <c r="N25" s="107">
        <f>SUM(B25:M25)</f>
        <v>73673</v>
      </c>
      <c r="O25" s="151">
        <f>N25+N95</f>
        <v>91601</v>
      </c>
      <c r="P25" s="6">
        <v>1</v>
      </c>
    </row>
    <row r="26" spans="1:16" outlineLevel="1" x14ac:dyDescent="0.25">
      <c r="A26" s="1" t="s">
        <v>41</v>
      </c>
      <c r="B26" s="7">
        <v>4466</v>
      </c>
      <c r="C26" s="7">
        <v>4987</v>
      </c>
      <c r="D26" s="7">
        <v>4570</v>
      </c>
      <c r="E26" s="7">
        <v>3802</v>
      </c>
      <c r="F26" s="7">
        <v>4438</v>
      </c>
      <c r="G26" s="7">
        <v>4465</v>
      </c>
      <c r="H26" s="7">
        <v>4601</v>
      </c>
      <c r="I26" s="7">
        <v>4397</v>
      </c>
      <c r="J26" s="7">
        <v>2844</v>
      </c>
      <c r="K26" s="7">
        <v>3568</v>
      </c>
      <c r="L26" s="7">
        <v>3631</v>
      </c>
      <c r="M26" s="7">
        <v>3622</v>
      </c>
      <c r="N26">
        <f t="shared" ref="N26:N31" si="5">SUM(B26:M26)</f>
        <v>49391</v>
      </c>
      <c r="O26">
        <f>N26+N95</f>
        <v>67319</v>
      </c>
      <c r="P26" s="2">
        <f>(O26*P25)/O25</f>
        <v>0.73491555769041828</v>
      </c>
    </row>
    <row r="27" spans="1:16" s="162" customFormat="1" outlineLevel="1" x14ac:dyDescent="0.25">
      <c r="A27" s="160" t="s">
        <v>42</v>
      </c>
      <c r="B27" s="161">
        <v>230</v>
      </c>
      <c r="C27" s="161">
        <v>506</v>
      </c>
      <c r="D27" s="161">
        <v>762</v>
      </c>
      <c r="E27" s="161">
        <v>625</v>
      </c>
      <c r="F27" s="161">
        <v>765</v>
      </c>
      <c r="G27" s="161">
        <v>523</v>
      </c>
      <c r="H27" s="161">
        <v>233</v>
      </c>
      <c r="I27" s="161">
        <v>435</v>
      </c>
      <c r="J27" s="161">
        <v>533</v>
      </c>
      <c r="K27" s="161">
        <v>1059</v>
      </c>
      <c r="L27" s="161">
        <v>705</v>
      </c>
      <c r="M27" s="161">
        <v>597</v>
      </c>
      <c r="N27" s="162">
        <f t="shared" si="5"/>
        <v>6973</v>
      </c>
    </row>
    <row r="28" spans="1:16" s="154" customFormat="1" outlineLevel="1" x14ac:dyDescent="0.25">
      <c r="A28" s="152" t="s">
        <v>33</v>
      </c>
      <c r="B28" s="153">
        <v>4236</v>
      </c>
      <c r="C28" s="153">
        <v>4481</v>
      </c>
      <c r="D28" s="153">
        <v>3808</v>
      </c>
      <c r="E28" s="153">
        <v>3177</v>
      </c>
      <c r="F28" s="153">
        <v>3673</v>
      </c>
      <c r="G28" s="153">
        <v>3942</v>
      </c>
      <c r="H28" s="153">
        <v>4368</v>
      </c>
      <c r="I28" s="153">
        <v>3962</v>
      </c>
      <c r="J28" s="153">
        <v>2311</v>
      </c>
      <c r="K28" s="153">
        <v>2509</v>
      </c>
      <c r="L28" s="153">
        <v>2926</v>
      </c>
      <c r="M28" s="153">
        <v>3025</v>
      </c>
      <c r="N28" s="154">
        <f t="shared" si="5"/>
        <v>42418</v>
      </c>
    </row>
    <row r="29" spans="1:16" outlineLevel="1" x14ac:dyDescent="0.25">
      <c r="A29" s="8" t="s">
        <v>43</v>
      </c>
      <c r="B29" s="11">
        <v>0</v>
      </c>
      <c r="C29" s="7">
        <v>1</v>
      </c>
      <c r="D29" s="11">
        <v>0</v>
      </c>
      <c r="E29" s="11">
        <v>0</v>
      </c>
      <c r="F29" s="11">
        <v>137</v>
      </c>
      <c r="G29" s="11">
        <v>4582</v>
      </c>
      <c r="H29" s="11">
        <v>4514</v>
      </c>
      <c r="I29" s="11">
        <v>5180</v>
      </c>
      <c r="J29" s="11">
        <v>1622</v>
      </c>
      <c r="K29" s="11">
        <v>2048</v>
      </c>
      <c r="L29" s="11">
        <v>2567</v>
      </c>
      <c r="M29" s="11">
        <v>3274</v>
      </c>
      <c r="N29">
        <f t="shared" si="5"/>
        <v>23925</v>
      </c>
      <c r="O29">
        <v>23925</v>
      </c>
      <c r="P29" s="4">
        <f>(O29*P25)/O25</f>
        <v>0.26118710494426917</v>
      </c>
    </row>
    <row r="30" spans="1:16" s="162" customFormat="1" outlineLevel="1" x14ac:dyDescent="0.25">
      <c r="A30" s="163" t="s">
        <v>35</v>
      </c>
      <c r="B30" s="164">
        <v>0</v>
      </c>
      <c r="C30" s="164">
        <v>0</v>
      </c>
      <c r="D30" s="164">
        <v>0</v>
      </c>
      <c r="E30" s="164">
        <v>0</v>
      </c>
      <c r="F30" s="164">
        <v>22</v>
      </c>
      <c r="G30" s="164">
        <v>694</v>
      </c>
      <c r="H30" s="164">
        <v>897</v>
      </c>
      <c r="I30" s="164">
        <v>979</v>
      </c>
      <c r="J30" s="164">
        <v>343</v>
      </c>
      <c r="K30" s="164">
        <v>642</v>
      </c>
      <c r="L30" s="164">
        <v>613</v>
      </c>
      <c r="M30" s="164">
        <v>697</v>
      </c>
      <c r="N30" s="162">
        <f t="shared" si="5"/>
        <v>4887</v>
      </c>
    </row>
    <row r="31" spans="1:16" s="154" customFormat="1" outlineLevel="1" x14ac:dyDescent="0.25">
      <c r="A31" s="155" t="s">
        <v>36</v>
      </c>
      <c r="B31" s="156">
        <v>0</v>
      </c>
      <c r="C31" s="156">
        <v>1</v>
      </c>
      <c r="D31" s="156">
        <v>0</v>
      </c>
      <c r="E31" s="156">
        <v>0</v>
      </c>
      <c r="F31" s="156">
        <v>115</v>
      </c>
      <c r="G31" s="157">
        <v>3888</v>
      </c>
      <c r="H31" s="156">
        <v>3617</v>
      </c>
      <c r="I31" s="158">
        <v>4201</v>
      </c>
      <c r="J31" s="157">
        <v>1279</v>
      </c>
      <c r="K31" s="156">
        <v>1406</v>
      </c>
      <c r="L31" s="159">
        <v>1954</v>
      </c>
      <c r="M31" s="156">
        <v>2577</v>
      </c>
      <c r="N31" s="154">
        <f t="shared" si="5"/>
        <v>19038</v>
      </c>
    </row>
    <row r="32" spans="1:16" x14ac:dyDescent="0.25">
      <c r="A32" s="18" t="s">
        <v>17</v>
      </c>
      <c r="B32" s="19">
        <v>2.07E-2</v>
      </c>
      <c r="C32" s="20">
        <v>2.75E-2</v>
      </c>
      <c r="D32" s="20">
        <v>2.7199999999999998E-2</v>
      </c>
      <c r="E32" s="20">
        <v>2.4899999999999999E-2</v>
      </c>
      <c r="F32" s="20">
        <v>3.2899999999999999E-2</v>
      </c>
      <c r="G32" s="20">
        <v>6.8400000000000002E-2</v>
      </c>
      <c r="H32" s="20">
        <v>6.2100000000000002E-2</v>
      </c>
      <c r="I32" s="20">
        <v>5.6599999999999998E-2</v>
      </c>
      <c r="J32" s="20">
        <v>3.1899999999999998E-2</v>
      </c>
      <c r="K32" s="20">
        <v>5.1900000000000002E-2</v>
      </c>
      <c r="L32" s="20">
        <v>4.4600000000000001E-2</v>
      </c>
      <c r="M32" s="20">
        <v>4.5900000000000003E-2</v>
      </c>
      <c r="N32" s="4">
        <f>N25/N18</f>
        <v>4.3971253628062625E-2</v>
      </c>
      <c r="O32" s="2">
        <f>O25/O18</f>
        <v>4.7058539464781744E-2</v>
      </c>
    </row>
    <row r="33" spans="1:21" x14ac:dyDescent="0.25">
      <c r="A33" s="1" t="s">
        <v>44</v>
      </c>
      <c r="B33" s="9">
        <v>3.5400000000000001E-2</v>
      </c>
      <c r="C33" s="9">
        <v>3.9800000000000002E-2</v>
      </c>
      <c r="D33" s="9">
        <v>4.6600000000000003E-2</v>
      </c>
      <c r="E33" s="9">
        <v>4.48E-2</v>
      </c>
      <c r="F33" s="9">
        <v>5.5100000000000003E-2</v>
      </c>
      <c r="G33" s="9">
        <v>4.2000000000000003E-2</v>
      </c>
      <c r="H33" s="9">
        <v>3.8699999999999998E-2</v>
      </c>
      <c r="I33" s="9">
        <v>3.2800000000000003E-2</v>
      </c>
      <c r="J33" s="9">
        <v>2.5100000000000001E-2</v>
      </c>
      <c r="K33" s="9">
        <v>0.04</v>
      </c>
      <c r="L33" s="9">
        <v>3.15E-2</v>
      </c>
      <c r="M33" s="9">
        <v>3.09E-2</v>
      </c>
      <c r="N33" s="4">
        <f>N26/N19</f>
        <v>3.7732865279056352E-2</v>
      </c>
      <c r="O33" s="4">
        <f>O26/O19</f>
        <v>5.0853577744354998E-2</v>
      </c>
    </row>
    <row r="34" spans="1:21" x14ac:dyDescent="0.25">
      <c r="A34" s="1" t="s">
        <v>32</v>
      </c>
      <c r="B34" s="9">
        <v>4.1599999999999998E-2</v>
      </c>
      <c r="C34" s="9">
        <v>4.5100000000000001E-2</v>
      </c>
      <c r="D34" s="9">
        <v>5.2299999999999999E-2</v>
      </c>
      <c r="E34" s="9">
        <v>4.7600000000000003E-2</v>
      </c>
      <c r="F34" s="9">
        <v>5.7799999999999997E-2</v>
      </c>
      <c r="G34" s="9">
        <v>4.7600000000000003E-2</v>
      </c>
      <c r="H34" s="9">
        <v>3.6400000000000002E-2</v>
      </c>
      <c r="I34" s="9">
        <v>2.7799999999999998E-2</v>
      </c>
      <c r="J34" s="9">
        <v>1.9599999999999999E-2</v>
      </c>
      <c r="K34" s="9">
        <v>3.32E-2</v>
      </c>
      <c r="L34" s="9">
        <v>2.5999999999999999E-2</v>
      </c>
      <c r="M34" s="9">
        <v>2.7199999999999998E-2</v>
      </c>
      <c r="N34" s="4">
        <f t="shared" ref="N34:N38" si="6">N27/N20</f>
        <v>3.5076511363522037E-2</v>
      </c>
    </row>
    <row r="35" spans="1:21" x14ac:dyDescent="0.25">
      <c r="A35" s="1" t="s">
        <v>33</v>
      </c>
      <c r="B35" s="9">
        <v>3.5099999999999999E-2</v>
      </c>
      <c r="C35" s="9">
        <v>3.9300000000000002E-2</v>
      </c>
      <c r="D35" s="9">
        <v>4.5699999999999998E-2</v>
      </c>
      <c r="E35" s="9">
        <v>4.4299999999999999E-2</v>
      </c>
      <c r="F35" s="9">
        <v>5.4600000000000003E-2</v>
      </c>
      <c r="G35" s="9">
        <v>4.1300000000000003E-2</v>
      </c>
      <c r="H35" s="9">
        <v>3.8800000000000001E-2</v>
      </c>
      <c r="I35" s="9">
        <v>3.3399999999999999E-2</v>
      </c>
      <c r="J35" s="9">
        <v>2.6800000000000001E-2</v>
      </c>
      <c r="K35" s="9">
        <v>4.3799999999999999E-2</v>
      </c>
      <c r="L35" s="9">
        <v>3.32E-2</v>
      </c>
      <c r="M35" s="9">
        <v>3.1699999999999999E-2</v>
      </c>
      <c r="N35" s="4">
        <f t="shared" si="6"/>
        <v>3.8209560767506111E-2</v>
      </c>
    </row>
    <row r="36" spans="1:21" x14ac:dyDescent="0.25">
      <c r="A36" s="1" t="s">
        <v>45</v>
      </c>
      <c r="B36" s="1">
        <v>0</v>
      </c>
      <c r="C36" s="1">
        <v>0</v>
      </c>
      <c r="D36" s="1">
        <v>0</v>
      </c>
      <c r="E36" s="1">
        <v>0</v>
      </c>
      <c r="F36" s="9">
        <v>4.1000000000000003E-3</v>
      </c>
      <c r="G36" s="9">
        <v>0.17780000000000001</v>
      </c>
      <c r="H36" s="9">
        <v>0.16209999999999999</v>
      </c>
      <c r="I36" s="9">
        <v>0.14749999999999999</v>
      </c>
      <c r="J36" s="9">
        <v>6.0499999999999998E-2</v>
      </c>
      <c r="K36" s="9">
        <v>0.1075</v>
      </c>
      <c r="L36" s="9">
        <v>0.1075</v>
      </c>
      <c r="M36" s="9">
        <v>9.9500000000000005E-2</v>
      </c>
      <c r="N36" s="4">
        <f t="shared" si="6"/>
        <v>6.5276822839930596E-2</v>
      </c>
      <c r="O36" s="4">
        <f>O29/O22</f>
        <v>6.5276822839930596E-2</v>
      </c>
    </row>
    <row r="37" spans="1:21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9">
        <v>4.1999999999999997E-3</v>
      </c>
      <c r="G37" s="9">
        <v>0.2107</v>
      </c>
      <c r="H37" s="9">
        <v>0.1583</v>
      </c>
      <c r="I37" s="9">
        <v>0.17560000000000001</v>
      </c>
      <c r="J37" s="9">
        <v>6.3299999999999995E-2</v>
      </c>
      <c r="K37" s="9">
        <v>0.1002</v>
      </c>
      <c r="L37" s="9">
        <v>0.13</v>
      </c>
      <c r="M37" s="9">
        <v>0.13089999999999999</v>
      </c>
      <c r="N37" s="4">
        <f t="shared" si="6"/>
        <v>7.3728199867237942E-2</v>
      </c>
    </row>
    <row r="38" spans="1:21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9">
        <v>4.0000000000000001E-3</v>
      </c>
      <c r="G38" s="9">
        <v>0.17299999999999999</v>
      </c>
      <c r="H38" s="9">
        <v>0.16300000000000001</v>
      </c>
      <c r="I38" s="9">
        <v>0.14219999999999999</v>
      </c>
      <c r="J38" s="9">
        <v>5.9900000000000002E-2</v>
      </c>
      <c r="K38" s="9">
        <v>0.1111</v>
      </c>
      <c r="L38" s="9">
        <v>0.1019</v>
      </c>
      <c r="M38" s="9">
        <v>9.3399999999999997E-2</v>
      </c>
      <c r="N38" s="4">
        <f t="shared" si="6"/>
        <v>6.3410962189240319E-2</v>
      </c>
    </row>
    <row r="39" spans="1:2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21" x14ac:dyDescent="0.25">
      <c r="B40" s="114">
        <f>B43-B44-B47</f>
        <v>0</v>
      </c>
      <c r="C40" s="114">
        <f t="shared" ref="C40:M40" si="7">C43-C44-C47</f>
        <v>0</v>
      </c>
      <c r="D40" s="114">
        <f t="shared" si="7"/>
        <v>0</v>
      </c>
      <c r="E40" s="114">
        <f t="shared" si="7"/>
        <v>-1</v>
      </c>
      <c r="F40" s="114">
        <f t="shared" si="7"/>
        <v>0</v>
      </c>
      <c r="G40" s="114">
        <f t="shared" si="7"/>
        <v>-1</v>
      </c>
      <c r="H40" s="114">
        <f t="shared" si="7"/>
        <v>0</v>
      </c>
      <c r="I40" s="114">
        <f t="shared" si="7"/>
        <v>0</v>
      </c>
      <c r="J40" s="114">
        <f t="shared" si="7"/>
        <v>-1</v>
      </c>
      <c r="K40" s="114">
        <f t="shared" si="7"/>
        <v>0</v>
      </c>
      <c r="L40" s="114">
        <f t="shared" si="7"/>
        <v>0</v>
      </c>
      <c r="M40" s="114">
        <f t="shared" si="7"/>
        <v>-1</v>
      </c>
    </row>
    <row r="41" spans="1:21" x14ac:dyDescent="0.25">
      <c r="B41" s="333">
        <v>2022</v>
      </c>
      <c r="C41" s="333"/>
      <c r="D41" s="333"/>
      <c r="E41" s="333"/>
      <c r="F41" s="333"/>
      <c r="G41" s="333"/>
      <c r="H41" s="333"/>
      <c r="I41" s="333"/>
      <c r="J41" s="333"/>
      <c r="K41" s="333"/>
      <c r="L41" s="333"/>
      <c r="M41" s="333"/>
    </row>
    <row r="42" spans="1:21" x14ac:dyDescent="0.25">
      <c r="A42" s="49"/>
      <c r="B42" s="50" t="s">
        <v>1</v>
      </c>
      <c r="C42" s="50" t="s">
        <v>2</v>
      </c>
      <c r="D42" s="50" t="s">
        <v>3</v>
      </c>
      <c r="E42" s="50" t="s">
        <v>4</v>
      </c>
      <c r="F42" s="50" t="s">
        <v>5</v>
      </c>
      <c r="G42" s="50" t="s">
        <v>6</v>
      </c>
      <c r="H42" s="50" t="s">
        <v>7</v>
      </c>
      <c r="I42" s="50" t="s">
        <v>8</v>
      </c>
      <c r="J42" s="50" t="s">
        <v>9</v>
      </c>
      <c r="K42" s="50" t="s">
        <v>10</v>
      </c>
      <c r="L42" s="50" t="s">
        <v>11</v>
      </c>
      <c r="M42" s="51" t="s">
        <v>12</v>
      </c>
      <c r="N42" s="50" t="s">
        <v>46</v>
      </c>
    </row>
    <row r="43" spans="1:21" s="229" customFormat="1" x14ac:dyDescent="0.25">
      <c r="A43" s="240" t="s">
        <v>13</v>
      </c>
      <c r="B43" s="241">
        <v>1368654</v>
      </c>
      <c r="C43" s="241">
        <v>1050657</v>
      </c>
      <c r="D43" s="241">
        <v>1785485</v>
      </c>
      <c r="E43" s="241">
        <v>1953078</v>
      </c>
      <c r="F43" s="241">
        <v>1579476</v>
      </c>
      <c r="G43" s="241">
        <v>1152891</v>
      </c>
      <c r="H43" s="241">
        <v>852516</v>
      </c>
      <c r="I43" s="241">
        <v>797946</v>
      </c>
      <c r="J43" s="241">
        <v>750824</v>
      </c>
      <c r="K43" s="241">
        <v>903502</v>
      </c>
      <c r="L43" s="242">
        <v>613058</v>
      </c>
      <c r="M43" s="241">
        <v>722580</v>
      </c>
      <c r="N43" s="243">
        <f>SUM(B43:M43)</f>
        <v>13530667</v>
      </c>
      <c r="O43" s="227">
        <f>N43+N100</f>
        <v>22530457</v>
      </c>
      <c r="P43" s="244">
        <v>1</v>
      </c>
      <c r="R43" s="227">
        <f t="shared" ref="R43:R49" si="8">SUM(B43:E43)</f>
        <v>6157874</v>
      </c>
      <c r="U43" s="248">
        <f>R43+V100</f>
        <v>9297280</v>
      </c>
    </row>
    <row r="44" spans="1:21" s="154" customFormat="1" outlineLevel="1" x14ac:dyDescent="0.25">
      <c r="A44" s="249" t="s">
        <v>31</v>
      </c>
      <c r="B44" s="250">
        <v>812531</v>
      </c>
      <c r="C44" s="250">
        <v>586928</v>
      </c>
      <c r="D44" s="250">
        <v>1160065</v>
      </c>
      <c r="E44" s="250">
        <v>1350520</v>
      </c>
      <c r="F44" s="250">
        <v>1050070</v>
      </c>
      <c r="G44" s="250">
        <v>700942</v>
      </c>
      <c r="H44" s="250">
        <v>437322</v>
      </c>
      <c r="I44" s="250">
        <v>430546</v>
      </c>
      <c r="J44" s="250">
        <v>437615</v>
      </c>
      <c r="K44" s="250">
        <v>505790</v>
      </c>
      <c r="L44" s="251">
        <v>276186</v>
      </c>
      <c r="M44" s="250">
        <v>416904</v>
      </c>
      <c r="N44" s="250">
        <f t="shared" ref="N44:N49" si="9">SUM(B44:M44)</f>
        <v>8165419</v>
      </c>
      <c r="O44" s="252">
        <f>N44+N100</f>
        <v>17165209</v>
      </c>
      <c r="P44" s="253">
        <f>(O44*P43)/O43</f>
        <v>0.76186688090703181</v>
      </c>
      <c r="R44" s="227">
        <f t="shared" si="8"/>
        <v>3910044</v>
      </c>
      <c r="U44" s="322">
        <f>+R44+V100</f>
        <v>7049450</v>
      </c>
    </row>
    <row r="45" spans="1:21" s="229" customFormat="1" outlineLevel="2" x14ac:dyDescent="0.25">
      <c r="A45" s="245" t="s">
        <v>47</v>
      </c>
      <c r="B45" s="246">
        <v>283522</v>
      </c>
      <c r="C45" s="246">
        <v>65108</v>
      </c>
      <c r="D45" s="246">
        <v>89481</v>
      </c>
      <c r="E45" s="246">
        <v>84700</v>
      </c>
      <c r="F45" s="246">
        <v>76887</v>
      </c>
      <c r="G45" s="246">
        <v>65584</v>
      </c>
      <c r="H45" s="246">
        <v>66723</v>
      </c>
      <c r="I45" s="246">
        <v>67731</v>
      </c>
      <c r="J45" s="246">
        <v>59431</v>
      </c>
      <c r="K45" s="246">
        <v>48452</v>
      </c>
      <c r="L45" s="247">
        <v>33768</v>
      </c>
      <c r="M45" s="246">
        <v>43513</v>
      </c>
      <c r="N45" s="246">
        <f t="shared" si="9"/>
        <v>984900</v>
      </c>
      <c r="O45" s="248">
        <f>+N45+N100</f>
        <v>9984690</v>
      </c>
      <c r="R45" s="227">
        <f t="shared" si="8"/>
        <v>522811</v>
      </c>
      <c r="U45" s="227">
        <f>+R45+2980123</f>
        <v>3502934</v>
      </c>
    </row>
    <row r="46" spans="1:21" s="229" customFormat="1" outlineLevel="2" x14ac:dyDescent="0.25">
      <c r="A46" s="245" t="s">
        <v>48</v>
      </c>
      <c r="B46" s="246">
        <v>529010</v>
      </c>
      <c r="C46" s="246">
        <v>521820</v>
      </c>
      <c r="D46" s="246">
        <v>1070584</v>
      </c>
      <c r="E46" s="246">
        <v>1265820</v>
      </c>
      <c r="F46" s="246">
        <v>973184</v>
      </c>
      <c r="G46" s="246">
        <v>635358</v>
      </c>
      <c r="H46" s="246">
        <v>370599</v>
      </c>
      <c r="I46" s="246">
        <v>362816</v>
      </c>
      <c r="J46" s="246">
        <v>378184</v>
      </c>
      <c r="K46" s="246">
        <v>457339</v>
      </c>
      <c r="L46" s="247">
        <v>242418</v>
      </c>
      <c r="M46" s="246">
        <v>373391</v>
      </c>
      <c r="N46" s="246">
        <f t="shared" si="9"/>
        <v>7180523</v>
      </c>
      <c r="R46" s="227">
        <f t="shared" si="8"/>
        <v>3387234</v>
      </c>
      <c r="U46" s="227">
        <f>+R46+159283</f>
        <v>3546517</v>
      </c>
    </row>
    <row r="47" spans="1:21" s="154" customFormat="1" outlineLevel="1" x14ac:dyDescent="0.25">
      <c r="A47" s="249" t="s">
        <v>34</v>
      </c>
      <c r="B47" s="250">
        <v>556123</v>
      </c>
      <c r="C47" s="250">
        <v>463729</v>
      </c>
      <c r="D47" s="250">
        <v>625420</v>
      </c>
      <c r="E47" s="250">
        <v>602559</v>
      </c>
      <c r="F47" s="250">
        <v>529406</v>
      </c>
      <c r="G47" s="250">
        <v>451950</v>
      </c>
      <c r="H47" s="250">
        <v>415194</v>
      </c>
      <c r="I47" s="250">
        <v>367400</v>
      </c>
      <c r="J47" s="250">
        <v>313210</v>
      </c>
      <c r="K47" s="250">
        <v>397712</v>
      </c>
      <c r="L47" s="251">
        <v>336872</v>
      </c>
      <c r="M47" s="250">
        <v>305677</v>
      </c>
      <c r="N47" s="250">
        <f t="shared" si="9"/>
        <v>5365252</v>
      </c>
      <c r="O47" s="254">
        <v>5365252</v>
      </c>
      <c r="P47" s="253">
        <f>(O47*P43)/O43</f>
        <v>0.23813329663042343</v>
      </c>
      <c r="R47" s="227">
        <f t="shared" si="8"/>
        <v>2247831</v>
      </c>
    </row>
    <row r="48" spans="1:21" s="229" customFormat="1" outlineLevel="2" x14ac:dyDescent="0.25">
      <c r="A48" s="245" t="s">
        <v>49</v>
      </c>
      <c r="B48" s="246">
        <v>156481</v>
      </c>
      <c r="C48" s="246">
        <v>155476</v>
      </c>
      <c r="D48" s="246">
        <v>210493</v>
      </c>
      <c r="E48" s="246">
        <v>216182</v>
      </c>
      <c r="F48" s="246">
        <v>190111</v>
      </c>
      <c r="G48" s="246">
        <v>153472</v>
      </c>
      <c r="H48" s="246">
        <v>142648</v>
      </c>
      <c r="I48" s="246">
        <v>146297</v>
      </c>
      <c r="J48" s="246">
        <v>139215</v>
      </c>
      <c r="K48" s="246">
        <v>137099</v>
      </c>
      <c r="L48" s="247">
        <v>145922</v>
      </c>
      <c r="M48" s="246">
        <v>150711</v>
      </c>
      <c r="N48" s="246">
        <f>SUM(B48:M48)</f>
        <v>1944107</v>
      </c>
      <c r="R48" s="227">
        <f t="shared" si="8"/>
        <v>738632</v>
      </c>
    </row>
    <row r="49" spans="1:22" s="229" customFormat="1" outlineLevel="2" x14ac:dyDescent="0.25">
      <c r="A49" s="245" t="s">
        <v>50</v>
      </c>
      <c r="B49" s="246">
        <v>399643</v>
      </c>
      <c r="C49" s="246">
        <v>308253</v>
      </c>
      <c r="D49" s="246">
        <v>414927</v>
      </c>
      <c r="E49" s="246">
        <v>386377</v>
      </c>
      <c r="F49" s="246">
        <v>339295</v>
      </c>
      <c r="G49" s="246">
        <v>298478</v>
      </c>
      <c r="H49" s="246">
        <v>272546</v>
      </c>
      <c r="I49" s="246">
        <v>221120</v>
      </c>
      <c r="J49" s="246">
        <v>173994</v>
      </c>
      <c r="K49" s="246">
        <v>260613</v>
      </c>
      <c r="L49" s="247">
        <v>190949</v>
      </c>
      <c r="M49" s="246">
        <v>154966</v>
      </c>
      <c r="N49" s="246">
        <f t="shared" si="9"/>
        <v>3421161</v>
      </c>
      <c r="R49" s="227">
        <f t="shared" si="8"/>
        <v>1509200</v>
      </c>
    </row>
    <row r="50" spans="1:22" x14ac:dyDescent="0.25">
      <c r="A50" s="21" t="s">
        <v>14</v>
      </c>
      <c r="B50" s="26">
        <v>8.8499999999999995E-2</v>
      </c>
      <c r="C50" s="27">
        <v>0.1062</v>
      </c>
      <c r="D50" s="26">
        <v>7.9200000000000007E-2</v>
      </c>
      <c r="E50" s="26">
        <v>7.9000000000000001E-2</v>
      </c>
      <c r="F50" s="26">
        <v>8.6599999999999996E-2</v>
      </c>
      <c r="G50" s="26">
        <v>9.6799999999999997E-2</v>
      </c>
      <c r="H50" s="26">
        <v>0.106</v>
      </c>
      <c r="I50" s="26">
        <v>9.11E-2</v>
      </c>
      <c r="J50" s="26">
        <v>8.5800000000000001E-2</v>
      </c>
      <c r="K50" s="26">
        <v>7.0099999999999996E-2</v>
      </c>
      <c r="L50" s="28">
        <v>8.2199999999999995E-2</v>
      </c>
      <c r="M50" s="29">
        <v>6.3700000000000007E-2</v>
      </c>
      <c r="N50" s="26">
        <f t="shared" ref="N50:N56" si="10">N57/N43</f>
        <v>8.6024288381348832E-2</v>
      </c>
    </row>
    <row r="51" spans="1:22" outlineLevel="1" x14ac:dyDescent="0.25">
      <c r="A51" s="31" t="s">
        <v>37</v>
      </c>
      <c r="B51" s="38">
        <v>0.1009</v>
      </c>
      <c r="C51" s="38">
        <v>0.13500000000000001</v>
      </c>
      <c r="D51" s="38">
        <v>8.0799999999999997E-2</v>
      </c>
      <c r="E51" s="38">
        <v>7.6999999999999999E-2</v>
      </c>
      <c r="F51" s="38">
        <v>9.2200000000000004E-2</v>
      </c>
      <c r="G51" s="38">
        <v>0.1176</v>
      </c>
      <c r="H51" s="39">
        <v>0.1542</v>
      </c>
      <c r="I51" s="38">
        <v>0.11509999999999999</v>
      </c>
      <c r="J51" s="38">
        <v>0.104</v>
      </c>
      <c r="K51" s="38">
        <v>8.5999999999999993E-2</v>
      </c>
      <c r="L51" s="40">
        <v>9.74E-2</v>
      </c>
      <c r="M51" s="41">
        <v>6.7199999999999996E-2</v>
      </c>
      <c r="N51" s="38">
        <f t="shared" si="10"/>
        <v>9.7871891203623482E-2</v>
      </c>
    </row>
    <row r="52" spans="1:22" outlineLevel="2" x14ac:dyDescent="0.25">
      <c r="A52" s="37" t="s">
        <v>51</v>
      </c>
      <c r="B52" s="43">
        <v>9.2600000000000002E-2</v>
      </c>
      <c r="C52" s="42">
        <v>3.3399999999999999E-2</v>
      </c>
      <c r="D52" s="42">
        <v>3.3500000000000002E-2</v>
      </c>
      <c r="E52" s="42">
        <v>3.3599999999999998E-2</v>
      </c>
      <c r="F52" s="42">
        <v>3.7900000000000003E-2</v>
      </c>
      <c r="G52" s="42">
        <v>7.3099999999999998E-2</v>
      </c>
      <c r="H52" s="42">
        <v>6.5799999999999997E-2</v>
      </c>
      <c r="I52" s="44">
        <v>3.2300000000000002E-2</v>
      </c>
      <c r="J52" s="42">
        <v>6.3200000000000006E-2</v>
      </c>
      <c r="K52" s="42">
        <v>7.6399999999999996E-2</v>
      </c>
      <c r="L52" s="45">
        <v>6.59E-2</v>
      </c>
      <c r="M52" s="42">
        <v>7.4399999999999994E-2</v>
      </c>
      <c r="N52" s="42">
        <f t="shared" si="10"/>
        <v>6.2416488983653165E-2</v>
      </c>
      <c r="Q52" s="227">
        <f>SUM(A52:D52)</f>
        <v>0.1595</v>
      </c>
    </row>
    <row r="53" spans="1:22" outlineLevel="2" x14ac:dyDescent="0.25">
      <c r="A53" s="37" t="s">
        <v>52</v>
      </c>
      <c r="B53" s="42">
        <v>0.1053</v>
      </c>
      <c r="C53" s="42">
        <v>0.14760000000000001</v>
      </c>
      <c r="D53" s="42">
        <v>8.48E-2</v>
      </c>
      <c r="E53" s="42">
        <v>7.9899999999999999E-2</v>
      </c>
      <c r="F53" s="42">
        <v>9.6500000000000002E-2</v>
      </c>
      <c r="G53" s="42">
        <v>0.1222</v>
      </c>
      <c r="H53" s="43">
        <v>0.17019999999999999</v>
      </c>
      <c r="I53" s="42">
        <v>0.13059999999999999</v>
      </c>
      <c r="J53" s="42">
        <v>0.1104</v>
      </c>
      <c r="K53" s="42">
        <v>8.72E-2</v>
      </c>
      <c r="L53" s="45">
        <v>0.1018</v>
      </c>
      <c r="M53" s="44">
        <v>6.6400000000000001E-2</v>
      </c>
      <c r="N53" s="42">
        <f t="shared" si="10"/>
        <v>0.10273499576562876</v>
      </c>
    </row>
    <row r="54" spans="1:22" outlineLevel="1" x14ac:dyDescent="0.25">
      <c r="A54" s="46" t="s">
        <v>38</v>
      </c>
      <c r="B54" s="38">
        <v>7.0499999999999993E-2</v>
      </c>
      <c r="C54" s="38">
        <v>6.9699999999999998E-2</v>
      </c>
      <c r="D54" s="38">
        <v>7.5999999999999998E-2</v>
      </c>
      <c r="E54" s="39">
        <v>8.3599999999999994E-2</v>
      </c>
      <c r="F54" s="38">
        <v>7.5499999999999998E-2</v>
      </c>
      <c r="G54" s="38">
        <v>6.4500000000000002E-2</v>
      </c>
      <c r="H54" s="38">
        <v>5.5199999999999999E-2</v>
      </c>
      <c r="I54" s="38">
        <v>6.2899999999999998E-2</v>
      </c>
      <c r="J54" s="38">
        <v>6.0400000000000002E-2</v>
      </c>
      <c r="K54" s="41">
        <v>4.9500000000000002E-2</v>
      </c>
      <c r="L54" s="40">
        <v>6.9800000000000001E-2</v>
      </c>
      <c r="M54" s="38">
        <v>5.8999999999999997E-2</v>
      </c>
      <c r="N54" s="38">
        <f t="shared" si="10"/>
        <v>6.7993264808437703E-2</v>
      </c>
    </row>
    <row r="55" spans="1:22" outlineLevel="2" x14ac:dyDescent="0.25">
      <c r="A55" s="37" t="s">
        <v>53</v>
      </c>
      <c r="B55" s="44">
        <v>4.2000000000000003E-2</v>
      </c>
      <c r="C55" s="42">
        <v>6.13E-2</v>
      </c>
      <c r="D55" s="42">
        <v>6.93E-2</v>
      </c>
      <c r="E55" s="43">
        <v>7.6200000000000004E-2</v>
      </c>
      <c r="F55" s="42">
        <v>6.7299999999999999E-2</v>
      </c>
      <c r="G55" s="42">
        <v>5.9499999999999997E-2</v>
      </c>
      <c r="H55" s="42">
        <v>5.91E-2</v>
      </c>
      <c r="I55" s="42">
        <v>6.4199999999999993E-2</v>
      </c>
      <c r="J55" s="42">
        <v>5.74E-2</v>
      </c>
      <c r="K55" s="42">
        <v>5.7700000000000001E-2</v>
      </c>
      <c r="L55" s="45">
        <v>6.8400000000000002E-2</v>
      </c>
      <c r="M55" s="42">
        <v>4.3700000000000003E-2</v>
      </c>
      <c r="N55" s="42">
        <f t="shared" si="10"/>
        <v>6.1399912659128329E-2</v>
      </c>
    </row>
    <row r="56" spans="1:22" outlineLevel="2" x14ac:dyDescent="0.25">
      <c r="A56" s="37" t="s">
        <v>54</v>
      </c>
      <c r="B56" s="42">
        <v>8.1699999999999995E-2</v>
      </c>
      <c r="C56" s="42">
        <v>7.3999999999999996E-2</v>
      </c>
      <c r="D56" s="42">
        <v>7.9500000000000001E-2</v>
      </c>
      <c r="E56" s="43">
        <v>8.7800000000000003E-2</v>
      </c>
      <c r="F56" s="42">
        <v>8.0199999999999994E-2</v>
      </c>
      <c r="G56" s="42">
        <v>6.7100000000000007E-2</v>
      </c>
      <c r="H56" s="42">
        <v>5.3100000000000001E-2</v>
      </c>
      <c r="I56" s="42">
        <v>6.2100000000000002E-2</v>
      </c>
      <c r="J56" s="42">
        <v>6.2799999999999995E-2</v>
      </c>
      <c r="K56" s="44">
        <v>4.5199999999999997E-2</v>
      </c>
      <c r="L56" s="45">
        <v>7.0800000000000002E-2</v>
      </c>
      <c r="M56" s="42">
        <v>7.3899999999999993E-2</v>
      </c>
      <c r="N56" s="42">
        <f t="shared" si="10"/>
        <v>7.1739681353786042E-2</v>
      </c>
    </row>
    <row r="57" spans="1:22" x14ac:dyDescent="0.25">
      <c r="A57" s="30" t="s">
        <v>15</v>
      </c>
      <c r="B57" s="22">
        <v>121164</v>
      </c>
      <c r="C57" s="22">
        <v>111545</v>
      </c>
      <c r="D57" s="22">
        <v>141337</v>
      </c>
      <c r="E57" s="23">
        <v>154310</v>
      </c>
      <c r="F57" s="22">
        <v>136825</v>
      </c>
      <c r="G57" s="22">
        <v>111550</v>
      </c>
      <c r="H57" s="22">
        <v>90364</v>
      </c>
      <c r="I57" s="22">
        <v>72698</v>
      </c>
      <c r="J57" s="22">
        <v>64410</v>
      </c>
      <c r="K57" s="22">
        <v>63291</v>
      </c>
      <c r="L57" s="24">
        <v>50409</v>
      </c>
      <c r="M57" s="25">
        <v>46063</v>
      </c>
      <c r="N57" s="22">
        <f t="shared" ref="N57:N70" si="11">SUM(B57:M57)</f>
        <v>1163966</v>
      </c>
      <c r="O57" s="151">
        <f>N57+N103</f>
        <v>1306019</v>
      </c>
      <c r="P57" s="6">
        <v>1</v>
      </c>
      <c r="R57" s="1">
        <v>13911078</v>
      </c>
      <c r="S57" s="6">
        <v>1</v>
      </c>
      <c r="U57" s="227">
        <f t="shared" ref="U57:U63" si="12">SUM(B57:E57)</f>
        <v>528356</v>
      </c>
      <c r="V57" s="209">
        <f>+U57+V103</f>
        <v>574056</v>
      </c>
    </row>
    <row r="58" spans="1:22" s="154" customFormat="1" outlineLevel="1" x14ac:dyDescent="0.25">
      <c r="A58" s="323" t="s">
        <v>39</v>
      </c>
      <c r="B58" s="250">
        <v>81944</v>
      </c>
      <c r="C58" s="250">
        <v>79209</v>
      </c>
      <c r="D58" s="250">
        <v>93774</v>
      </c>
      <c r="E58" s="250">
        <v>103937</v>
      </c>
      <c r="F58" s="250">
        <v>96836</v>
      </c>
      <c r="G58" s="250">
        <v>82401</v>
      </c>
      <c r="H58" s="250">
        <v>67453</v>
      </c>
      <c r="I58" s="250">
        <v>49576</v>
      </c>
      <c r="J58" s="250">
        <v>45504</v>
      </c>
      <c r="K58" s="250">
        <v>43602</v>
      </c>
      <c r="L58" s="251">
        <v>26910</v>
      </c>
      <c r="M58" s="250">
        <v>28019</v>
      </c>
      <c r="N58" s="250">
        <f>SUM(B58:M58)</f>
        <v>799165</v>
      </c>
      <c r="O58" s="252">
        <f>N58+N103</f>
        <v>941218</v>
      </c>
      <c r="P58" s="253">
        <f>(O58*P57)/O57</f>
        <v>0.72067711112931743</v>
      </c>
      <c r="S58" s="263"/>
      <c r="U58" s="252">
        <f t="shared" si="12"/>
        <v>358864</v>
      </c>
      <c r="V58" s="322">
        <f>+U58+V103</f>
        <v>404564</v>
      </c>
    </row>
    <row r="59" spans="1:22" outlineLevel="2" x14ac:dyDescent="0.25">
      <c r="A59" s="48" t="s">
        <v>55</v>
      </c>
      <c r="B59" s="35">
        <v>26262</v>
      </c>
      <c r="C59" s="33">
        <v>2173</v>
      </c>
      <c r="D59" s="33">
        <v>2995</v>
      </c>
      <c r="E59" s="33">
        <v>2844</v>
      </c>
      <c r="F59" s="33">
        <v>2913</v>
      </c>
      <c r="G59" s="32">
        <v>4792</v>
      </c>
      <c r="H59" s="33">
        <v>4392</v>
      </c>
      <c r="I59" s="33">
        <v>2185</v>
      </c>
      <c r="J59" s="33">
        <v>3755</v>
      </c>
      <c r="K59" s="33">
        <v>3700</v>
      </c>
      <c r="L59" s="36">
        <v>2225</v>
      </c>
      <c r="M59" s="33">
        <v>3238</v>
      </c>
      <c r="N59" s="33">
        <f t="shared" si="11"/>
        <v>61474</v>
      </c>
      <c r="O59" s="107">
        <f>+N59+N103</f>
        <v>203527</v>
      </c>
      <c r="S59" s="6"/>
      <c r="U59" s="227">
        <f t="shared" si="12"/>
        <v>34274</v>
      </c>
      <c r="V59" s="107">
        <f>+U59+43067</f>
        <v>77341</v>
      </c>
    </row>
    <row r="60" spans="1:22" outlineLevel="2" x14ac:dyDescent="0.25">
      <c r="A60" s="48" t="s">
        <v>56</v>
      </c>
      <c r="B60" s="33">
        <v>55682</v>
      </c>
      <c r="C60" s="33">
        <v>77036</v>
      </c>
      <c r="D60" s="33">
        <v>90779</v>
      </c>
      <c r="E60" s="32">
        <v>101093</v>
      </c>
      <c r="F60" s="33">
        <v>93923</v>
      </c>
      <c r="G60" s="33">
        <v>77609</v>
      </c>
      <c r="H60" s="33">
        <v>63061</v>
      </c>
      <c r="I60" s="33">
        <v>47391</v>
      </c>
      <c r="J60" s="33">
        <v>41749</v>
      </c>
      <c r="K60" s="33">
        <v>39902</v>
      </c>
      <c r="L60" s="34">
        <v>24685</v>
      </c>
      <c r="M60" s="33">
        <v>24781</v>
      </c>
      <c r="N60" s="33">
        <f t="shared" si="11"/>
        <v>737691</v>
      </c>
      <c r="S60" s="6"/>
      <c r="U60" s="227">
        <f t="shared" si="12"/>
        <v>324590</v>
      </c>
      <c r="V60" s="107">
        <f>+U60+2633</f>
        <v>327223</v>
      </c>
    </row>
    <row r="61" spans="1:22" s="154" customFormat="1" outlineLevel="1" x14ac:dyDescent="0.25">
      <c r="A61" s="323" t="s">
        <v>40</v>
      </c>
      <c r="B61" s="324">
        <v>39220</v>
      </c>
      <c r="C61" s="324">
        <v>32336</v>
      </c>
      <c r="D61" s="324">
        <v>47563</v>
      </c>
      <c r="E61" s="324">
        <v>50373</v>
      </c>
      <c r="F61" s="324">
        <v>39989</v>
      </c>
      <c r="G61" s="324">
        <v>29149</v>
      </c>
      <c r="H61" s="324">
        <v>22911</v>
      </c>
      <c r="I61" s="324">
        <v>23122</v>
      </c>
      <c r="J61" s="324">
        <v>18906</v>
      </c>
      <c r="K61" s="324">
        <v>19689</v>
      </c>
      <c r="L61" s="325">
        <v>23499</v>
      </c>
      <c r="M61" s="324">
        <v>18044</v>
      </c>
      <c r="N61" s="324">
        <f t="shared" si="11"/>
        <v>364801</v>
      </c>
      <c r="O61" s="154">
        <v>364801</v>
      </c>
      <c r="P61" s="253">
        <f>(O61*P57)/O57</f>
        <v>0.27932288887068257</v>
      </c>
      <c r="S61" s="263"/>
      <c r="U61" s="252">
        <f t="shared" si="12"/>
        <v>169492</v>
      </c>
    </row>
    <row r="62" spans="1:22" outlineLevel="2" x14ac:dyDescent="0.25">
      <c r="A62" s="48" t="s">
        <v>57</v>
      </c>
      <c r="B62" s="60">
        <v>6568</v>
      </c>
      <c r="C62" s="56">
        <v>9524</v>
      </c>
      <c r="D62" s="56">
        <v>14585</v>
      </c>
      <c r="E62" s="56">
        <v>16465</v>
      </c>
      <c r="F62" s="56">
        <v>12793</v>
      </c>
      <c r="G62" s="56">
        <v>9136</v>
      </c>
      <c r="H62" s="56">
        <v>8432</v>
      </c>
      <c r="I62" s="56">
        <v>9396</v>
      </c>
      <c r="J62" s="56">
        <v>7987</v>
      </c>
      <c r="K62" s="56">
        <v>7912</v>
      </c>
      <c r="L62" s="80">
        <v>9977</v>
      </c>
      <c r="M62" s="56">
        <v>6593</v>
      </c>
      <c r="N62" s="56">
        <f t="shared" si="11"/>
        <v>119368</v>
      </c>
      <c r="S62" s="6"/>
      <c r="U62" s="227">
        <f t="shared" si="12"/>
        <v>47142</v>
      </c>
    </row>
    <row r="63" spans="1:22" outlineLevel="2" x14ac:dyDescent="0.25">
      <c r="A63" s="48" t="s">
        <v>58</v>
      </c>
      <c r="B63" s="56">
        <v>32652</v>
      </c>
      <c r="C63" s="56">
        <v>22812</v>
      </c>
      <c r="D63" s="56">
        <v>32978</v>
      </c>
      <c r="E63" s="56">
        <v>33908</v>
      </c>
      <c r="F63" s="56">
        <v>27196</v>
      </c>
      <c r="G63" s="56">
        <v>20013</v>
      </c>
      <c r="H63" s="56">
        <v>14479</v>
      </c>
      <c r="I63" s="56">
        <v>13726</v>
      </c>
      <c r="J63" s="56">
        <v>10919</v>
      </c>
      <c r="K63" s="56">
        <v>11777</v>
      </c>
      <c r="L63" s="80">
        <v>13522</v>
      </c>
      <c r="M63" s="56">
        <v>11451</v>
      </c>
      <c r="N63" s="56">
        <f t="shared" si="11"/>
        <v>245433</v>
      </c>
      <c r="S63" s="6"/>
      <c r="U63" s="227">
        <f t="shared" si="12"/>
        <v>122350</v>
      </c>
    </row>
    <row r="64" spans="1:22" x14ac:dyDescent="0.25">
      <c r="A64" s="30" t="s">
        <v>16</v>
      </c>
      <c r="B64" s="61">
        <v>5900</v>
      </c>
      <c r="C64" s="61">
        <v>6059</v>
      </c>
      <c r="D64" s="61">
        <v>9089</v>
      </c>
      <c r="E64" s="61">
        <v>10376</v>
      </c>
      <c r="F64" s="61">
        <v>9033</v>
      </c>
      <c r="G64" s="61">
        <v>7573</v>
      </c>
      <c r="H64" s="61">
        <v>6824</v>
      </c>
      <c r="I64" s="61">
        <v>5476</v>
      </c>
      <c r="J64" s="61">
        <v>4856</v>
      </c>
      <c r="K64" s="61">
        <v>4564</v>
      </c>
      <c r="L64" s="81">
        <v>4412</v>
      </c>
      <c r="M64" s="61">
        <v>3748</v>
      </c>
      <c r="N64" s="61">
        <f t="shared" si="11"/>
        <v>77910</v>
      </c>
      <c r="O64" s="107">
        <f>N64+N104</f>
        <v>82702</v>
      </c>
      <c r="P64" s="6">
        <v>1</v>
      </c>
      <c r="R64">
        <f>B4+B88</f>
        <v>7047385</v>
      </c>
      <c r="S64" s="2">
        <f>(R64*S57)/R57</f>
        <v>0.50660236395770331</v>
      </c>
    </row>
    <row r="65" spans="1:19" outlineLevel="1" x14ac:dyDescent="0.25">
      <c r="A65" s="47" t="s">
        <v>41</v>
      </c>
      <c r="B65" s="59">
        <v>2571</v>
      </c>
      <c r="C65" s="59">
        <v>2639</v>
      </c>
      <c r="D65" s="59">
        <v>3426</v>
      </c>
      <c r="E65" s="59">
        <v>4125</v>
      </c>
      <c r="F65" s="59">
        <v>3349</v>
      </c>
      <c r="G65" s="59">
        <v>2973</v>
      </c>
      <c r="H65" s="59">
        <v>2888</v>
      </c>
      <c r="I65" s="59">
        <v>1780</v>
      </c>
      <c r="J65" s="59">
        <v>1684</v>
      </c>
      <c r="K65" s="59">
        <v>1387</v>
      </c>
      <c r="L65" s="79">
        <v>897</v>
      </c>
      <c r="M65" s="59">
        <v>829</v>
      </c>
      <c r="N65" s="59">
        <f t="shared" si="11"/>
        <v>28548</v>
      </c>
      <c r="O65" s="107">
        <f>N65+N104</f>
        <v>33340</v>
      </c>
      <c r="P65" s="4">
        <f>(O65*P64)/O64</f>
        <v>0.40313414427704286</v>
      </c>
      <c r="S65" s="2"/>
    </row>
    <row r="66" spans="1:19" s="162" customFormat="1" outlineLevel="2" x14ac:dyDescent="0.25">
      <c r="A66" s="169" t="s">
        <v>59</v>
      </c>
      <c r="B66" s="170">
        <v>472</v>
      </c>
      <c r="C66" s="170">
        <v>66</v>
      </c>
      <c r="D66" s="170">
        <v>97</v>
      </c>
      <c r="E66" s="170">
        <v>87</v>
      </c>
      <c r="F66" s="170">
        <v>65</v>
      </c>
      <c r="G66" s="170">
        <v>124</v>
      </c>
      <c r="H66" s="170">
        <v>149</v>
      </c>
      <c r="I66" s="170">
        <v>73</v>
      </c>
      <c r="J66" s="170">
        <v>134</v>
      </c>
      <c r="K66" s="170">
        <v>107</v>
      </c>
      <c r="L66" s="171">
        <v>79</v>
      </c>
      <c r="M66" s="170">
        <v>83</v>
      </c>
      <c r="N66" s="170">
        <f t="shared" si="11"/>
        <v>1536</v>
      </c>
      <c r="O66" s="173">
        <f>+N66+N104</f>
        <v>6328</v>
      </c>
      <c r="S66" s="172"/>
    </row>
    <row r="67" spans="1:19" s="154" customFormat="1" outlineLevel="2" x14ac:dyDescent="0.25">
      <c r="A67" s="165" t="s">
        <v>60</v>
      </c>
      <c r="B67" s="166">
        <v>2099</v>
      </c>
      <c r="C67" s="166">
        <v>2573</v>
      </c>
      <c r="D67" s="166">
        <v>3329</v>
      </c>
      <c r="E67" s="166">
        <v>4038</v>
      </c>
      <c r="F67" s="166">
        <v>3284</v>
      </c>
      <c r="G67" s="166">
        <v>2849</v>
      </c>
      <c r="H67" s="166">
        <v>2739</v>
      </c>
      <c r="I67" s="166">
        <v>1707</v>
      </c>
      <c r="J67" s="166">
        <v>1550</v>
      </c>
      <c r="K67" s="166">
        <v>1280</v>
      </c>
      <c r="L67" s="167">
        <v>818</v>
      </c>
      <c r="M67" s="166">
        <v>746</v>
      </c>
      <c r="N67" s="166">
        <f t="shared" si="11"/>
        <v>27012</v>
      </c>
      <c r="S67" s="168"/>
    </row>
    <row r="68" spans="1:19" outlineLevel="1" x14ac:dyDescent="0.25">
      <c r="A68" s="47" t="s">
        <v>43</v>
      </c>
      <c r="B68" s="59">
        <v>3329</v>
      </c>
      <c r="C68" s="59">
        <v>3420</v>
      </c>
      <c r="D68" s="59">
        <v>5663</v>
      </c>
      <c r="E68" s="59">
        <v>6251</v>
      </c>
      <c r="F68" s="59">
        <v>5684</v>
      </c>
      <c r="G68" s="59">
        <v>4600</v>
      </c>
      <c r="H68" s="59">
        <v>3936</v>
      </c>
      <c r="I68" s="59">
        <v>3696</v>
      </c>
      <c r="J68" s="59">
        <v>3172</v>
      </c>
      <c r="K68" s="59">
        <v>3177</v>
      </c>
      <c r="L68" s="79">
        <v>3515</v>
      </c>
      <c r="M68" s="59">
        <v>2919</v>
      </c>
      <c r="N68" s="59">
        <f t="shared" si="11"/>
        <v>49362</v>
      </c>
      <c r="O68">
        <v>49362</v>
      </c>
      <c r="P68" s="4">
        <f>(O68*P64)/O64</f>
        <v>0.59686585572295714</v>
      </c>
      <c r="S68" s="2"/>
    </row>
    <row r="69" spans="1:19" s="162" customFormat="1" outlineLevel="2" x14ac:dyDescent="0.25">
      <c r="A69" s="169" t="s">
        <v>61</v>
      </c>
      <c r="B69" s="170">
        <v>669</v>
      </c>
      <c r="C69" s="170">
        <v>862</v>
      </c>
      <c r="D69" s="170">
        <v>1542</v>
      </c>
      <c r="E69" s="170">
        <v>1819</v>
      </c>
      <c r="F69" s="170">
        <v>1567</v>
      </c>
      <c r="G69" s="170">
        <v>1214</v>
      </c>
      <c r="H69" s="170">
        <v>1344</v>
      </c>
      <c r="I69" s="170">
        <v>1386</v>
      </c>
      <c r="J69" s="170">
        <v>1142</v>
      </c>
      <c r="K69" s="170">
        <v>1249</v>
      </c>
      <c r="L69" s="171">
        <v>1228</v>
      </c>
      <c r="M69" s="170">
        <v>831</v>
      </c>
      <c r="N69" s="170">
        <f t="shared" si="11"/>
        <v>14853</v>
      </c>
      <c r="S69" s="172"/>
    </row>
    <row r="70" spans="1:19" s="154" customFormat="1" ht="15" customHeight="1" outlineLevel="2" x14ac:dyDescent="0.25">
      <c r="A70" s="165" t="s">
        <v>62</v>
      </c>
      <c r="B70" s="166">
        <v>2660</v>
      </c>
      <c r="C70" s="166">
        <v>2558</v>
      </c>
      <c r="D70" s="166">
        <v>4121</v>
      </c>
      <c r="E70" s="166">
        <v>4432</v>
      </c>
      <c r="F70" s="166">
        <v>4117</v>
      </c>
      <c r="G70" s="166">
        <v>3386</v>
      </c>
      <c r="H70" s="166">
        <v>2592</v>
      </c>
      <c r="I70" s="166">
        <v>2310</v>
      </c>
      <c r="J70" s="166">
        <v>2030</v>
      </c>
      <c r="K70" s="166">
        <v>1928</v>
      </c>
      <c r="L70" s="167">
        <v>2287</v>
      </c>
      <c r="M70" s="166">
        <v>2088</v>
      </c>
      <c r="N70" s="166">
        <f t="shared" si="11"/>
        <v>34509</v>
      </c>
      <c r="S70" s="168"/>
    </row>
    <row r="71" spans="1:19" x14ac:dyDescent="0.25">
      <c r="A71" s="21" t="s">
        <v>17</v>
      </c>
      <c r="B71" s="62">
        <v>4.87E-2</v>
      </c>
      <c r="C71" s="63">
        <v>5.4300000000000001E-2</v>
      </c>
      <c r="D71" s="63">
        <v>6.4299999999999996E-2</v>
      </c>
      <c r="E71" s="75">
        <v>6.7199999999999996E-2</v>
      </c>
      <c r="F71" s="63">
        <v>6.6000000000000003E-2</v>
      </c>
      <c r="G71" s="63">
        <v>6.7900000000000002E-2</v>
      </c>
      <c r="H71" s="63">
        <v>7.5499999999999998E-2</v>
      </c>
      <c r="I71" s="75">
        <v>7.5300000000000006E-2</v>
      </c>
      <c r="J71" s="75">
        <v>7.5399999999999995E-2</v>
      </c>
      <c r="K71" s="75">
        <v>7.2099999999999997E-2</v>
      </c>
      <c r="L71" s="82">
        <v>8.7499999999999994E-2</v>
      </c>
      <c r="M71" s="75">
        <v>8.14E-2</v>
      </c>
      <c r="N71" s="75">
        <f>O64/O57</f>
        <v>6.3323734187634331E-2</v>
      </c>
    </row>
    <row r="72" spans="1:19" outlineLevel="1" x14ac:dyDescent="0.25">
      <c r="A72" s="31" t="s">
        <v>44</v>
      </c>
      <c r="B72" s="64">
        <v>3.1399999999999997E-2</v>
      </c>
      <c r="C72" s="64">
        <v>3.3300000000000003E-2</v>
      </c>
      <c r="D72" s="64">
        <v>3.6499999999999998E-2</v>
      </c>
      <c r="E72" s="76">
        <v>3.9699999999999999E-2</v>
      </c>
      <c r="F72" s="64">
        <v>3.4599999999999999E-2</v>
      </c>
      <c r="G72" s="64">
        <v>3.61E-2</v>
      </c>
      <c r="H72" s="65">
        <v>4.2799999999999998E-2</v>
      </c>
      <c r="I72" s="76">
        <v>3.5900000000000001E-2</v>
      </c>
      <c r="J72" s="76">
        <v>3.6999999999999998E-2</v>
      </c>
      <c r="K72" s="76">
        <v>3.1800000000000002E-2</v>
      </c>
      <c r="L72" s="83">
        <v>3.3300000000000003E-2</v>
      </c>
      <c r="M72" s="76">
        <v>2.9600000000000001E-2</v>
      </c>
      <c r="N72" s="76">
        <f>O65/O58</f>
        <v>3.5422186995998799E-2</v>
      </c>
    </row>
    <row r="73" spans="1:19" outlineLevel="2" x14ac:dyDescent="0.25">
      <c r="A73" s="37" t="s">
        <v>63</v>
      </c>
      <c r="B73" s="67">
        <v>1.7999999999999999E-2</v>
      </c>
      <c r="C73" s="68">
        <v>3.04E-2</v>
      </c>
      <c r="D73" s="68">
        <v>3.2399999999999998E-2</v>
      </c>
      <c r="E73" s="77">
        <v>3.0599999999999999E-2</v>
      </c>
      <c r="F73" s="68">
        <v>2.23E-2</v>
      </c>
      <c r="G73" s="68">
        <v>2.5899999999999999E-2</v>
      </c>
      <c r="H73" s="68">
        <v>3.39E-2</v>
      </c>
      <c r="I73" s="77">
        <v>3.3399999999999999E-2</v>
      </c>
      <c r="J73" s="77">
        <v>3.5700000000000003E-2</v>
      </c>
      <c r="K73" s="77">
        <v>2.8899999999999999E-2</v>
      </c>
      <c r="L73" s="84">
        <v>3.5499999999999997E-2</v>
      </c>
      <c r="M73" s="77">
        <v>2.5600000000000001E-2</v>
      </c>
      <c r="N73" s="77">
        <f t="shared" ref="N73:N74" si="13">N66/N59</f>
        <v>2.4986173016234507E-2</v>
      </c>
    </row>
    <row r="74" spans="1:19" outlineLevel="2" x14ac:dyDescent="0.25">
      <c r="A74" s="37" t="s">
        <v>64</v>
      </c>
      <c r="B74" s="68">
        <v>3.7699999999999997E-2</v>
      </c>
      <c r="C74" s="68">
        <v>3.3399999999999999E-2</v>
      </c>
      <c r="D74" s="68">
        <v>3.6700000000000003E-2</v>
      </c>
      <c r="E74" s="77">
        <v>3.9899999999999998E-2</v>
      </c>
      <c r="F74" s="68">
        <v>3.5000000000000003E-2</v>
      </c>
      <c r="G74" s="68">
        <v>3.6700000000000003E-2</v>
      </c>
      <c r="H74" s="69">
        <v>4.3400000000000001E-2</v>
      </c>
      <c r="I74" s="77">
        <v>3.5999999999999997E-2</v>
      </c>
      <c r="J74" s="77">
        <v>3.7100000000000001E-2</v>
      </c>
      <c r="K74" s="77">
        <v>3.2099999999999997E-2</v>
      </c>
      <c r="L74" s="84">
        <v>3.3099999999999997E-2</v>
      </c>
      <c r="M74" s="77">
        <v>3.0099999999999998E-2</v>
      </c>
      <c r="N74" s="77">
        <f t="shared" si="13"/>
        <v>3.661695750659829E-2</v>
      </c>
    </row>
    <row r="75" spans="1:19" outlineLevel="1" x14ac:dyDescent="0.25">
      <c r="A75" s="31" t="s">
        <v>45</v>
      </c>
      <c r="B75" s="66">
        <v>8.4900000000000003E-2</v>
      </c>
      <c r="C75" s="64">
        <v>0.10580000000000001</v>
      </c>
      <c r="D75" s="64">
        <v>0.1191</v>
      </c>
      <c r="E75" s="76">
        <v>0.1241</v>
      </c>
      <c r="F75" s="64">
        <v>0.1421</v>
      </c>
      <c r="G75" s="64">
        <v>0.1578</v>
      </c>
      <c r="H75" s="65">
        <v>0.17180000000000001</v>
      </c>
      <c r="I75" s="76">
        <v>0.1598</v>
      </c>
      <c r="J75" s="76">
        <v>0.1678</v>
      </c>
      <c r="K75" s="76">
        <v>0.16139999999999999</v>
      </c>
      <c r="L75" s="83">
        <v>0.14960000000000001</v>
      </c>
      <c r="M75" s="76">
        <v>0.1618</v>
      </c>
      <c r="N75" s="76">
        <f>N68/N61</f>
        <v>0.13531212907859352</v>
      </c>
    </row>
    <row r="76" spans="1:19" outlineLevel="2" x14ac:dyDescent="0.25">
      <c r="A76" s="37" t="s">
        <v>65</v>
      </c>
      <c r="B76" s="68">
        <v>0.1019</v>
      </c>
      <c r="C76" s="67">
        <v>9.0499999999999997E-2</v>
      </c>
      <c r="D76" s="68">
        <v>0.1057</v>
      </c>
      <c r="E76" s="77">
        <v>0.1105</v>
      </c>
      <c r="F76" s="68">
        <v>0.1225</v>
      </c>
      <c r="G76" s="68">
        <v>0.13289999999999999</v>
      </c>
      <c r="H76" s="69">
        <v>0.15939999999999999</v>
      </c>
      <c r="I76" s="77">
        <v>0.14749999999999999</v>
      </c>
      <c r="J76" s="77">
        <v>0.14299999999999999</v>
      </c>
      <c r="K76" s="77">
        <v>0.15790000000000001</v>
      </c>
      <c r="L76" s="84">
        <v>0.1231</v>
      </c>
      <c r="M76" s="77">
        <v>0.126</v>
      </c>
      <c r="N76" s="64">
        <f>N69/N62</f>
        <v>0.12443033308759467</v>
      </c>
    </row>
    <row r="77" spans="1:19" outlineLevel="2" x14ac:dyDescent="0.25">
      <c r="A77" s="37" t="s">
        <v>66</v>
      </c>
      <c r="B77" s="67">
        <v>8.1500000000000003E-2</v>
      </c>
      <c r="C77" s="68">
        <v>0.11210000000000001</v>
      </c>
      <c r="D77" s="68">
        <v>0.125</v>
      </c>
      <c r="E77" s="77">
        <v>0.13070000000000001</v>
      </c>
      <c r="F77" s="68">
        <v>0.15140000000000001</v>
      </c>
      <c r="G77" s="68">
        <v>0.16919999999999999</v>
      </c>
      <c r="H77" s="68">
        <v>0.17899999999999999</v>
      </c>
      <c r="I77" s="77">
        <v>0.16830000000000001</v>
      </c>
      <c r="J77" s="77">
        <v>0.18590000000000001</v>
      </c>
      <c r="K77" s="77">
        <v>0.16370000000000001</v>
      </c>
      <c r="L77" s="84">
        <v>0.1691</v>
      </c>
      <c r="M77" s="77">
        <v>0.18229999999999999</v>
      </c>
      <c r="N77" s="64">
        <f>N70/N63</f>
        <v>0.14060456417841122</v>
      </c>
    </row>
    <row r="85" spans="1:20" x14ac:dyDescent="0.25">
      <c r="A85" t="s">
        <v>67</v>
      </c>
    </row>
    <row r="86" spans="1:20" x14ac:dyDescent="0.25">
      <c r="B86" s="332">
        <v>2021</v>
      </c>
      <c r="C86" s="332"/>
      <c r="D86" s="332"/>
      <c r="E86" s="332"/>
      <c r="F86" s="332"/>
      <c r="G86" s="332"/>
      <c r="H86" s="332"/>
      <c r="I86" s="332"/>
      <c r="J86" s="332"/>
      <c r="K86" s="332"/>
      <c r="L86" s="332"/>
      <c r="M86" s="332"/>
    </row>
    <row r="87" spans="1:20" x14ac:dyDescent="0.25">
      <c r="A87" s="1"/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</row>
    <row r="88" spans="1:20" x14ac:dyDescent="0.25">
      <c r="A88" s="1" t="s">
        <v>13</v>
      </c>
      <c r="B88" s="1">
        <v>2456602</v>
      </c>
      <c r="C88" s="1">
        <v>2284133</v>
      </c>
      <c r="D88" s="1">
        <v>2227575</v>
      </c>
      <c r="E88" s="1">
        <v>1821279</v>
      </c>
      <c r="F88" s="1">
        <v>1829893</v>
      </c>
      <c r="G88" s="1">
        <v>1208480</v>
      </c>
      <c r="H88" s="1">
        <v>1280503</v>
      </c>
      <c r="I88" s="1">
        <v>1035822</v>
      </c>
      <c r="J88" s="1">
        <v>880846</v>
      </c>
      <c r="K88" s="1">
        <v>1018519</v>
      </c>
      <c r="L88" s="1">
        <v>1040813</v>
      </c>
      <c r="M88" s="1">
        <v>1093477</v>
      </c>
      <c r="N88" s="145">
        <f>SUM(B88:M88)</f>
        <v>18177942</v>
      </c>
      <c r="Q88">
        <f>N4+N88</f>
        <v>46910480</v>
      </c>
      <c r="R88">
        <v>137802420</v>
      </c>
      <c r="S88" s="6">
        <v>1</v>
      </c>
      <c r="T88" s="2">
        <f>(Q88*S88)/R88</f>
        <v>0.34041840484368852</v>
      </c>
    </row>
    <row r="89" spans="1:20" x14ac:dyDescent="0.2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45">
        <f>+N88-N90</f>
        <v>1434422</v>
      </c>
      <c r="S89" s="6"/>
      <c r="T89" s="2"/>
    </row>
    <row r="90" spans="1:20" x14ac:dyDescent="0.25">
      <c r="A90" s="1" t="s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45">
        <v>16743520</v>
      </c>
      <c r="O90" s="106">
        <f>+N90+N6</f>
        <v>18688381</v>
      </c>
      <c r="S90" s="6"/>
      <c r="T90" s="2"/>
    </row>
    <row r="91" spans="1:20" x14ac:dyDescent="0.25">
      <c r="A91" s="1" t="s">
        <v>14</v>
      </c>
      <c r="B91" s="3">
        <v>1.6500000000000001E-2</v>
      </c>
      <c r="C91" s="3">
        <v>1.7299999999999999E-2</v>
      </c>
      <c r="D91" s="3">
        <v>1.6E-2</v>
      </c>
      <c r="E91" s="3">
        <v>1.7899999999999999E-2</v>
      </c>
      <c r="F91" s="3">
        <v>1.6199999999999999E-2</v>
      </c>
      <c r="G91" s="3">
        <v>1.9400000000000001E-2</v>
      </c>
      <c r="H91" s="3">
        <v>1.7299999999999999E-2</v>
      </c>
      <c r="I91" s="3">
        <v>1.83E-2</v>
      </c>
      <c r="J91" s="3">
        <v>1.8100000000000002E-2</v>
      </c>
      <c r="K91" s="3">
        <v>2.4500000000000001E-2</v>
      </c>
      <c r="L91" s="3">
        <v>1.9099999999999999E-2</v>
      </c>
      <c r="M91" s="3">
        <v>2.86E-2</v>
      </c>
      <c r="N91" s="4">
        <f>N94/N88</f>
        <v>1.491103888437976E-2</v>
      </c>
      <c r="Q91" s="4">
        <f>Q94/Q88</f>
        <v>4.1494629771428475E-2</v>
      </c>
      <c r="R91" s="4">
        <v>2.9010833046328215E-2</v>
      </c>
      <c r="S91" s="6">
        <v>1</v>
      </c>
      <c r="T91" s="2">
        <f t="shared" ref="T91:T105" si="14">(Q91*S91)/R91</f>
        <v>1.4303150035424537</v>
      </c>
    </row>
    <row r="92" spans="1:20" x14ac:dyDescent="0.25">
      <c r="A92" s="1" t="s">
        <v>88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Q92" s="4"/>
      <c r="R92" s="4"/>
      <c r="S92" s="6"/>
      <c r="T92" s="2"/>
    </row>
    <row r="93" spans="1:20" x14ac:dyDescent="0.25">
      <c r="A93" s="1" t="s">
        <v>87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Q93" s="4"/>
      <c r="R93" s="4"/>
      <c r="S93" s="6"/>
      <c r="T93" s="2"/>
    </row>
    <row r="94" spans="1:20" x14ac:dyDescent="0.25">
      <c r="A94" s="1" t="s">
        <v>15</v>
      </c>
      <c r="B94" s="1">
        <v>39783</v>
      </c>
      <c r="C94" s="1">
        <v>35108</v>
      </c>
      <c r="D94" s="1">
        <v>29766</v>
      </c>
      <c r="E94" s="1">
        <v>24355</v>
      </c>
      <c r="F94" s="1">
        <v>23771</v>
      </c>
      <c r="G94" s="1">
        <v>19692</v>
      </c>
      <c r="H94" s="1">
        <v>21126</v>
      </c>
      <c r="I94" s="1">
        <v>15978</v>
      </c>
      <c r="J94" s="1">
        <v>13349</v>
      </c>
      <c r="K94" s="1">
        <v>16850</v>
      </c>
      <c r="L94" s="1">
        <v>16458</v>
      </c>
      <c r="M94" s="1">
        <v>14816</v>
      </c>
      <c r="N94" s="144">
        <f>SUM(B94:M94)</f>
        <v>271052</v>
      </c>
      <c r="Q94">
        <f>N18+N94</f>
        <v>1946533</v>
      </c>
      <c r="R94">
        <v>3997763</v>
      </c>
      <c r="S94" s="6">
        <v>1</v>
      </c>
      <c r="T94" s="2">
        <f t="shared" si="14"/>
        <v>0.4869055519299168</v>
      </c>
    </row>
    <row r="95" spans="1:20" x14ac:dyDescent="0.25">
      <c r="A95" s="1" t="s">
        <v>16</v>
      </c>
      <c r="B95" s="1">
        <v>1550</v>
      </c>
      <c r="C95" s="1">
        <v>2560</v>
      </c>
      <c r="D95" s="1">
        <v>2625</v>
      </c>
      <c r="E95" s="1">
        <v>2296</v>
      </c>
      <c r="F95" s="1">
        <v>2212</v>
      </c>
      <c r="G95" s="1">
        <v>1191</v>
      </c>
      <c r="H95" s="1">
        <v>1212</v>
      </c>
      <c r="I95" s="1">
        <v>966</v>
      </c>
      <c r="J95" s="1">
        <v>546</v>
      </c>
      <c r="K95" s="1">
        <v>1019</v>
      </c>
      <c r="L95" s="1">
        <v>693</v>
      </c>
      <c r="M95" s="1">
        <v>1058</v>
      </c>
      <c r="N95">
        <f>SUM(B95:M95)</f>
        <v>17928</v>
      </c>
      <c r="Q95">
        <f>N25+N95</f>
        <v>91601</v>
      </c>
      <c r="R95">
        <v>167329</v>
      </c>
      <c r="S95" s="6">
        <v>1</v>
      </c>
      <c r="T95" s="2">
        <f t="shared" si="14"/>
        <v>0.54743051114869512</v>
      </c>
    </row>
    <row r="96" spans="1:20" x14ac:dyDescent="0.25">
      <c r="A96" s="1" t="s">
        <v>17</v>
      </c>
      <c r="B96" s="5">
        <v>3.8300000000000001E-2</v>
      </c>
      <c r="C96" s="3">
        <v>6.4799999999999996E-2</v>
      </c>
      <c r="D96" s="3">
        <v>7.3599999999999999E-2</v>
      </c>
      <c r="E96" s="3">
        <v>7.0400000000000004E-2</v>
      </c>
      <c r="F96" s="3">
        <v>7.4800000000000005E-2</v>
      </c>
      <c r="G96" s="3">
        <v>5.0900000000000001E-2</v>
      </c>
      <c r="H96" s="3">
        <v>5.4600000000000003E-2</v>
      </c>
      <c r="I96" s="3">
        <v>5.0900000000000001E-2</v>
      </c>
      <c r="J96" s="3">
        <v>3.4299999999999997E-2</v>
      </c>
      <c r="K96" s="3">
        <v>4.0800000000000003E-2</v>
      </c>
      <c r="L96" s="3">
        <v>3.4799999999999998E-2</v>
      </c>
      <c r="M96" s="3">
        <v>3.3799999999999997E-2</v>
      </c>
      <c r="N96" s="4">
        <f>N95/N94</f>
        <v>6.6142290040287474E-2</v>
      </c>
      <c r="Q96" s="4">
        <f>Q95/Q94</f>
        <v>4.7058539464781744E-2</v>
      </c>
      <c r="R96" s="4">
        <v>4.1855657776611571E-2</v>
      </c>
      <c r="S96" s="6">
        <v>1</v>
      </c>
      <c r="T96" s="2">
        <f t="shared" si="14"/>
        <v>1.1243053380247552</v>
      </c>
    </row>
    <row r="97" spans="1:22" x14ac:dyDescent="0.25">
      <c r="T97" s="2"/>
    </row>
    <row r="98" spans="1:22" x14ac:dyDescent="0.25">
      <c r="B98" s="332">
        <v>2022</v>
      </c>
      <c r="C98" s="332"/>
      <c r="D98" s="332"/>
      <c r="E98" s="332"/>
      <c r="F98" s="332"/>
      <c r="G98" s="332"/>
      <c r="H98" s="332"/>
      <c r="I98" s="332"/>
      <c r="J98" s="332"/>
      <c r="K98" s="332"/>
      <c r="L98" s="332"/>
      <c r="M98" s="332"/>
      <c r="T98" s="2"/>
    </row>
    <row r="99" spans="1:22" x14ac:dyDescent="0.25">
      <c r="A99" s="1"/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T99" s="2"/>
    </row>
    <row r="100" spans="1:22" x14ac:dyDescent="0.25">
      <c r="A100" s="1" t="s">
        <v>13</v>
      </c>
      <c r="B100" s="1">
        <v>848018</v>
      </c>
      <c r="C100" s="1">
        <v>732326</v>
      </c>
      <c r="D100" s="1">
        <v>742119</v>
      </c>
      <c r="E100" s="1">
        <v>816943</v>
      </c>
      <c r="F100" s="1">
        <v>914170</v>
      </c>
      <c r="G100" s="1">
        <v>783065</v>
      </c>
      <c r="H100" s="1">
        <v>768534</v>
      </c>
      <c r="I100" s="1">
        <v>670556</v>
      </c>
      <c r="J100" s="1">
        <v>662174</v>
      </c>
      <c r="K100" s="1">
        <v>730086</v>
      </c>
      <c r="L100" s="1">
        <v>663714</v>
      </c>
      <c r="M100" s="1">
        <v>668085</v>
      </c>
      <c r="N100" s="144">
        <f>SUM(B100:M100)</f>
        <v>8999790</v>
      </c>
      <c r="Q100">
        <f>N43+N100</f>
        <v>22530457</v>
      </c>
      <c r="R100">
        <v>110928412</v>
      </c>
      <c r="S100" s="6">
        <v>1</v>
      </c>
      <c r="T100" s="2">
        <f t="shared" si="14"/>
        <v>0.20310808199435867</v>
      </c>
      <c r="V100" s="144">
        <f>SUM(B100:E100)</f>
        <v>3139406</v>
      </c>
    </row>
    <row r="101" spans="1:22" x14ac:dyDescent="0.25">
      <c r="A101" s="1" t="s">
        <v>124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44">
        <v>8513457</v>
      </c>
      <c r="S101" s="6"/>
      <c r="T101" s="2"/>
    </row>
    <row r="102" spans="1:22" x14ac:dyDescent="0.25">
      <c r="A102" s="1" t="s">
        <v>14</v>
      </c>
      <c r="B102" s="3">
        <v>1.6400000000000001E-2</v>
      </c>
      <c r="C102" s="3">
        <v>1.5299999999999999E-2</v>
      </c>
      <c r="D102" s="3">
        <v>1.61E-2</v>
      </c>
      <c r="E102" s="3">
        <v>1.52E-2</v>
      </c>
      <c r="F102" s="3">
        <v>1.37E-2</v>
      </c>
      <c r="G102" s="3">
        <v>1.5599999999999999E-2</v>
      </c>
      <c r="H102" s="3">
        <v>1.5599999999999999E-2</v>
      </c>
      <c r="I102" s="3">
        <v>1.11E-2</v>
      </c>
      <c r="J102" s="3">
        <v>1.5900000000000001E-2</v>
      </c>
      <c r="K102" s="3">
        <v>2.46E-2</v>
      </c>
      <c r="L102" s="3">
        <v>1.9099999999999999E-2</v>
      </c>
      <c r="M102" s="3">
        <v>1.66E-2</v>
      </c>
      <c r="N102" s="4">
        <f>N103/N100</f>
        <v>1.5784034960815752E-2</v>
      </c>
      <c r="Q102" s="4">
        <f>Q103/Q100</f>
        <v>5.7966822421755583E-2</v>
      </c>
      <c r="R102" s="4">
        <v>2.7516503166023869E-2</v>
      </c>
      <c r="S102" s="6">
        <v>1</v>
      </c>
      <c r="T102" s="2">
        <f t="shared" si="14"/>
        <v>2.106620237026716</v>
      </c>
    </row>
    <row r="103" spans="1:22" x14ac:dyDescent="0.25">
      <c r="A103" s="1" t="s">
        <v>15</v>
      </c>
      <c r="B103" s="1">
        <v>10419</v>
      </c>
      <c r="C103" s="1">
        <v>11088</v>
      </c>
      <c r="D103" s="1">
        <v>11818</v>
      </c>
      <c r="E103" s="1">
        <v>12375</v>
      </c>
      <c r="F103" s="1">
        <v>12512</v>
      </c>
      <c r="G103" s="1">
        <v>12199</v>
      </c>
      <c r="H103" s="1">
        <v>11978</v>
      </c>
      <c r="I103" s="1">
        <v>7434</v>
      </c>
      <c r="J103" s="1">
        <v>10553</v>
      </c>
      <c r="K103" s="1">
        <v>17929</v>
      </c>
      <c r="L103" s="1">
        <v>12660</v>
      </c>
      <c r="M103" s="1">
        <v>11088</v>
      </c>
      <c r="N103">
        <f>SUM(B103:M103)</f>
        <v>142053</v>
      </c>
      <c r="Q103" s="107">
        <f>N57+N103</f>
        <v>1306019</v>
      </c>
      <c r="R103">
        <v>3052362</v>
      </c>
      <c r="S103" s="6">
        <v>1</v>
      </c>
      <c r="T103" s="2">
        <f t="shared" si="14"/>
        <v>0.42787159583299755</v>
      </c>
      <c r="V103" s="144">
        <f>SUM(B103:E103)</f>
        <v>45700</v>
      </c>
    </row>
    <row r="104" spans="1:22" x14ac:dyDescent="0.25">
      <c r="A104" s="1" t="s">
        <v>16</v>
      </c>
      <c r="B104" s="1">
        <v>501</v>
      </c>
      <c r="C104" s="1">
        <v>445</v>
      </c>
      <c r="D104" s="1">
        <v>433</v>
      </c>
      <c r="E104" s="1">
        <v>457</v>
      </c>
      <c r="F104" s="1">
        <v>410</v>
      </c>
      <c r="G104" s="1">
        <v>378</v>
      </c>
      <c r="H104" s="1">
        <v>409</v>
      </c>
      <c r="I104" s="1">
        <v>265</v>
      </c>
      <c r="J104" s="1">
        <v>354</v>
      </c>
      <c r="K104" s="1">
        <v>472</v>
      </c>
      <c r="L104" s="1">
        <v>389</v>
      </c>
      <c r="M104" s="1">
        <v>279</v>
      </c>
      <c r="N104">
        <f>SUM(B104:M104)</f>
        <v>4792</v>
      </c>
      <c r="Q104">
        <f>N64+N104</f>
        <v>82702</v>
      </c>
      <c r="R104">
        <v>166724</v>
      </c>
      <c r="S104" s="6">
        <v>1</v>
      </c>
      <c r="T104" s="2">
        <f t="shared" si="14"/>
        <v>0.49604136177155056</v>
      </c>
    </row>
    <row r="105" spans="1:22" x14ac:dyDescent="0.25">
      <c r="A105" s="1" t="s">
        <v>17</v>
      </c>
      <c r="B105" s="3">
        <v>3.5999999999999997E-2</v>
      </c>
      <c r="C105" s="3">
        <v>3.9699999999999999E-2</v>
      </c>
      <c r="D105" s="3">
        <v>3.6200000000000003E-2</v>
      </c>
      <c r="E105" s="3">
        <v>3.6700000000000003E-2</v>
      </c>
      <c r="F105" s="3">
        <v>3.27E-2</v>
      </c>
      <c r="G105" s="3">
        <v>3.09E-2</v>
      </c>
      <c r="H105" s="3">
        <v>3.4099999999999998E-2</v>
      </c>
      <c r="I105" s="3">
        <v>3.56E-2</v>
      </c>
      <c r="J105" s="3">
        <v>3.3500000000000002E-2</v>
      </c>
      <c r="K105" s="3">
        <v>2.63E-2</v>
      </c>
      <c r="L105" s="3">
        <v>3.0700000000000002E-2</v>
      </c>
      <c r="M105" s="3">
        <v>2.52E-2</v>
      </c>
      <c r="N105" s="4">
        <f>N104/N103</f>
        <v>3.3733888055866475E-2</v>
      </c>
      <c r="Q105" s="4">
        <f>Q104/Q103</f>
        <v>6.3323734187634331E-2</v>
      </c>
      <c r="R105" s="4">
        <v>5.4621306385022488E-2</v>
      </c>
      <c r="S105" s="6">
        <v>1</v>
      </c>
      <c r="T105" s="2">
        <f t="shared" si="14"/>
        <v>1.1593229524989557</v>
      </c>
    </row>
  </sheetData>
  <mergeCells count="4">
    <mergeCell ref="B2:M2"/>
    <mergeCell ref="B41:M41"/>
    <mergeCell ref="B86:M86"/>
    <mergeCell ref="B98:M9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D927-3691-40F4-B046-1CE4272489AD}">
  <dimension ref="A1:XFD2"/>
  <sheetViews>
    <sheetView workbookViewId="0"/>
  </sheetViews>
  <sheetFormatPr baseColWidth="10" defaultRowHeight="15" x14ac:dyDescent="0.25"/>
  <sheetData>
    <row r="1" spans="1:16384" x14ac:dyDescent="0.25">
      <c r="A1" s="49"/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 t="s">
        <v>12</v>
      </c>
      <c r="N1" s="50" t="s">
        <v>46</v>
      </c>
    </row>
    <row r="2" spans="1:16384" x14ac:dyDescent="0.25">
      <c r="A2" t="str" cm="1">
        <f t="array" ref="A2:XFD2">+WUNDERMAN!50:50</f>
        <v>CR</v>
      </c>
      <c r="B2" s="268">
        <v>8.8499999999999995E-2</v>
      </c>
      <c r="C2" s="268">
        <v>0.1062</v>
      </c>
      <c r="D2" s="268">
        <v>7.9200000000000007E-2</v>
      </c>
      <c r="E2" s="268">
        <v>7.9000000000000001E-2</v>
      </c>
      <c r="F2" s="268">
        <v>8.6599999999999996E-2</v>
      </c>
      <c r="G2" s="268">
        <v>9.6799999999999997E-2</v>
      </c>
      <c r="H2" s="268">
        <v>0.106</v>
      </c>
      <c r="I2" s="268">
        <v>9.11E-2</v>
      </c>
      <c r="J2" s="268">
        <v>8.5800000000000001E-2</v>
      </c>
      <c r="K2" s="268">
        <v>7.0099999999999996E-2</v>
      </c>
      <c r="L2" s="268">
        <v>8.2199999999999995E-2</v>
      </c>
      <c r="M2" s="268">
        <v>6.3700000000000007E-2</v>
      </c>
      <c r="N2" s="268">
        <v>8.6024288381348832E-2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0</v>
      </c>
      <c r="NVA2">
        <v>0</v>
      </c>
      <c r="NVB2">
        <v>0</v>
      </c>
      <c r="NVC2">
        <v>0</v>
      </c>
      <c r="NVD2">
        <v>0</v>
      </c>
      <c r="NVE2">
        <v>0</v>
      </c>
      <c r="NVF2">
        <v>0</v>
      </c>
      <c r="NVG2">
        <v>0</v>
      </c>
      <c r="NVH2">
        <v>0</v>
      </c>
      <c r="NVI2">
        <v>0</v>
      </c>
      <c r="NVJ2">
        <v>0</v>
      </c>
      <c r="NVK2">
        <v>0</v>
      </c>
      <c r="NVL2">
        <v>0</v>
      </c>
      <c r="NVM2">
        <v>0</v>
      </c>
      <c r="NVN2">
        <v>0</v>
      </c>
      <c r="NVO2">
        <v>0</v>
      </c>
      <c r="NVP2">
        <v>0</v>
      </c>
      <c r="NVQ2">
        <v>0</v>
      </c>
      <c r="NVR2">
        <v>0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0</v>
      </c>
      <c r="NWX2">
        <v>0</v>
      </c>
      <c r="NWY2">
        <v>0</v>
      </c>
      <c r="NWZ2">
        <v>0</v>
      </c>
      <c r="NXA2">
        <v>0</v>
      </c>
      <c r="NXB2">
        <v>0</v>
      </c>
      <c r="NXC2">
        <v>0</v>
      </c>
      <c r="NXD2">
        <v>0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0</v>
      </c>
      <c r="NXL2">
        <v>0</v>
      </c>
      <c r="NXM2">
        <v>0</v>
      </c>
      <c r="NXN2">
        <v>0</v>
      </c>
      <c r="NXO2">
        <v>0</v>
      </c>
      <c r="NXP2">
        <v>0</v>
      </c>
      <c r="NXQ2">
        <v>0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0</v>
      </c>
      <c r="NYC2">
        <v>0</v>
      </c>
      <c r="NYD2">
        <v>0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0</v>
      </c>
      <c r="NYM2">
        <v>0</v>
      </c>
      <c r="NYN2">
        <v>0</v>
      </c>
      <c r="NYO2">
        <v>0</v>
      </c>
      <c r="NYP2">
        <v>0</v>
      </c>
      <c r="NYQ2">
        <v>0</v>
      </c>
      <c r="NYR2">
        <v>0</v>
      </c>
      <c r="NYS2">
        <v>0</v>
      </c>
      <c r="NYT2">
        <v>0</v>
      </c>
      <c r="NYU2">
        <v>0</v>
      </c>
      <c r="NYV2">
        <v>0</v>
      </c>
      <c r="NYW2">
        <v>0</v>
      </c>
      <c r="NYX2">
        <v>0</v>
      </c>
      <c r="NYY2">
        <v>0</v>
      </c>
      <c r="NYZ2">
        <v>0</v>
      </c>
      <c r="NZA2">
        <v>0</v>
      </c>
      <c r="NZB2">
        <v>0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0</v>
      </c>
      <c r="NZI2">
        <v>0</v>
      </c>
      <c r="NZJ2">
        <v>0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0</v>
      </c>
      <c r="NZQ2">
        <v>0</v>
      </c>
      <c r="NZR2">
        <v>0</v>
      </c>
      <c r="NZS2">
        <v>0</v>
      </c>
      <c r="NZT2">
        <v>0</v>
      </c>
      <c r="NZU2">
        <v>0</v>
      </c>
      <c r="NZV2">
        <v>0</v>
      </c>
      <c r="NZW2">
        <v>0</v>
      </c>
      <c r="NZX2">
        <v>0</v>
      </c>
      <c r="NZY2">
        <v>0</v>
      </c>
      <c r="NZZ2">
        <v>0</v>
      </c>
      <c r="OAA2">
        <v>0</v>
      </c>
      <c r="OAB2">
        <v>0</v>
      </c>
      <c r="OAC2">
        <v>0</v>
      </c>
      <c r="OAD2">
        <v>0</v>
      </c>
      <c r="OAE2">
        <v>0</v>
      </c>
      <c r="OAF2">
        <v>0</v>
      </c>
      <c r="OAG2">
        <v>0</v>
      </c>
      <c r="OAH2">
        <v>0</v>
      </c>
      <c r="OAI2">
        <v>0</v>
      </c>
      <c r="OAJ2">
        <v>0</v>
      </c>
      <c r="OAK2">
        <v>0</v>
      </c>
      <c r="OAL2">
        <v>0</v>
      </c>
      <c r="OAM2">
        <v>0</v>
      </c>
      <c r="OAN2">
        <v>0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0</v>
      </c>
      <c r="OAU2">
        <v>0</v>
      </c>
      <c r="OAV2">
        <v>0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0</v>
      </c>
      <c r="OBC2">
        <v>0</v>
      </c>
      <c r="OBD2">
        <v>0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0</v>
      </c>
      <c r="OBK2">
        <v>0</v>
      </c>
      <c r="OBL2">
        <v>0</v>
      </c>
      <c r="OBM2">
        <v>0</v>
      </c>
      <c r="OBN2">
        <v>0</v>
      </c>
      <c r="OBO2">
        <v>0</v>
      </c>
      <c r="OBP2">
        <v>0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0</v>
      </c>
      <c r="OBZ2">
        <v>0</v>
      </c>
      <c r="OCA2">
        <v>0</v>
      </c>
      <c r="OCB2">
        <v>0</v>
      </c>
      <c r="OCC2">
        <v>0</v>
      </c>
      <c r="OCD2">
        <v>0</v>
      </c>
      <c r="OCE2">
        <v>0</v>
      </c>
      <c r="OCF2">
        <v>0</v>
      </c>
      <c r="OCG2">
        <v>0</v>
      </c>
      <c r="OCH2">
        <v>0</v>
      </c>
      <c r="OCI2">
        <v>0</v>
      </c>
      <c r="OCJ2">
        <v>0</v>
      </c>
      <c r="OCK2">
        <v>0</v>
      </c>
      <c r="OCL2">
        <v>0</v>
      </c>
      <c r="OCM2">
        <v>0</v>
      </c>
      <c r="OCN2">
        <v>0</v>
      </c>
      <c r="OCO2">
        <v>0</v>
      </c>
      <c r="OCP2">
        <v>0</v>
      </c>
      <c r="OCQ2">
        <v>0</v>
      </c>
      <c r="OCR2">
        <v>0</v>
      </c>
      <c r="OCS2">
        <v>0</v>
      </c>
      <c r="OCT2">
        <v>0</v>
      </c>
      <c r="OCU2">
        <v>0</v>
      </c>
      <c r="OCV2">
        <v>0</v>
      </c>
      <c r="OCW2">
        <v>0</v>
      </c>
      <c r="OCX2">
        <v>0</v>
      </c>
      <c r="OCY2">
        <v>0</v>
      </c>
      <c r="OCZ2">
        <v>0</v>
      </c>
      <c r="ODA2">
        <v>0</v>
      </c>
      <c r="ODB2">
        <v>0</v>
      </c>
      <c r="ODC2">
        <v>0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0</v>
      </c>
      <c r="ODR2">
        <v>0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0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0</v>
      </c>
      <c r="OFW2">
        <v>0</v>
      </c>
      <c r="OFX2">
        <v>0</v>
      </c>
      <c r="OFY2">
        <v>0</v>
      </c>
      <c r="OFZ2">
        <v>0</v>
      </c>
      <c r="OGA2">
        <v>0</v>
      </c>
      <c r="OGB2">
        <v>0</v>
      </c>
      <c r="OGC2">
        <v>0</v>
      </c>
      <c r="OGD2">
        <v>0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0</v>
      </c>
      <c r="OGL2">
        <v>0</v>
      </c>
      <c r="OGM2">
        <v>0</v>
      </c>
      <c r="OGN2">
        <v>0</v>
      </c>
      <c r="OGO2">
        <v>0</v>
      </c>
      <c r="OGP2">
        <v>0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0</v>
      </c>
      <c r="OGX2">
        <v>0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0</v>
      </c>
      <c r="OHF2">
        <v>0</v>
      </c>
      <c r="OHG2">
        <v>0</v>
      </c>
      <c r="OHH2">
        <v>0</v>
      </c>
      <c r="OHI2">
        <v>0</v>
      </c>
      <c r="OHJ2">
        <v>0</v>
      </c>
      <c r="OHK2">
        <v>0</v>
      </c>
      <c r="OHL2">
        <v>0</v>
      </c>
      <c r="OHM2">
        <v>0</v>
      </c>
      <c r="OHN2">
        <v>0</v>
      </c>
      <c r="OHO2">
        <v>0</v>
      </c>
      <c r="OHP2">
        <v>0</v>
      </c>
      <c r="OHQ2">
        <v>0</v>
      </c>
      <c r="OHR2">
        <v>0</v>
      </c>
      <c r="OHS2">
        <v>0</v>
      </c>
      <c r="OHT2">
        <v>0</v>
      </c>
      <c r="OHU2">
        <v>0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0</v>
      </c>
      <c r="OIE2">
        <v>0</v>
      </c>
      <c r="OIF2">
        <v>0</v>
      </c>
      <c r="OIG2">
        <v>0</v>
      </c>
      <c r="OIH2">
        <v>0</v>
      </c>
      <c r="OII2">
        <v>0</v>
      </c>
      <c r="OIJ2">
        <v>0</v>
      </c>
      <c r="OIK2">
        <v>0</v>
      </c>
      <c r="OIL2">
        <v>0</v>
      </c>
      <c r="OIM2">
        <v>0</v>
      </c>
      <c r="OIN2">
        <v>0</v>
      </c>
      <c r="OIO2">
        <v>0</v>
      </c>
      <c r="OIP2">
        <v>0</v>
      </c>
      <c r="OIQ2">
        <v>0</v>
      </c>
      <c r="OIR2">
        <v>0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0</v>
      </c>
      <c r="OIZ2">
        <v>0</v>
      </c>
      <c r="OJA2">
        <v>0</v>
      </c>
      <c r="OJB2">
        <v>0</v>
      </c>
      <c r="OJC2">
        <v>0</v>
      </c>
      <c r="OJD2">
        <v>0</v>
      </c>
      <c r="OJE2">
        <v>0</v>
      </c>
      <c r="OJF2">
        <v>0</v>
      </c>
      <c r="OJG2">
        <v>0</v>
      </c>
      <c r="OJH2">
        <v>0</v>
      </c>
      <c r="OJI2">
        <v>0</v>
      </c>
      <c r="OJJ2">
        <v>0</v>
      </c>
      <c r="OJK2">
        <v>0</v>
      </c>
      <c r="OJL2">
        <v>0</v>
      </c>
      <c r="OJM2">
        <v>0</v>
      </c>
      <c r="OJN2">
        <v>0</v>
      </c>
      <c r="OJO2">
        <v>0</v>
      </c>
      <c r="OJP2">
        <v>0</v>
      </c>
      <c r="OJQ2">
        <v>0</v>
      </c>
      <c r="OJR2">
        <v>0</v>
      </c>
      <c r="OJS2">
        <v>0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0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0</v>
      </c>
      <c r="OKJ2">
        <v>0</v>
      </c>
      <c r="OKK2">
        <v>0</v>
      </c>
      <c r="OKL2">
        <v>0</v>
      </c>
      <c r="OKM2">
        <v>0</v>
      </c>
      <c r="OKN2">
        <v>0</v>
      </c>
      <c r="OKO2">
        <v>0</v>
      </c>
      <c r="OKP2">
        <v>0</v>
      </c>
      <c r="OKQ2">
        <v>0</v>
      </c>
      <c r="OKR2">
        <v>0</v>
      </c>
      <c r="OKS2">
        <v>0</v>
      </c>
      <c r="OKT2">
        <v>0</v>
      </c>
      <c r="OKU2">
        <v>0</v>
      </c>
      <c r="OKV2">
        <v>0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0</v>
      </c>
      <c r="OLC2">
        <v>0</v>
      </c>
      <c r="OLD2">
        <v>0</v>
      </c>
      <c r="OLE2">
        <v>0</v>
      </c>
      <c r="OLF2">
        <v>0</v>
      </c>
      <c r="OLG2">
        <v>0</v>
      </c>
      <c r="OLH2">
        <v>0</v>
      </c>
      <c r="OLI2">
        <v>0</v>
      </c>
      <c r="OLJ2">
        <v>0</v>
      </c>
      <c r="OLK2">
        <v>0</v>
      </c>
      <c r="OLL2">
        <v>0</v>
      </c>
      <c r="OLM2">
        <v>0</v>
      </c>
      <c r="OLN2">
        <v>0</v>
      </c>
      <c r="OLO2">
        <v>0</v>
      </c>
      <c r="OLP2">
        <v>0</v>
      </c>
      <c r="OLQ2">
        <v>0</v>
      </c>
      <c r="OLR2">
        <v>0</v>
      </c>
      <c r="OLS2">
        <v>0</v>
      </c>
      <c r="OLT2">
        <v>0</v>
      </c>
      <c r="OLU2">
        <v>0</v>
      </c>
      <c r="OLV2">
        <v>0</v>
      </c>
      <c r="OLW2">
        <v>0</v>
      </c>
      <c r="OLX2">
        <v>0</v>
      </c>
      <c r="OLY2">
        <v>0</v>
      </c>
      <c r="OLZ2">
        <v>0</v>
      </c>
      <c r="OMA2">
        <v>0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0</v>
      </c>
      <c r="OMT2">
        <v>0</v>
      </c>
      <c r="OMU2">
        <v>0</v>
      </c>
      <c r="OMV2">
        <v>0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  <c r="ONG2">
        <v>0</v>
      </c>
      <c r="ONH2">
        <v>0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0</v>
      </c>
      <c r="ONR2">
        <v>0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0</v>
      </c>
      <c r="ONY2">
        <v>0</v>
      </c>
      <c r="ONZ2">
        <v>0</v>
      </c>
      <c r="OOA2">
        <v>0</v>
      </c>
      <c r="OOB2">
        <v>0</v>
      </c>
      <c r="OOC2">
        <v>0</v>
      </c>
      <c r="OOD2">
        <v>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0</v>
      </c>
      <c r="OOO2">
        <v>0</v>
      </c>
      <c r="OOP2">
        <v>0</v>
      </c>
      <c r="OOQ2">
        <v>0</v>
      </c>
      <c r="OOR2">
        <v>0</v>
      </c>
      <c r="OOS2">
        <v>0</v>
      </c>
      <c r="OOT2">
        <v>0</v>
      </c>
      <c r="OOU2">
        <v>0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0</v>
      </c>
      <c r="OPC2">
        <v>0</v>
      </c>
      <c r="OPD2">
        <v>0</v>
      </c>
      <c r="OPE2">
        <v>0</v>
      </c>
      <c r="OPF2">
        <v>0</v>
      </c>
      <c r="OPG2">
        <v>0</v>
      </c>
      <c r="OPH2">
        <v>0</v>
      </c>
      <c r="OPI2">
        <v>0</v>
      </c>
      <c r="OPJ2">
        <v>0</v>
      </c>
      <c r="OPK2">
        <v>0</v>
      </c>
      <c r="OPL2">
        <v>0</v>
      </c>
      <c r="OPM2">
        <v>0</v>
      </c>
      <c r="OPN2">
        <v>0</v>
      </c>
      <c r="OPO2">
        <v>0</v>
      </c>
      <c r="OPP2">
        <v>0</v>
      </c>
      <c r="OPQ2">
        <v>0</v>
      </c>
      <c r="OPR2">
        <v>0</v>
      </c>
      <c r="OPS2">
        <v>0</v>
      </c>
      <c r="OPT2">
        <v>0</v>
      </c>
      <c r="OPU2">
        <v>0</v>
      </c>
      <c r="OPV2">
        <v>0</v>
      </c>
      <c r="OPW2">
        <v>0</v>
      </c>
      <c r="OPX2">
        <v>0</v>
      </c>
      <c r="OPY2">
        <v>0</v>
      </c>
      <c r="OPZ2">
        <v>0</v>
      </c>
      <c r="OQA2">
        <v>0</v>
      </c>
      <c r="OQB2">
        <v>0</v>
      </c>
      <c r="OQC2">
        <v>0</v>
      </c>
      <c r="OQD2">
        <v>0</v>
      </c>
      <c r="OQE2">
        <v>0</v>
      </c>
      <c r="OQF2">
        <v>0</v>
      </c>
      <c r="OQG2">
        <v>0</v>
      </c>
      <c r="OQH2">
        <v>0</v>
      </c>
      <c r="OQI2">
        <v>0</v>
      </c>
      <c r="OQJ2">
        <v>0</v>
      </c>
      <c r="OQK2">
        <v>0</v>
      </c>
      <c r="OQL2">
        <v>0</v>
      </c>
      <c r="OQM2">
        <v>0</v>
      </c>
      <c r="OQN2">
        <v>0</v>
      </c>
      <c r="OQO2">
        <v>0</v>
      </c>
      <c r="OQP2">
        <v>0</v>
      </c>
      <c r="OQQ2">
        <v>0</v>
      </c>
      <c r="OQR2">
        <v>0</v>
      </c>
      <c r="OQS2">
        <v>0</v>
      </c>
      <c r="OQT2">
        <v>0</v>
      </c>
      <c r="OQU2">
        <v>0</v>
      </c>
      <c r="OQV2">
        <v>0</v>
      </c>
      <c r="OQW2">
        <v>0</v>
      </c>
      <c r="OQX2">
        <v>0</v>
      </c>
      <c r="OQY2">
        <v>0</v>
      </c>
      <c r="OQZ2">
        <v>0</v>
      </c>
      <c r="ORA2">
        <v>0</v>
      </c>
      <c r="ORB2">
        <v>0</v>
      </c>
      <c r="ORC2">
        <v>0</v>
      </c>
      <c r="ORD2">
        <v>0</v>
      </c>
      <c r="ORE2">
        <v>0</v>
      </c>
      <c r="ORF2">
        <v>0</v>
      </c>
      <c r="ORG2">
        <v>0</v>
      </c>
      <c r="ORH2">
        <v>0</v>
      </c>
      <c r="ORI2">
        <v>0</v>
      </c>
      <c r="ORJ2">
        <v>0</v>
      </c>
      <c r="ORK2">
        <v>0</v>
      </c>
      <c r="ORL2">
        <v>0</v>
      </c>
      <c r="ORM2">
        <v>0</v>
      </c>
      <c r="ORN2">
        <v>0</v>
      </c>
      <c r="ORO2">
        <v>0</v>
      </c>
      <c r="ORP2">
        <v>0</v>
      </c>
      <c r="ORQ2">
        <v>0</v>
      </c>
      <c r="ORR2">
        <v>0</v>
      </c>
      <c r="ORS2">
        <v>0</v>
      </c>
      <c r="ORT2">
        <v>0</v>
      </c>
      <c r="ORU2">
        <v>0</v>
      </c>
      <c r="ORV2">
        <v>0</v>
      </c>
      <c r="ORW2">
        <v>0</v>
      </c>
      <c r="ORX2">
        <v>0</v>
      </c>
      <c r="ORY2">
        <v>0</v>
      </c>
      <c r="ORZ2">
        <v>0</v>
      </c>
      <c r="OSA2">
        <v>0</v>
      </c>
      <c r="OSB2">
        <v>0</v>
      </c>
      <c r="OSC2">
        <v>0</v>
      </c>
      <c r="OSD2">
        <v>0</v>
      </c>
      <c r="OSE2">
        <v>0</v>
      </c>
      <c r="OSF2">
        <v>0</v>
      </c>
      <c r="OSG2">
        <v>0</v>
      </c>
      <c r="OSH2">
        <v>0</v>
      </c>
      <c r="OSI2">
        <v>0</v>
      </c>
      <c r="OSJ2">
        <v>0</v>
      </c>
      <c r="OSK2">
        <v>0</v>
      </c>
      <c r="OSL2">
        <v>0</v>
      </c>
      <c r="OSM2">
        <v>0</v>
      </c>
      <c r="OSN2">
        <v>0</v>
      </c>
      <c r="OSO2">
        <v>0</v>
      </c>
      <c r="OSP2">
        <v>0</v>
      </c>
      <c r="OSQ2">
        <v>0</v>
      </c>
      <c r="OSR2">
        <v>0</v>
      </c>
      <c r="OSS2">
        <v>0</v>
      </c>
      <c r="OST2">
        <v>0</v>
      </c>
      <c r="OSU2">
        <v>0</v>
      </c>
      <c r="OSV2">
        <v>0</v>
      </c>
      <c r="OSW2">
        <v>0</v>
      </c>
      <c r="OSX2">
        <v>0</v>
      </c>
      <c r="OSY2">
        <v>0</v>
      </c>
      <c r="OSZ2">
        <v>0</v>
      </c>
      <c r="OTA2">
        <v>0</v>
      </c>
      <c r="OTB2">
        <v>0</v>
      </c>
      <c r="OTC2">
        <v>0</v>
      </c>
      <c r="OTD2">
        <v>0</v>
      </c>
      <c r="OTE2">
        <v>0</v>
      </c>
      <c r="OTF2">
        <v>0</v>
      </c>
      <c r="OTG2">
        <v>0</v>
      </c>
      <c r="OTH2">
        <v>0</v>
      </c>
      <c r="OTI2">
        <v>0</v>
      </c>
      <c r="OTJ2">
        <v>0</v>
      </c>
      <c r="OTK2">
        <v>0</v>
      </c>
      <c r="OTL2">
        <v>0</v>
      </c>
      <c r="OTM2">
        <v>0</v>
      </c>
      <c r="OTN2">
        <v>0</v>
      </c>
      <c r="OTO2">
        <v>0</v>
      </c>
      <c r="OTP2">
        <v>0</v>
      </c>
      <c r="OTQ2">
        <v>0</v>
      </c>
      <c r="OTR2">
        <v>0</v>
      </c>
      <c r="OTS2">
        <v>0</v>
      </c>
      <c r="OTT2">
        <v>0</v>
      </c>
      <c r="OTU2">
        <v>0</v>
      </c>
      <c r="OTV2">
        <v>0</v>
      </c>
      <c r="OTW2">
        <v>0</v>
      </c>
      <c r="OTX2">
        <v>0</v>
      </c>
      <c r="OTY2">
        <v>0</v>
      </c>
      <c r="OTZ2">
        <v>0</v>
      </c>
      <c r="OUA2">
        <v>0</v>
      </c>
      <c r="OUB2">
        <v>0</v>
      </c>
      <c r="OUC2">
        <v>0</v>
      </c>
      <c r="OUD2">
        <v>0</v>
      </c>
      <c r="OUE2">
        <v>0</v>
      </c>
      <c r="OUF2">
        <v>0</v>
      </c>
      <c r="OUG2">
        <v>0</v>
      </c>
      <c r="OUH2">
        <v>0</v>
      </c>
      <c r="OUI2">
        <v>0</v>
      </c>
      <c r="OUJ2">
        <v>0</v>
      </c>
      <c r="OUK2">
        <v>0</v>
      </c>
      <c r="OUL2">
        <v>0</v>
      </c>
      <c r="OUM2">
        <v>0</v>
      </c>
      <c r="OUN2">
        <v>0</v>
      </c>
      <c r="OUO2">
        <v>0</v>
      </c>
      <c r="OUP2">
        <v>0</v>
      </c>
      <c r="OUQ2">
        <v>0</v>
      </c>
      <c r="OUR2">
        <v>0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0</v>
      </c>
      <c r="OVD2">
        <v>0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0</v>
      </c>
      <c r="OVK2">
        <v>0</v>
      </c>
      <c r="OVL2">
        <v>0</v>
      </c>
      <c r="OVM2">
        <v>0</v>
      </c>
      <c r="OVN2">
        <v>0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0</v>
      </c>
      <c r="OVZ2">
        <v>0</v>
      </c>
      <c r="OWA2">
        <v>0</v>
      </c>
      <c r="OWB2">
        <v>0</v>
      </c>
      <c r="OWC2">
        <v>0</v>
      </c>
      <c r="OWD2">
        <v>0</v>
      </c>
      <c r="OWE2">
        <v>0</v>
      </c>
      <c r="OWF2">
        <v>0</v>
      </c>
      <c r="OWG2">
        <v>0</v>
      </c>
      <c r="OWH2">
        <v>0</v>
      </c>
      <c r="OWI2">
        <v>0</v>
      </c>
      <c r="OWJ2">
        <v>0</v>
      </c>
      <c r="OWK2">
        <v>0</v>
      </c>
      <c r="OWL2">
        <v>0</v>
      </c>
      <c r="OWM2">
        <v>0</v>
      </c>
      <c r="OWN2">
        <v>0</v>
      </c>
      <c r="OWO2">
        <v>0</v>
      </c>
      <c r="OWP2">
        <v>0</v>
      </c>
      <c r="OWQ2">
        <v>0</v>
      </c>
      <c r="OWR2">
        <v>0</v>
      </c>
      <c r="OWS2">
        <v>0</v>
      </c>
      <c r="OWT2">
        <v>0</v>
      </c>
      <c r="OWU2">
        <v>0</v>
      </c>
      <c r="OWV2">
        <v>0</v>
      </c>
      <c r="OWW2">
        <v>0</v>
      </c>
      <c r="OWX2">
        <v>0</v>
      </c>
      <c r="OWY2">
        <v>0</v>
      </c>
      <c r="OWZ2">
        <v>0</v>
      </c>
      <c r="OXA2">
        <v>0</v>
      </c>
      <c r="OXB2">
        <v>0</v>
      </c>
      <c r="OXC2">
        <v>0</v>
      </c>
      <c r="OXD2">
        <v>0</v>
      </c>
      <c r="OXE2">
        <v>0</v>
      </c>
      <c r="OXF2">
        <v>0</v>
      </c>
      <c r="OXG2">
        <v>0</v>
      </c>
      <c r="OXH2">
        <v>0</v>
      </c>
      <c r="OXI2">
        <v>0</v>
      </c>
      <c r="OXJ2">
        <v>0</v>
      </c>
      <c r="OXK2">
        <v>0</v>
      </c>
      <c r="OXL2">
        <v>0</v>
      </c>
      <c r="OXM2">
        <v>0</v>
      </c>
      <c r="OXN2">
        <v>0</v>
      </c>
      <c r="OXO2">
        <v>0</v>
      </c>
      <c r="OXP2">
        <v>0</v>
      </c>
      <c r="OXQ2">
        <v>0</v>
      </c>
      <c r="OXR2">
        <v>0</v>
      </c>
      <c r="OXS2">
        <v>0</v>
      </c>
      <c r="OXT2">
        <v>0</v>
      </c>
      <c r="OXU2">
        <v>0</v>
      </c>
      <c r="OXV2">
        <v>0</v>
      </c>
      <c r="OXW2">
        <v>0</v>
      </c>
      <c r="OXX2">
        <v>0</v>
      </c>
      <c r="OXY2">
        <v>0</v>
      </c>
      <c r="OXZ2">
        <v>0</v>
      </c>
      <c r="OYA2">
        <v>0</v>
      </c>
      <c r="OYB2">
        <v>0</v>
      </c>
      <c r="OYC2">
        <v>0</v>
      </c>
      <c r="OYD2">
        <v>0</v>
      </c>
      <c r="OYE2">
        <v>0</v>
      </c>
      <c r="OYF2">
        <v>0</v>
      </c>
      <c r="OYG2">
        <v>0</v>
      </c>
      <c r="OYH2">
        <v>0</v>
      </c>
      <c r="OYI2">
        <v>0</v>
      </c>
      <c r="OYJ2">
        <v>0</v>
      </c>
      <c r="OYK2">
        <v>0</v>
      </c>
      <c r="OYL2">
        <v>0</v>
      </c>
      <c r="OYM2">
        <v>0</v>
      </c>
      <c r="OYN2">
        <v>0</v>
      </c>
      <c r="OYO2">
        <v>0</v>
      </c>
      <c r="OYP2">
        <v>0</v>
      </c>
      <c r="OYQ2">
        <v>0</v>
      </c>
      <c r="OYR2">
        <v>0</v>
      </c>
      <c r="OYS2">
        <v>0</v>
      </c>
      <c r="OYT2">
        <v>0</v>
      </c>
      <c r="OYU2">
        <v>0</v>
      </c>
      <c r="OYV2">
        <v>0</v>
      </c>
      <c r="OYW2">
        <v>0</v>
      </c>
      <c r="OYX2">
        <v>0</v>
      </c>
      <c r="OYY2">
        <v>0</v>
      </c>
      <c r="OYZ2">
        <v>0</v>
      </c>
      <c r="OZA2">
        <v>0</v>
      </c>
      <c r="OZB2">
        <v>0</v>
      </c>
      <c r="OZC2">
        <v>0</v>
      </c>
      <c r="OZD2">
        <v>0</v>
      </c>
      <c r="OZE2">
        <v>0</v>
      </c>
      <c r="OZF2">
        <v>0</v>
      </c>
      <c r="OZG2">
        <v>0</v>
      </c>
      <c r="OZH2">
        <v>0</v>
      </c>
      <c r="OZI2">
        <v>0</v>
      </c>
      <c r="OZJ2">
        <v>0</v>
      </c>
      <c r="OZK2">
        <v>0</v>
      </c>
      <c r="OZL2">
        <v>0</v>
      </c>
      <c r="OZM2">
        <v>0</v>
      </c>
      <c r="OZN2">
        <v>0</v>
      </c>
      <c r="OZO2">
        <v>0</v>
      </c>
      <c r="OZP2">
        <v>0</v>
      </c>
      <c r="OZQ2">
        <v>0</v>
      </c>
      <c r="OZR2">
        <v>0</v>
      </c>
      <c r="OZS2">
        <v>0</v>
      </c>
      <c r="OZT2">
        <v>0</v>
      </c>
      <c r="OZU2">
        <v>0</v>
      </c>
      <c r="OZV2">
        <v>0</v>
      </c>
      <c r="OZW2">
        <v>0</v>
      </c>
      <c r="OZX2">
        <v>0</v>
      </c>
      <c r="OZY2">
        <v>0</v>
      </c>
      <c r="OZZ2">
        <v>0</v>
      </c>
      <c r="PAA2">
        <v>0</v>
      </c>
      <c r="PAB2">
        <v>0</v>
      </c>
      <c r="PAC2">
        <v>0</v>
      </c>
      <c r="PAD2">
        <v>0</v>
      </c>
      <c r="PAE2">
        <v>0</v>
      </c>
      <c r="PAF2">
        <v>0</v>
      </c>
      <c r="PAG2">
        <v>0</v>
      </c>
      <c r="PAH2">
        <v>0</v>
      </c>
      <c r="PAI2">
        <v>0</v>
      </c>
      <c r="PAJ2">
        <v>0</v>
      </c>
      <c r="PAK2">
        <v>0</v>
      </c>
      <c r="PAL2">
        <v>0</v>
      </c>
      <c r="PAM2">
        <v>0</v>
      </c>
      <c r="PAN2">
        <v>0</v>
      </c>
      <c r="PAO2">
        <v>0</v>
      </c>
      <c r="PAP2">
        <v>0</v>
      </c>
      <c r="PAQ2">
        <v>0</v>
      </c>
      <c r="PAR2">
        <v>0</v>
      </c>
      <c r="PAS2">
        <v>0</v>
      </c>
      <c r="PAT2">
        <v>0</v>
      </c>
      <c r="PAU2">
        <v>0</v>
      </c>
      <c r="PAV2">
        <v>0</v>
      </c>
      <c r="PAW2">
        <v>0</v>
      </c>
      <c r="PAX2">
        <v>0</v>
      </c>
      <c r="PAY2">
        <v>0</v>
      </c>
      <c r="PAZ2">
        <v>0</v>
      </c>
      <c r="PBA2">
        <v>0</v>
      </c>
      <c r="PBB2">
        <v>0</v>
      </c>
      <c r="PBC2">
        <v>0</v>
      </c>
      <c r="PBD2">
        <v>0</v>
      </c>
      <c r="PBE2">
        <v>0</v>
      </c>
      <c r="PBF2">
        <v>0</v>
      </c>
      <c r="PBG2">
        <v>0</v>
      </c>
      <c r="PBH2">
        <v>0</v>
      </c>
      <c r="PBI2">
        <v>0</v>
      </c>
      <c r="PBJ2">
        <v>0</v>
      </c>
      <c r="PBK2">
        <v>0</v>
      </c>
      <c r="PBL2">
        <v>0</v>
      </c>
      <c r="PBM2">
        <v>0</v>
      </c>
      <c r="PBN2">
        <v>0</v>
      </c>
      <c r="PBO2">
        <v>0</v>
      </c>
      <c r="PBP2">
        <v>0</v>
      </c>
      <c r="PBQ2">
        <v>0</v>
      </c>
      <c r="PBR2">
        <v>0</v>
      </c>
      <c r="PBS2">
        <v>0</v>
      </c>
      <c r="PBT2">
        <v>0</v>
      </c>
      <c r="PBU2">
        <v>0</v>
      </c>
      <c r="PBV2">
        <v>0</v>
      </c>
      <c r="PBW2">
        <v>0</v>
      </c>
      <c r="PBX2">
        <v>0</v>
      </c>
      <c r="PBY2">
        <v>0</v>
      </c>
      <c r="PBZ2">
        <v>0</v>
      </c>
      <c r="PCA2">
        <v>0</v>
      </c>
      <c r="PCB2">
        <v>0</v>
      </c>
      <c r="PCC2">
        <v>0</v>
      </c>
      <c r="PCD2">
        <v>0</v>
      </c>
      <c r="PCE2">
        <v>0</v>
      </c>
      <c r="PCF2">
        <v>0</v>
      </c>
      <c r="PCG2">
        <v>0</v>
      </c>
      <c r="PCH2">
        <v>0</v>
      </c>
      <c r="PCI2">
        <v>0</v>
      </c>
      <c r="PCJ2">
        <v>0</v>
      </c>
      <c r="PCK2">
        <v>0</v>
      </c>
      <c r="PCL2">
        <v>0</v>
      </c>
      <c r="PCM2">
        <v>0</v>
      </c>
      <c r="PCN2">
        <v>0</v>
      </c>
      <c r="PCO2">
        <v>0</v>
      </c>
      <c r="PCP2">
        <v>0</v>
      </c>
      <c r="PCQ2">
        <v>0</v>
      </c>
      <c r="PCR2">
        <v>0</v>
      </c>
      <c r="PCS2">
        <v>0</v>
      </c>
      <c r="PCT2">
        <v>0</v>
      </c>
      <c r="PCU2">
        <v>0</v>
      </c>
      <c r="PCV2">
        <v>0</v>
      </c>
      <c r="PCW2">
        <v>0</v>
      </c>
      <c r="PCX2">
        <v>0</v>
      </c>
      <c r="PCY2">
        <v>0</v>
      </c>
      <c r="PCZ2">
        <v>0</v>
      </c>
      <c r="PDA2">
        <v>0</v>
      </c>
      <c r="PDB2">
        <v>0</v>
      </c>
      <c r="PDC2">
        <v>0</v>
      </c>
      <c r="PDD2">
        <v>0</v>
      </c>
      <c r="PDE2">
        <v>0</v>
      </c>
      <c r="PDF2">
        <v>0</v>
      </c>
      <c r="PDG2">
        <v>0</v>
      </c>
      <c r="PDH2">
        <v>0</v>
      </c>
      <c r="PDI2">
        <v>0</v>
      </c>
      <c r="PDJ2">
        <v>0</v>
      </c>
      <c r="PDK2">
        <v>0</v>
      </c>
      <c r="PDL2">
        <v>0</v>
      </c>
      <c r="PDM2">
        <v>0</v>
      </c>
      <c r="PDN2">
        <v>0</v>
      </c>
      <c r="PDO2">
        <v>0</v>
      </c>
      <c r="PDP2">
        <v>0</v>
      </c>
      <c r="PDQ2">
        <v>0</v>
      </c>
      <c r="PDR2">
        <v>0</v>
      </c>
      <c r="PDS2">
        <v>0</v>
      </c>
      <c r="PDT2">
        <v>0</v>
      </c>
      <c r="PDU2">
        <v>0</v>
      </c>
      <c r="PDV2">
        <v>0</v>
      </c>
      <c r="PDW2">
        <v>0</v>
      </c>
      <c r="PDX2">
        <v>0</v>
      </c>
      <c r="PDY2">
        <v>0</v>
      </c>
      <c r="PDZ2">
        <v>0</v>
      </c>
      <c r="PEA2">
        <v>0</v>
      </c>
      <c r="PEB2">
        <v>0</v>
      </c>
      <c r="PEC2">
        <v>0</v>
      </c>
      <c r="PED2">
        <v>0</v>
      </c>
      <c r="PEE2">
        <v>0</v>
      </c>
      <c r="PEF2">
        <v>0</v>
      </c>
      <c r="PEG2">
        <v>0</v>
      </c>
      <c r="PEH2">
        <v>0</v>
      </c>
      <c r="PEI2">
        <v>0</v>
      </c>
      <c r="PEJ2">
        <v>0</v>
      </c>
      <c r="PEK2">
        <v>0</v>
      </c>
      <c r="PEL2">
        <v>0</v>
      </c>
      <c r="PEM2">
        <v>0</v>
      </c>
      <c r="PEN2">
        <v>0</v>
      </c>
      <c r="PEO2">
        <v>0</v>
      </c>
      <c r="PEP2">
        <v>0</v>
      </c>
      <c r="PEQ2">
        <v>0</v>
      </c>
      <c r="PER2">
        <v>0</v>
      </c>
      <c r="PES2">
        <v>0</v>
      </c>
      <c r="PET2">
        <v>0</v>
      </c>
      <c r="PEU2">
        <v>0</v>
      </c>
      <c r="PEV2">
        <v>0</v>
      </c>
      <c r="PEW2">
        <v>0</v>
      </c>
      <c r="PEX2">
        <v>0</v>
      </c>
      <c r="PEY2">
        <v>0</v>
      </c>
      <c r="PEZ2">
        <v>0</v>
      </c>
      <c r="PFA2">
        <v>0</v>
      </c>
      <c r="PFB2">
        <v>0</v>
      </c>
      <c r="PFC2">
        <v>0</v>
      </c>
      <c r="PFD2">
        <v>0</v>
      </c>
      <c r="PFE2">
        <v>0</v>
      </c>
      <c r="PFF2">
        <v>0</v>
      </c>
      <c r="PFG2">
        <v>0</v>
      </c>
      <c r="PFH2">
        <v>0</v>
      </c>
      <c r="PFI2">
        <v>0</v>
      </c>
      <c r="PFJ2">
        <v>0</v>
      </c>
      <c r="PFK2">
        <v>0</v>
      </c>
      <c r="PFL2">
        <v>0</v>
      </c>
      <c r="PFM2">
        <v>0</v>
      </c>
      <c r="PFN2">
        <v>0</v>
      </c>
      <c r="PFO2">
        <v>0</v>
      </c>
      <c r="PFP2">
        <v>0</v>
      </c>
      <c r="PFQ2">
        <v>0</v>
      </c>
      <c r="PFR2">
        <v>0</v>
      </c>
      <c r="PFS2">
        <v>0</v>
      </c>
      <c r="PFT2">
        <v>0</v>
      </c>
      <c r="PFU2">
        <v>0</v>
      </c>
      <c r="PFV2">
        <v>0</v>
      </c>
      <c r="PFW2">
        <v>0</v>
      </c>
      <c r="PFX2">
        <v>0</v>
      </c>
      <c r="PFY2">
        <v>0</v>
      </c>
      <c r="PFZ2">
        <v>0</v>
      </c>
      <c r="PGA2">
        <v>0</v>
      </c>
      <c r="PGB2">
        <v>0</v>
      </c>
      <c r="PGC2">
        <v>0</v>
      </c>
      <c r="PGD2">
        <v>0</v>
      </c>
      <c r="PGE2">
        <v>0</v>
      </c>
      <c r="PGF2">
        <v>0</v>
      </c>
      <c r="PGG2">
        <v>0</v>
      </c>
      <c r="PGH2">
        <v>0</v>
      </c>
      <c r="PGI2">
        <v>0</v>
      </c>
      <c r="PGJ2">
        <v>0</v>
      </c>
      <c r="PGK2">
        <v>0</v>
      </c>
      <c r="PGL2">
        <v>0</v>
      </c>
      <c r="PGM2">
        <v>0</v>
      </c>
      <c r="PGN2">
        <v>0</v>
      </c>
      <c r="PGO2">
        <v>0</v>
      </c>
      <c r="PGP2">
        <v>0</v>
      </c>
      <c r="PGQ2">
        <v>0</v>
      </c>
      <c r="PGR2">
        <v>0</v>
      </c>
      <c r="PGS2">
        <v>0</v>
      </c>
      <c r="PGT2">
        <v>0</v>
      </c>
      <c r="PGU2">
        <v>0</v>
      </c>
      <c r="PGV2">
        <v>0</v>
      </c>
      <c r="PGW2">
        <v>0</v>
      </c>
      <c r="PGX2">
        <v>0</v>
      </c>
      <c r="PGY2">
        <v>0</v>
      </c>
      <c r="PGZ2">
        <v>0</v>
      </c>
      <c r="PHA2">
        <v>0</v>
      </c>
      <c r="PHB2">
        <v>0</v>
      </c>
      <c r="PHC2">
        <v>0</v>
      </c>
      <c r="PHD2">
        <v>0</v>
      </c>
      <c r="PHE2">
        <v>0</v>
      </c>
      <c r="PHF2">
        <v>0</v>
      </c>
      <c r="PHG2">
        <v>0</v>
      </c>
      <c r="PHH2">
        <v>0</v>
      </c>
      <c r="PHI2">
        <v>0</v>
      </c>
      <c r="PHJ2">
        <v>0</v>
      </c>
      <c r="PHK2">
        <v>0</v>
      </c>
      <c r="PHL2">
        <v>0</v>
      </c>
      <c r="PHM2">
        <v>0</v>
      </c>
      <c r="PHN2">
        <v>0</v>
      </c>
      <c r="PHO2">
        <v>0</v>
      </c>
      <c r="PHP2">
        <v>0</v>
      </c>
      <c r="PHQ2">
        <v>0</v>
      </c>
      <c r="PHR2">
        <v>0</v>
      </c>
      <c r="PHS2">
        <v>0</v>
      </c>
      <c r="PHT2">
        <v>0</v>
      </c>
      <c r="PHU2">
        <v>0</v>
      </c>
      <c r="PHV2">
        <v>0</v>
      </c>
      <c r="PHW2">
        <v>0</v>
      </c>
      <c r="PHX2">
        <v>0</v>
      </c>
      <c r="PHY2">
        <v>0</v>
      </c>
      <c r="PHZ2">
        <v>0</v>
      </c>
      <c r="PIA2">
        <v>0</v>
      </c>
      <c r="PIB2">
        <v>0</v>
      </c>
      <c r="PIC2">
        <v>0</v>
      </c>
      <c r="PID2">
        <v>0</v>
      </c>
      <c r="PIE2">
        <v>0</v>
      </c>
      <c r="PIF2">
        <v>0</v>
      </c>
      <c r="PIG2">
        <v>0</v>
      </c>
      <c r="PIH2">
        <v>0</v>
      </c>
      <c r="PII2">
        <v>0</v>
      </c>
      <c r="PIJ2">
        <v>0</v>
      </c>
      <c r="PIK2">
        <v>0</v>
      </c>
      <c r="PIL2">
        <v>0</v>
      </c>
      <c r="PIM2">
        <v>0</v>
      </c>
      <c r="PIN2">
        <v>0</v>
      </c>
      <c r="PIO2">
        <v>0</v>
      </c>
      <c r="PIP2">
        <v>0</v>
      </c>
      <c r="PIQ2">
        <v>0</v>
      </c>
      <c r="PIR2">
        <v>0</v>
      </c>
      <c r="PIS2">
        <v>0</v>
      </c>
      <c r="PIT2">
        <v>0</v>
      </c>
      <c r="PIU2">
        <v>0</v>
      </c>
      <c r="PIV2">
        <v>0</v>
      </c>
      <c r="PIW2">
        <v>0</v>
      </c>
      <c r="PIX2">
        <v>0</v>
      </c>
      <c r="PIY2">
        <v>0</v>
      </c>
      <c r="PIZ2">
        <v>0</v>
      </c>
      <c r="PJA2">
        <v>0</v>
      </c>
      <c r="PJB2">
        <v>0</v>
      </c>
      <c r="PJC2">
        <v>0</v>
      </c>
      <c r="PJD2">
        <v>0</v>
      </c>
      <c r="PJE2">
        <v>0</v>
      </c>
      <c r="PJF2">
        <v>0</v>
      </c>
      <c r="PJG2">
        <v>0</v>
      </c>
      <c r="PJH2">
        <v>0</v>
      </c>
      <c r="PJI2">
        <v>0</v>
      </c>
      <c r="PJJ2">
        <v>0</v>
      </c>
      <c r="PJK2">
        <v>0</v>
      </c>
      <c r="PJL2">
        <v>0</v>
      </c>
      <c r="PJM2">
        <v>0</v>
      </c>
      <c r="PJN2">
        <v>0</v>
      </c>
      <c r="PJO2">
        <v>0</v>
      </c>
      <c r="PJP2">
        <v>0</v>
      </c>
      <c r="PJQ2">
        <v>0</v>
      </c>
      <c r="PJR2">
        <v>0</v>
      </c>
      <c r="PJS2">
        <v>0</v>
      </c>
      <c r="PJT2">
        <v>0</v>
      </c>
      <c r="PJU2">
        <v>0</v>
      </c>
      <c r="PJV2">
        <v>0</v>
      </c>
      <c r="PJW2">
        <v>0</v>
      </c>
      <c r="PJX2">
        <v>0</v>
      </c>
      <c r="PJY2">
        <v>0</v>
      </c>
      <c r="PJZ2">
        <v>0</v>
      </c>
      <c r="PKA2">
        <v>0</v>
      </c>
      <c r="PKB2">
        <v>0</v>
      </c>
      <c r="PKC2">
        <v>0</v>
      </c>
      <c r="PKD2">
        <v>0</v>
      </c>
      <c r="PKE2">
        <v>0</v>
      </c>
      <c r="PKF2">
        <v>0</v>
      </c>
      <c r="PKG2">
        <v>0</v>
      </c>
      <c r="PKH2">
        <v>0</v>
      </c>
      <c r="PKI2">
        <v>0</v>
      </c>
      <c r="PKJ2">
        <v>0</v>
      </c>
      <c r="PKK2">
        <v>0</v>
      </c>
      <c r="PKL2">
        <v>0</v>
      </c>
      <c r="PKM2">
        <v>0</v>
      </c>
      <c r="PKN2">
        <v>0</v>
      </c>
      <c r="PKO2">
        <v>0</v>
      </c>
      <c r="PKP2">
        <v>0</v>
      </c>
      <c r="PKQ2">
        <v>0</v>
      </c>
      <c r="PKR2">
        <v>0</v>
      </c>
      <c r="PKS2">
        <v>0</v>
      </c>
      <c r="PKT2">
        <v>0</v>
      </c>
      <c r="PKU2">
        <v>0</v>
      </c>
      <c r="PKV2">
        <v>0</v>
      </c>
      <c r="PKW2">
        <v>0</v>
      </c>
      <c r="PKX2">
        <v>0</v>
      </c>
      <c r="PKY2">
        <v>0</v>
      </c>
      <c r="PKZ2">
        <v>0</v>
      </c>
      <c r="PLA2">
        <v>0</v>
      </c>
      <c r="PLB2">
        <v>0</v>
      </c>
      <c r="PLC2">
        <v>0</v>
      </c>
      <c r="PLD2">
        <v>0</v>
      </c>
      <c r="PLE2">
        <v>0</v>
      </c>
      <c r="PLF2">
        <v>0</v>
      </c>
      <c r="PLG2">
        <v>0</v>
      </c>
      <c r="PLH2">
        <v>0</v>
      </c>
      <c r="PLI2">
        <v>0</v>
      </c>
      <c r="PLJ2">
        <v>0</v>
      </c>
      <c r="PLK2">
        <v>0</v>
      </c>
      <c r="PLL2">
        <v>0</v>
      </c>
      <c r="PLM2">
        <v>0</v>
      </c>
      <c r="PLN2">
        <v>0</v>
      </c>
      <c r="PLO2">
        <v>0</v>
      </c>
      <c r="PLP2">
        <v>0</v>
      </c>
      <c r="PLQ2">
        <v>0</v>
      </c>
      <c r="PLR2">
        <v>0</v>
      </c>
      <c r="PLS2">
        <v>0</v>
      </c>
      <c r="PLT2">
        <v>0</v>
      </c>
      <c r="PLU2">
        <v>0</v>
      </c>
      <c r="PLV2">
        <v>0</v>
      </c>
      <c r="PLW2">
        <v>0</v>
      </c>
      <c r="PLX2">
        <v>0</v>
      </c>
      <c r="PLY2">
        <v>0</v>
      </c>
      <c r="PLZ2">
        <v>0</v>
      </c>
      <c r="PMA2">
        <v>0</v>
      </c>
      <c r="PMB2">
        <v>0</v>
      </c>
      <c r="PMC2">
        <v>0</v>
      </c>
      <c r="PMD2">
        <v>0</v>
      </c>
      <c r="PME2">
        <v>0</v>
      </c>
      <c r="PMF2">
        <v>0</v>
      </c>
      <c r="PMG2">
        <v>0</v>
      </c>
      <c r="PMH2">
        <v>0</v>
      </c>
      <c r="PMI2">
        <v>0</v>
      </c>
      <c r="PMJ2">
        <v>0</v>
      </c>
      <c r="PMK2">
        <v>0</v>
      </c>
      <c r="PML2">
        <v>0</v>
      </c>
      <c r="PMM2">
        <v>0</v>
      </c>
      <c r="PMN2">
        <v>0</v>
      </c>
      <c r="PMO2">
        <v>0</v>
      </c>
      <c r="PMP2">
        <v>0</v>
      </c>
      <c r="PMQ2">
        <v>0</v>
      </c>
      <c r="PMR2">
        <v>0</v>
      </c>
      <c r="PMS2">
        <v>0</v>
      </c>
      <c r="PMT2">
        <v>0</v>
      </c>
      <c r="PMU2">
        <v>0</v>
      </c>
      <c r="PMV2">
        <v>0</v>
      </c>
      <c r="PMW2">
        <v>0</v>
      </c>
      <c r="PMX2">
        <v>0</v>
      </c>
      <c r="PMY2">
        <v>0</v>
      </c>
      <c r="PMZ2">
        <v>0</v>
      </c>
      <c r="PNA2">
        <v>0</v>
      </c>
      <c r="PNB2">
        <v>0</v>
      </c>
      <c r="PNC2">
        <v>0</v>
      </c>
      <c r="PND2">
        <v>0</v>
      </c>
      <c r="PNE2">
        <v>0</v>
      </c>
      <c r="PNF2">
        <v>0</v>
      </c>
      <c r="PNG2">
        <v>0</v>
      </c>
      <c r="PNH2">
        <v>0</v>
      </c>
      <c r="PNI2">
        <v>0</v>
      </c>
      <c r="PNJ2">
        <v>0</v>
      </c>
      <c r="PNK2">
        <v>0</v>
      </c>
      <c r="PNL2">
        <v>0</v>
      </c>
      <c r="PNM2">
        <v>0</v>
      </c>
      <c r="PNN2">
        <v>0</v>
      </c>
      <c r="PNO2">
        <v>0</v>
      </c>
      <c r="PNP2">
        <v>0</v>
      </c>
      <c r="PNQ2">
        <v>0</v>
      </c>
      <c r="PNR2">
        <v>0</v>
      </c>
      <c r="PNS2">
        <v>0</v>
      </c>
      <c r="PNT2">
        <v>0</v>
      </c>
      <c r="PNU2">
        <v>0</v>
      </c>
      <c r="PNV2">
        <v>0</v>
      </c>
      <c r="PNW2">
        <v>0</v>
      </c>
      <c r="PNX2">
        <v>0</v>
      </c>
      <c r="PNY2">
        <v>0</v>
      </c>
      <c r="PNZ2">
        <v>0</v>
      </c>
      <c r="POA2">
        <v>0</v>
      </c>
      <c r="POB2">
        <v>0</v>
      </c>
      <c r="POC2">
        <v>0</v>
      </c>
      <c r="POD2">
        <v>0</v>
      </c>
      <c r="POE2">
        <v>0</v>
      </c>
      <c r="POF2">
        <v>0</v>
      </c>
      <c r="POG2">
        <v>0</v>
      </c>
      <c r="POH2">
        <v>0</v>
      </c>
      <c r="POI2">
        <v>0</v>
      </c>
      <c r="POJ2">
        <v>0</v>
      </c>
      <c r="POK2">
        <v>0</v>
      </c>
      <c r="POL2">
        <v>0</v>
      </c>
      <c r="POM2">
        <v>0</v>
      </c>
      <c r="PON2">
        <v>0</v>
      </c>
      <c r="POO2">
        <v>0</v>
      </c>
      <c r="POP2">
        <v>0</v>
      </c>
      <c r="POQ2">
        <v>0</v>
      </c>
      <c r="POR2">
        <v>0</v>
      </c>
      <c r="POS2">
        <v>0</v>
      </c>
      <c r="POT2">
        <v>0</v>
      </c>
      <c r="POU2">
        <v>0</v>
      </c>
      <c r="POV2">
        <v>0</v>
      </c>
      <c r="POW2">
        <v>0</v>
      </c>
      <c r="POX2">
        <v>0</v>
      </c>
      <c r="POY2">
        <v>0</v>
      </c>
      <c r="POZ2">
        <v>0</v>
      </c>
      <c r="PPA2">
        <v>0</v>
      </c>
      <c r="PPB2">
        <v>0</v>
      </c>
      <c r="PPC2">
        <v>0</v>
      </c>
      <c r="PPD2">
        <v>0</v>
      </c>
      <c r="PPE2">
        <v>0</v>
      </c>
      <c r="PPF2">
        <v>0</v>
      </c>
      <c r="PPG2">
        <v>0</v>
      </c>
      <c r="PPH2">
        <v>0</v>
      </c>
      <c r="PPI2">
        <v>0</v>
      </c>
      <c r="PPJ2">
        <v>0</v>
      </c>
      <c r="PPK2">
        <v>0</v>
      </c>
      <c r="PPL2">
        <v>0</v>
      </c>
      <c r="PPM2">
        <v>0</v>
      </c>
      <c r="PPN2">
        <v>0</v>
      </c>
      <c r="PPO2">
        <v>0</v>
      </c>
      <c r="PPP2">
        <v>0</v>
      </c>
      <c r="PPQ2">
        <v>0</v>
      </c>
      <c r="PPR2">
        <v>0</v>
      </c>
      <c r="PPS2">
        <v>0</v>
      </c>
      <c r="PPT2">
        <v>0</v>
      </c>
      <c r="PPU2">
        <v>0</v>
      </c>
      <c r="PPV2">
        <v>0</v>
      </c>
      <c r="PPW2">
        <v>0</v>
      </c>
      <c r="PPX2">
        <v>0</v>
      </c>
      <c r="PPY2">
        <v>0</v>
      </c>
      <c r="PPZ2">
        <v>0</v>
      </c>
      <c r="PQA2">
        <v>0</v>
      </c>
      <c r="PQB2">
        <v>0</v>
      </c>
      <c r="PQC2">
        <v>0</v>
      </c>
      <c r="PQD2">
        <v>0</v>
      </c>
      <c r="PQE2">
        <v>0</v>
      </c>
      <c r="PQF2">
        <v>0</v>
      </c>
      <c r="PQG2">
        <v>0</v>
      </c>
      <c r="PQH2">
        <v>0</v>
      </c>
      <c r="PQI2">
        <v>0</v>
      </c>
      <c r="PQJ2">
        <v>0</v>
      </c>
      <c r="PQK2">
        <v>0</v>
      </c>
      <c r="PQL2">
        <v>0</v>
      </c>
      <c r="PQM2">
        <v>0</v>
      </c>
      <c r="PQN2">
        <v>0</v>
      </c>
      <c r="PQO2">
        <v>0</v>
      </c>
      <c r="PQP2">
        <v>0</v>
      </c>
      <c r="PQQ2">
        <v>0</v>
      </c>
      <c r="PQR2">
        <v>0</v>
      </c>
      <c r="PQS2">
        <v>0</v>
      </c>
      <c r="PQT2">
        <v>0</v>
      </c>
      <c r="PQU2">
        <v>0</v>
      </c>
      <c r="PQV2">
        <v>0</v>
      </c>
      <c r="PQW2">
        <v>0</v>
      </c>
      <c r="PQX2">
        <v>0</v>
      </c>
      <c r="PQY2">
        <v>0</v>
      </c>
      <c r="PQZ2">
        <v>0</v>
      </c>
      <c r="PRA2">
        <v>0</v>
      </c>
      <c r="PRB2">
        <v>0</v>
      </c>
      <c r="PRC2">
        <v>0</v>
      </c>
      <c r="PRD2">
        <v>0</v>
      </c>
      <c r="PRE2">
        <v>0</v>
      </c>
      <c r="PRF2">
        <v>0</v>
      </c>
      <c r="PRG2">
        <v>0</v>
      </c>
      <c r="PRH2">
        <v>0</v>
      </c>
      <c r="PRI2">
        <v>0</v>
      </c>
      <c r="PRJ2">
        <v>0</v>
      </c>
      <c r="PRK2">
        <v>0</v>
      </c>
      <c r="PRL2">
        <v>0</v>
      </c>
      <c r="PRM2">
        <v>0</v>
      </c>
      <c r="PRN2">
        <v>0</v>
      </c>
      <c r="PRO2">
        <v>0</v>
      </c>
      <c r="PRP2">
        <v>0</v>
      </c>
      <c r="PRQ2">
        <v>0</v>
      </c>
      <c r="PRR2">
        <v>0</v>
      </c>
      <c r="PRS2">
        <v>0</v>
      </c>
      <c r="PRT2">
        <v>0</v>
      </c>
      <c r="PRU2">
        <v>0</v>
      </c>
      <c r="PRV2">
        <v>0</v>
      </c>
      <c r="PRW2">
        <v>0</v>
      </c>
      <c r="PRX2">
        <v>0</v>
      </c>
      <c r="PRY2">
        <v>0</v>
      </c>
      <c r="PRZ2">
        <v>0</v>
      </c>
      <c r="PSA2">
        <v>0</v>
      </c>
      <c r="PSB2">
        <v>0</v>
      </c>
      <c r="PSC2">
        <v>0</v>
      </c>
      <c r="PSD2">
        <v>0</v>
      </c>
      <c r="PSE2">
        <v>0</v>
      </c>
      <c r="PSF2">
        <v>0</v>
      </c>
      <c r="PSG2">
        <v>0</v>
      </c>
      <c r="PSH2">
        <v>0</v>
      </c>
      <c r="PSI2">
        <v>0</v>
      </c>
      <c r="PSJ2">
        <v>0</v>
      </c>
      <c r="PSK2">
        <v>0</v>
      </c>
      <c r="PSL2">
        <v>0</v>
      </c>
      <c r="PSM2">
        <v>0</v>
      </c>
      <c r="PSN2">
        <v>0</v>
      </c>
      <c r="PSO2">
        <v>0</v>
      </c>
      <c r="PSP2">
        <v>0</v>
      </c>
      <c r="PSQ2">
        <v>0</v>
      </c>
      <c r="PSR2">
        <v>0</v>
      </c>
      <c r="PSS2">
        <v>0</v>
      </c>
      <c r="PST2">
        <v>0</v>
      </c>
      <c r="PSU2">
        <v>0</v>
      </c>
      <c r="PSV2">
        <v>0</v>
      </c>
      <c r="PSW2">
        <v>0</v>
      </c>
      <c r="PSX2">
        <v>0</v>
      </c>
      <c r="PSY2">
        <v>0</v>
      </c>
      <c r="PSZ2">
        <v>0</v>
      </c>
      <c r="PTA2">
        <v>0</v>
      </c>
      <c r="PTB2">
        <v>0</v>
      </c>
      <c r="PTC2">
        <v>0</v>
      </c>
      <c r="PTD2">
        <v>0</v>
      </c>
      <c r="PTE2">
        <v>0</v>
      </c>
      <c r="PTF2">
        <v>0</v>
      </c>
      <c r="PTG2">
        <v>0</v>
      </c>
      <c r="PTH2">
        <v>0</v>
      </c>
      <c r="PTI2">
        <v>0</v>
      </c>
      <c r="PTJ2">
        <v>0</v>
      </c>
      <c r="PTK2">
        <v>0</v>
      </c>
      <c r="PTL2">
        <v>0</v>
      </c>
      <c r="PTM2">
        <v>0</v>
      </c>
      <c r="PTN2">
        <v>0</v>
      </c>
      <c r="PTO2">
        <v>0</v>
      </c>
      <c r="PTP2">
        <v>0</v>
      </c>
      <c r="PTQ2">
        <v>0</v>
      </c>
      <c r="PTR2">
        <v>0</v>
      </c>
      <c r="PTS2">
        <v>0</v>
      </c>
      <c r="PTT2">
        <v>0</v>
      </c>
      <c r="PTU2">
        <v>0</v>
      </c>
      <c r="PTV2">
        <v>0</v>
      </c>
      <c r="PTW2">
        <v>0</v>
      </c>
      <c r="PTX2">
        <v>0</v>
      </c>
      <c r="PTY2">
        <v>0</v>
      </c>
      <c r="PTZ2">
        <v>0</v>
      </c>
      <c r="PUA2">
        <v>0</v>
      </c>
      <c r="PUB2">
        <v>0</v>
      </c>
      <c r="PUC2">
        <v>0</v>
      </c>
      <c r="PUD2">
        <v>0</v>
      </c>
      <c r="PUE2">
        <v>0</v>
      </c>
      <c r="PUF2">
        <v>0</v>
      </c>
      <c r="PUG2">
        <v>0</v>
      </c>
      <c r="PUH2">
        <v>0</v>
      </c>
      <c r="PUI2">
        <v>0</v>
      </c>
      <c r="PUJ2">
        <v>0</v>
      </c>
      <c r="PUK2">
        <v>0</v>
      </c>
      <c r="PUL2">
        <v>0</v>
      </c>
      <c r="PUM2">
        <v>0</v>
      </c>
      <c r="PUN2">
        <v>0</v>
      </c>
      <c r="PUO2">
        <v>0</v>
      </c>
      <c r="PUP2">
        <v>0</v>
      </c>
      <c r="PUQ2">
        <v>0</v>
      </c>
      <c r="PUR2">
        <v>0</v>
      </c>
      <c r="PUS2">
        <v>0</v>
      </c>
      <c r="PUT2">
        <v>0</v>
      </c>
      <c r="PUU2">
        <v>0</v>
      </c>
      <c r="PUV2">
        <v>0</v>
      </c>
      <c r="PUW2">
        <v>0</v>
      </c>
      <c r="PUX2">
        <v>0</v>
      </c>
      <c r="PUY2">
        <v>0</v>
      </c>
      <c r="PUZ2">
        <v>0</v>
      </c>
      <c r="PVA2">
        <v>0</v>
      </c>
      <c r="PVB2">
        <v>0</v>
      </c>
      <c r="PVC2">
        <v>0</v>
      </c>
      <c r="PVD2">
        <v>0</v>
      </c>
      <c r="PVE2">
        <v>0</v>
      </c>
      <c r="PVF2">
        <v>0</v>
      </c>
      <c r="PVG2">
        <v>0</v>
      </c>
      <c r="PVH2">
        <v>0</v>
      </c>
      <c r="PVI2">
        <v>0</v>
      </c>
      <c r="PVJ2">
        <v>0</v>
      </c>
      <c r="PVK2">
        <v>0</v>
      </c>
      <c r="PVL2">
        <v>0</v>
      </c>
      <c r="PVM2">
        <v>0</v>
      </c>
      <c r="PVN2">
        <v>0</v>
      </c>
      <c r="PVO2">
        <v>0</v>
      </c>
      <c r="PVP2">
        <v>0</v>
      </c>
      <c r="PVQ2">
        <v>0</v>
      </c>
      <c r="PVR2">
        <v>0</v>
      </c>
      <c r="PVS2">
        <v>0</v>
      </c>
      <c r="PVT2">
        <v>0</v>
      </c>
      <c r="PVU2">
        <v>0</v>
      </c>
      <c r="PVV2">
        <v>0</v>
      </c>
      <c r="PVW2">
        <v>0</v>
      </c>
      <c r="PVX2">
        <v>0</v>
      </c>
      <c r="PVY2">
        <v>0</v>
      </c>
      <c r="PVZ2">
        <v>0</v>
      </c>
      <c r="PWA2">
        <v>0</v>
      </c>
      <c r="PWB2">
        <v>0</v>
      </c>
      <c r="PWC2">
        <v>0</v>
      </c>
      <c r="PWD2">
        <v>0</v>
      </c>
      <c r="PWE2">
        <v>0</v>
      </c>
      <c r="PWF2">
        <v>0</v>
      </c>
      <c r="PWG2">
        <v>0</v>
      </c>
      <c r="PWH2">
        <v>0</v>
      </c>
      <c r="PWI2">
        <v>0</v>
      </c>
      <c r="PWJ2">
        <v>0</v>
      </c>
      <c r="PWK2">
        <v>0</v>
      </c>
      <c r="PWL2">
        <v>0</v>
      </c>
      <c r="PWM2">
        <v>0</v>
      </c>
      <c r="PWN2">
        <v>0</v>
      </c>
      <c r="PWO2">
        <v>0</v>
      </c>
      <c r="PWP2">
        <v>0</v>
      </c>
      <c r="PWQ2">
        <v>0</v>
      </c>
      <c r="PWR2">
        <v>0</v>
      </c>
      <c r="PWS2">
        <v>0</v>
      </c>
      <c r="PWT2">
        <v>0</v>
      </c>
      <c r="PWU2">
        <v>0</v>
      </c>
      <c r="PWV2">
        <v>0</v>
      </c>
      <c r="PWW2">
        <v>0</v>
      </c>
      <c r="PWX2">
        <v>0</v>
      </c>
      <c r="PWY2">
        <v>0</v>
      </c>
      <c r="PWZ2">
        <v>0</v>
      </c>
      <c r="PXA2">
        <v>0</v>
      </c>
      <c r="PXB2">
        <v>0</v>
      </c>
      <c r="PXC2">
        <v>0</v>
      </c>
      <c r="PXD2">
        <v>0</v>
      </c>
      <c r="PXE2">
        <v>0</v>
      </c>
      <c r="PXF2">
        <v>0</v>
      </c>
      <c r="PXG2">
        <v>0</v>
      </c>
      <c r="PXH2">
        <v>0</v>
      </c>
      <c r="PXI2">
        <v>0</v>
      </c>
      <c r="PXJ2">
        <v>0</v>
      </c>
      <c r="PXK2">
        <v>0</v>
      </c>
      <c r="PXL2">
        <v>0</v>
      </c>
      <c r="PXM2">
        <v>0</v>
      </c>
      <c r="PXN2">
        <v>0</v>
      </c>
      <c r="PXO2">
        <v>0</v>
      </c>
      <c r="PXP2">
        <v>0</v>
      </c>
      <c r="PXQ2">
        <v>0</v>
      </c>
      <c r="PXR2">
        <v>0</v>
      </c>
      <c r="PXS2">
        <v>0</v>
      </c>
      <c r="PXT2">
        <v>0</v>
      </c>
      <c r="PXU2">
        <v>0</v>
      </c>
      <c r="PXV2">
        <v>0</v>
      </c>
      <c r="PXW2">
        <v>0</v>
      </c>
      <c r="PXX2">
        <v>0</v>
      </c>
      <c r="PXY2">
        <v>0</v>
      </c>
      <c r="PXZ2">
        <v>0</v>
      </c>
      <c r="PYA2">
        <v>0</v>
      </c>
      <c r="PYB2">
        <v>0</v>
      </c>
      <c r="PYC2">
        <v>0</v>
      </c>
      <c r="PYD2">
        <v>0</v>
      </c>
      <c r="PYE2">
        <v>0</v>
      </c>
      <c r="PYF2">
        <v>0</v>
      </c>
      <c r="PYG2">
        <v>0</v>
      </c>
      <c r="PYH2">
        <v>0</v>
      </c>
      <c r="PYI2">
        <v>0</v>
      </c>
      <c r="PYJ2">
        <v>0</v>
      </c>
      <c r="PYK2">
        <v>0</v>
      </c>
      <c r="PYL2">
        <v>0</v>
      </c>
      <c r="PYM2">
        <v>0</v>
      </c>
      <c r="PYN2">
        <v>0</v>
      </c>
      <c r="PYO2">
        <v>0</v>
      </c>
      <c r="PYP2">
        <v>0</v>
      </c>
      <c r="PYQ2">
        <v>0</v>
      </c>
      <c r="PYR2">
        <v>0</v>
      </c>
      <c r="PYS2">
        <v>0</v>
      </c>
      <c r="PYT2">
        <v>0</v>
      </c>
      <c r="PYU2">
        <v>0</v>
      </c>
      <c r="PYV2">
        <v>0</v>
      </c>
      <c r="PYW2">
        <v>0</v>
      </c>
      <c r="PYX2">
        <v>0</v>
      </c>
      <c r="PYY2">
        <v>0</v>
      </c>
      <c r="PYZ2">
        <v>0</v>
      </c>
      <c r="PZA2">
        <v>0</v>
      </c>
      <c r="PZB2">
        <v>0</v>
      </c>
      <c r="PZC2">
        <v>0</v>
      </c>
      <c r="PZD2">
        <v>0</v>
      </c>
      <c r="PZE2">
        <v>0</v>
      </c>
      <c r="PZF2">
        <v>0</v>
      </c>
      <c r="PZG2">
        <v>0</v>
      </c>
      <c r="PZH2">
        <v>0</v>
      </c>
      <c r="PZI2">
        <v>0</v>
      </c>
      <c r="PZJ2">
        <v>0</v>
      </c>
      <c r="PZK2">
        <v>0</v>
      </c>
      <c r="PZL2">
        <v>0</v>
      </c>
      <c r="PZM2">
        <v>0</v>
      </c>
      <c r="PZN2">
        <v>0</v>
      </c>
      <c r="PZO2">
        <v>0</v>
      </c>
      <c r="PZP2">
        <v>0</v>
      </c>
      <c r="PZQ2">
        <v>0</v>
      </c>
      <c r="PZR2">
        <v>0</v>
      </c>
      <c r="PZS2">
        <v>0</v>
      </c>
      <c r="PZT2">
        <v>0</v>
      </c>
      <c r="PZU2">
        <v>0</v>
      </c>
      <c r="PZV2">
        <v>0</v>
      </c>
      <c r="PZW2">
        <v>0</v>
      </c>
      <c r="PZX2">
        <v>0</v>
      </c>
      <c r="PZY2">
        <v>0</v>
      </c>
      <c r="PZZ2">
        <v>0</v>
      </c>
      <c r="QAA2">
        <v>0</v>
      </c>
      <c r="QAB2">
        <v>0</v>
      </c>
      <c r="QAC2">
        <v>0</v>
      </c>
      <c r="QAD2">
        <v>0</v>
      </c>
      <c r="QAE2">
        <v>0</v>
      </c>
      <c r="QAF2">
        <v>0</v>
      </c>
      <c r="QAG2">
        <v>0</v>
      </c>
      <c r="QAH2">
        <v>0</v>
      </c>
      <c r="QAI2">
        <v>0</v>
      </c>
      <c r="QAJ2">
        <v>0</v>
      </c>
      <c r="QAK2">
        <v>0</v>
      </c>
      <c r="QAL2">
        <v>0</v>
      </c>
      <c r="QAM2">
        <v>0</v>
      </c>
      <c r="QAN2">
        <v>0</v>
      </c>
      <c r="QAO2">
        <v>0</v>
      </c>
      <c r="QAP2">
        <v>0</v>
      </c>
      <c r="QAQ2">
        <v>0</v>
      </c>
      <c r="QAR2">
        <v>0</v>
      </c>
      <c r="QAS2">
        <v>0</v>
      </c>
      <c r="QAT2">
        <v>0</v>
      </c>
      <c r="QAU2">
        <v>0</v>
      </c>
      <c r="QAV2">
        <v>0</v>
      </c>
      <c r="QAW2">
        <v>0</v>
      </c>
      <c r="QAX2">
        <v>0</v>
      </c>
      <c r="QAY2">
        <v>0</v>
      </c>
      <c r="QAZ2">
        <v>0</v>
      </c>
      <c r="QBA2">
        <v>0</v>
      </c>
      <c r="QBB2">
        <v>0</v>
      </c>
      <c r="QBC2">
        <v>0</v>
      </c>
      <c r="QBD2">
        <v>0</v>
      </c>
      <c r="QBE2">
        <v>0</v>
      </c>
      <c r="QBF2">
        <v>0</v>
      </c>
      <c r="QBG2">
        <v>0</v>
      </c>
      <c r="QBH2">
        <v>0</v>
      </c>
      <c r="QBI2">
        <v>0</v>
      </c>
      <c r="QBJ2">
        <v>0</v>
      </c>
      <c r="QBK2">
        <v>0</v>
      </c>
      <c r="QBL2">
        <v>0</v>
      </c>
      <c r="QBM2">
        <v>0</v>
      </c>
      <c r="QBN2">
        <v>0</v>
      </c>
      <c r="QBO2">
        <v>0</v>
      </c>
      <c r="QBP2">
        <v>0</v>
      </c>
      <c r="QBQ2">
        <v>0</v>
      </c>
      <c r="QBR2">
        <v>0</v>
      </c>
      <c r="QBS2">
        <v>0</v>
      </c>
      <c r="QBT2">
        <v>0</v>
      </c>
      <c r="QBU2">
        <v>0</v>
      </c>
      <c r="QBV2">
        <v>0</v>
      </c>
      <c r="QBW2">
        <v>0</v>
      </c>
      <c r="QBX2">
        <v>0</v>
      </c>
      <c r="QBY2">
        <v>0</v>
      </c>
      <c r="QBZ2">
        <v>0</v>
      </c>
      <c r="QCA2">
        <v>0</v>
      </c>
      <c r="QCB2">
        <v>0</v>
      </c>
      <c r="QCC2">
        <v>0</v>
      </c>
      <c r="QCD2">
        <v>0</v>
      </c>
      <c r="QCE2">
        <v>0</v>
      </c>
      <c r="QCF2">
        <v>0</v>
      </c>
      <c r="QCG2">
        <v>0</v>
      </c>
      <c r="QCH2">
        <v>0</v>
      </c>
      <c r="QCI2">
        <v>0</v>
      </c>
      <c r="QCJ2">
        <v>0</v>
      </c>
      <c r="QCK2">
        <v>0</v>
      </c>
      <c r="QCL2">
        <v>0</v>
      </c>
      <c r="QCM2">
        <v>0</v>
      </c>
      <c r="QCN2">
        <v>0</v>
      </c>
      <c r="QCO2">
        <v>0</v>
      </c>
      <c r="QCP2">
        <v>0</v>
      </c>
      <c r="QCQ2">
        <v>0</v>
      </c>
      <c r="QCR2">
        <v>0</v>
      </c>
      <c r="QCS2">
        <v>0</v>
      </c>
      <c r="QCT2">
        <v>0</v>
      </c>
      <c r="QCU2">
        <v>0</v>
      </c>
      <c r="QCV2">
        <v>0</v>
      </c>
      <c r="QCW2">
        <v>0</v>
      </c>
      <c r="QCX2">
        <v>0</v>
      </c>
      <c r="QCY2">
        <v>0</v>
      </c>
      <c r="QCZ2">
        <v>0</v>
      </c>
      <c r="QDA2">
        <v>0</v>
      </c>
      <c r="QDB2">
        <v>0</v>
      </c>
      <c r="QDC2">
        <v>0</v>
      </c>
      <c r="QDD2">
        <v>0</v>
      </c>
      <c r="QDE2">
        <v>0</v>
      </c>
      <c r="QDF2">
        <v>0</v>
      </c>
      <c r="QDG2">
        <v>0</v>
      </c>
      <c r="QDH2">
        <v>0</v>
      </c>
      <c r="QDI2">
        <v>0</v>
      </c>
      <c r="QDJ2">
        <v>0</v>
      </c>
      <c r="QDK2">
        <v>0</v>
      </c>
      <c r="QDL2">
        <v>0</v>
      </c>
      <c r="QDM2">
        <v>0</v>
      </c>
      <c r="QDN2">
        <v>0</v>
      </c>
      <c r="QDO2">
        <v>0</v>
      </c>
      <c r="QDP2">
        <v>0</v>
      </c>
      <c r="QDQ2">
        <v>0</v>
      </c>
      <c r="QDR2">
        <v>0</v>
      </c>
      <c r="QDS2">
        <v>0</v>
      </c>
      <c r="QDT2">
        <v>0</v>
      </c>
      <c r="QDU2">
        <v>0</v>
      </c>
      <c r="QDV2">
        <v>0</v>
      </c>
      <c r="QDW2">
        <v>0</v>
      </c>
      <c r="QDX2">
        <v>0</v>
      </c>
      <c r="QDY2">
        <v>0</v>
      </c>
      <c r="QDZ2">
        <v>0</v>
      </c>
      <c r="QEA2">
        <v>0</v>
      </c>
      <c r="QEB2">
        <v>0</v>
      </c>
      <c r="QEC2">
        <v>0</v>
      </c>
      <c r="QED2">
        <v>0</v>
      </c>
      <c r="QEE2">
        <v>0</v>
      </c>
      <c r="QEF2">
        <v>0</v>
      </c>
      <c r="QEG2">
        <v>0</v>
      </c>
      <c r="QEH2">
        <v>0</v>
      </c>
      <c r="QEI2">
        <v>0</v>
      </c>
      <c r="QEJ2">
        <v>0</v>
      </c>
      <c r="QEK2">
        <v>0</v>
      </c>
      <c r="QEL2">
        <v>0</v>
      </c>
      <c r="QEM2">
        <v>0</v>
      </c>
      <c r="QEN2">
        <v>0</v>
      </c>
      <c r="QEO2">
        <v>0</v>
      </c>
      <c r="QEP2">
        <v>0</v>
      </c>
      <c r="QEQ2">
        <v>0</v>
      </c>
      <c r="QER2">
        <v>0</v>
      </c>
      <c r="QES2">
        <v>0</v>
      </c>
      <c r="QET2">
        <v>0</v>
      </c>
      <c r="QEU2">
        <v>0</v>
      </c>
      <c r="QEV2">
        <v>0</v>
      </c>
      <c r="QEW2">
        <v>0</v>
      </c>
      <c r="QEX2">
        <v>0</v>
      </c>
      <c r="QEY2">
        <v>0</v>
      </c>
      <c r="QEZ2">
        <v>0</v>
      </c>
      <c r="QFA2">
        <v>0</v>
      </c>
      <c r="QFB2">
        <v>0</v>
      </c>
      <c r="QFC2">
        <v>0</v>
      </c>
      <c r="QFD2">
        <v>0</v>
      </c>
      <c r="QFE2">
        <v>0</v>
      </c>
      <c r="QFF2">
        <v>0</v>
      </c>
      <c r="QFG2">
        <v>0</v>
      </c>
      <c r="QFH2">
        <v>0</v>
      </c>
      <c r="QFI2">
        <v>0</v>
      </c>
      <c r="QFJ2">
        <v>0</v>
      </c>
      <c r="QFK2">
        <v>0</v>
      </c>
      <c r="QFL2">
        <v>0</v>
      </c>
      <c r="QFM2">
        <v>0</v>
      </c>
      <c r="QFN2">
        <v>0</v>
      </c>
      <c r="QFO2">
        <v>0</v>
      </c>
      <c r="QFP2">
        <v>0</v>
      </c>
      <c r="QFQ2">
        <v>0</v>
      </c>
      <c r="QFR2">
        <v>0</v>
      </c>
      <c r="QFS2">
        <v>0</v>
      </c>
      <c r="QFT2">
        <v>0</v>
      </c>
      <c r="QFU2">
        <v>0</v>
      </c>
      <c r="QFV2">
        <v>0</v>
      </c>
      <c r="QFW2">
        <v>0</v>
      </c>
      <c r="QFX2">
        <v>0</v>
      </c>
      <c r="QFY2">
        <v>0</v>
      </c>
      <c r="QFZ2">
        <v>0</v>
      </c>
      <c r="QGA2">
        <v>0</v>
      </c>
      <c r="QGB2">
        <v>0</v>
      </c>
      <c r="QGC2">
        <v>0</v>
      </c>
      <c r="QGD2">
        <v>0</v>
      </c>
      <c r="QGE2">
        <v>0</v>
      </c>
      <c r="QGF2">
        <v>0</v>
      </c>
      <c r="QGG2">
        <v>0</v>
      </c>
      <c r="QGH2">
        <v>0</v>
      </c>
      <c r="QGI2">
        <v>0</v>
      </c>
      <c r="QGJ2">
        <v>0</v>
      </c>
      <c r="QGK2">
        <v>0</v>
      </c>
      <c r="QGL2">
        <v>0</v>
      </c>
      <c r="QGM2">
        <v>0</v>
      </c>
      <c r="QGN2">
        <v>0</v>
      </c>
      <c r="QGO2">
        <v>0</v>
      </c>
      <c r="QGP2">
        <v>0</v>
      </c>
      <c r="QGQ2">
        <v>0</v>
      </c>
      <c r="QGR2">
        <v>0</v>
      </c>
      <c r="QGS2">
        <v>0</v>
      </c>
      <c r="QGT2">
        <v>0</v>
      </c>
      <c r="QGU2">
        <v>0</v>
      </c>
      <c r="QGV2">
        <v>0</v>
      </c>
      <c r="QGW2">
        <v>0</v>
      </c>
      <c r="QGX2">
        <v>0</v>
      </c>
      <c r="QGY2">
        <v>0</v>
      </c>
      <c r="QGZ2">
        <v>0</v>
      </c>
      <c r="QHA2">
        <v>0</v>
      </c>
      <c r="QHB2">
        <v>0</v>
      </c>
      <c r="QHC2">
        <v>0</v>
      </c>
      <c r="QHD2">
        <v>0</v>
      </c>
      <c r="QHE2">
        <v>0</v>
      </c>
      <c r="QHF2">
        <v>0</v>
      </c>
      <c r="QHG2">
        <v>0</v>
      </c>
      <c r="QHH2">
        <v>0</v>
      </c>
      <c r="QHI2">
        <v>0</v>
      </c>
      <c r="QHJ2">
        <v>0</v>
      </c>
      <c r="QHK2">
        <v>0</v>
      </c>
      <c r="QHL2">
        <v>0</v>
      </c>
      <c r="QHM2">
        <v>0</v>
      </c>
      <c r="QHN2">
        <v>0</v>
      </c>
      <c r="QHO2">
        <v>0</v>
      </c>
      <c r="QHP2">
        <v>0</v>
      </c>
      <c r="QHQ2">
        <v>0</v>
      </c>
      <c r="QHR2">
        <v>0</v>
      </c>
      <c r="QHS2">
        <v>0</v>
      </c>
      <c r="QHT2">
        <v>0</v>
      </c>
      <c r="QHU2">
        <v>0</v>
      </c>
      <c r="QHV2">
        <v>0</v>
      </c>
      <c r="QHW2">
        <v>0</v>
      </c>
      <c r="QHX2">
        <v>0</v>
      </c>
      <c r="QHY2">
        <v>0</v>
      </c>
      <c r="QHZ2">
        <v>0</v>
      </c>
      <c r="QIA2">
        <v>0</v>
      </c>
      <c r="QIB2">
        <v>0</v>
      </c>
      <c r="QIC2">
        <v>0</v>
      </c>
      <c r="QID2">
        <v>0</v>
      </c>
      <c r="QIE2">
        <v>0</v>
      </c>
      <c r="QIF2">
        <v>0</v>
      </c>
      <c r="QIG2">
        <v>0</v>
      </c>
      <c r="QIH2">
        <v>0</v>
      </c>
      <c r="QII2">
        <v>0</v>
      </c>
      <c r="QIJ2">
        <v>0</v>
      </c>
      <c r="QIK2">
        <v>0</v>
      </c>
      <c r="QIL2">
        <v>0</v>
      </c>
      <c r="QIM2">
        <v>0</v>
      </c>
      <c r="QIN2">
        <v>0</v>
      </c>
      <c r="QIO2">
        <v>0</v>
      </c>
      <c r="QIP2">
        <v>0</v>
      </c>
      <c r="QIQ2">
        <v>0</v>
      </c>
      <c r="QIR2">
        <v>0</v>
      </c>
      <c r="QIS2">
        <v>0</v>
      </c>
      <c r="QIT2">
        <v>0</v>
      </c>
      <c r="QIU2">
        <v>0</v>
      </c>
      <c r="QIV2">
        <v>0</v>
      </c>
      <c r="QIW2">
        <v>0</v>
      </c>
      <c r="QIX2">
        <v>0</v>
      </c>
      <c r="QIY2">
        <v>0</v>
      </c>
      <c r="QIZ2">
        <v>0</v>
      </c>
      <c r="QJA2">
        <v>0</v>
      </c>
      <c r="QJB2">
        <v>0</v>
      </c>
      <c r="QJC2">
        <v>0</v>
      </c>
      <c r="QJD2">
        <v>0</v>
      </c>
      <c r="QJE2">
        <v>0</v>
      </c>
      <c r="QJF2">
        <v>0</v>
      </c>
      <c r="QJG2">
        <v>0</v>
      </c>
      <c r="QJH2">
        <v>0</v>
      </c>
      <c r="QJI2">
        <v>0</v>
      </c>
      <c r="QJJ2">
        <v>0</v>
      </c>
      <c r="QJK2">
        <v>0</v>
      </c>
      <c r="QJL2">
        <v>0</v>
      </c>
      <c r="QJM2">
        <v>0</v>
      </c>
      <c r="QJN2">
        <v>0</v>
      </c>
      <c r="QJO2">
        <v>0</v>
      </c>
      <c r="QJP2">
        <v>0</v>
      </c>
      <c r="QJQ2">
        <v>0</v>
      </c>
      <c r="QJR2">
        <v>0</v>
      </c>
      <c r="QJS2">
        <v>0</v>
      </c>
      <c r="QJT2">
        <v>0</v>
      </c>
      <c r="QJU2">
        <v>0</v>
      </c>
      <c r="QJV2">
        <v>0</v>
      </c>
      <c r="QJW2">
        <v>0</v>
      </c>
      <c r="QJX2">
        <v>0</v>
      </c>
      <c r="QJY2">
        <v>0</v>
      </c>
      <c r="QJZ2">
        <v>0</v>
      </c>
      <c r="QKA2">
        <v>0</v>
      </c>
      <c r="QKB2">
        <v>0</v>
      </c>
      <c r="QKC2">
        <v>0</v>
      </c>
      <c r="QKD2">
        <v>0</v>
      </c>
      <c r="QKE2">
        <v>0</v>
      </c>
      <c r="QKF2">
        <v>0</v>
      </c>
      <c r="QKG2">
        <v>0</v>
      </c>
      <c r="QKH2">
        <v>0</v>
      </c>
      <c r="QKI2">
        <v>0</v>
      </c>
      <c r="QKJ2">
        <v>0</v>
      </c>
      <c r="QKK2">
        <v>0</v>
      </c>
      <c r="QKL2">
        <v>0</v>
      </c>
      <c r="QKM2">
        <v>0</v>
      </c>
      <c r="QKN2">
        <v>0</v>
      </c>
      <c r="QKO2">
        <v>0</v>
      </c>
      <c r="QKP2">
        <v>0</v>
      </c>
      <c r="QKQ2">
        <v>0</v>
      </c>
      <c r="QKR2">
        <v>0</v>
      </c>
      <c r="QKS2">
        <v>0</v>
      </c>
      <c r="QKT2">
        <v>0</v>
      </c>
      <c r="QKU2">
        <v>0</v>
      </c>
      <c r="QKV2">
        <v>0</v>
      </c>
      <c r="QKW2">
        <v>0</v>
      </c>
      <c r="QKX2">
        <v>0</v>
      </c>
      <c r="QKY2">
        <v>0</v>
      </c>
      <c r="QKZ2">
        <v>0</v>
      </c>
      <c r="QLA2">
        <v>0</v>
      </c>
      <c r="QLB2">
        <v>0</v>
      </c>
      <c r="QLC2">
        <v>0</v>
      </c>
      <c r="QLD2">
        <v>0</v>
      </c>
      <c r="QLE2">
        <v>0</v>
      </c>
      <c r="QLF2">
        <v>0</v>
      </c>
      <c r="QLG2">
        <v>0</v>
      </c>
      <c r="QLH2">
        <v>0</v>
      </c>
      <c r="QLI2">
        <v>0</v>
      </c>
      <c r="QLJ2">
        <v>0</v>
      </c>
      <c r="QLK2">
        <v>0</v>
      </c>
      <c r="QLL2">
        <v>0</v>
      </c>
      <c r="QLM2">
        <v>0</v>
      </c>
      <c r="QLN2">
        <v>0</v>
      </c>
      <c r="QLO2">
        <v>0</v>
      </c>
      <c r="QLP2">
        <v>0</v>
      </c>
      <c r="QLQ2">
        <v>0</v>
      </c>
      <c r="QLR2">
        <v>0</v>
      </c>
      <c r="QLS2">
        <v>0</v>
      </c>
      <c r="QLT2">
        <v>0</v>
      </c>
      <c r="QLU2">
        <v>0</v>
      </c>
      <c r="QLV2">
        <v>0</v>
      </c>
      <c r="QLW2">
        <v>0</v>
      </c>
      <c r="QLX2">
        <v>0</v>
      </c>
      <c r="QLY2">
        <v>0</v>
      </c>
      <c r="QLZ2">
        <v>0</v>
      </c>
      <c r="QMA2">
        <v>0</v>
      </c>
      <c r="QMB2">
        <v>0</v>
      </c>
      <c r="QMC2">
        <v>0</v>
      </c>
      <c r="QMD2">
        <v>0</v>
      </c>
      <c r="QME2">
        <v>0</v>
      </c>
      <c r="QMF2">
        <v>0</v>
      </c>
      <c r="QMG2">
        <v>0</v>
      </c>
      <c r="QMH2">
        <v>0</v>
      </c>
      <c r="QMI2">
        <v>0</v>
      </c>
      <c r="QMJ2">
        <v>0</v>
      </c>
      <c r="QMK2">
        <v>0</v>
      </c>
      <c r="QML2">
        <v>0</v>
      </c>
      <c r="QMM2">
        <v>0</v>
      </c>
      <c r="QMN2">
        <v>0</v>
      </c>
      <c r="QMO2">
        <v>0</v>
      </c>
      <c r="QMP2">
        <v>0</v>
      </c>
      <c r="QMQ2">
        <v>0</v>
      </c>
      <c r="QMR2">
        <v>0</v>
      </c>
      <c r="QMS2">
        <v>0</v>
      </c>
      <c r="QMT2">
        <v>0</v>
      </c>
      <c r="QMU2">
        <v>0</v>
      </c>
      <c r="QMV2">
        <v>0</v>
      </c>
      <c r="QMW2">
        <v>0</v>
      </c>
      <c r="QMX2">
        <v>0</v>
      </c>
      <c r="QMY2">
        <v>0</v>
      </c>
      <c r="QMZ2">
        <v>0</v>
      </c>
      <c r="QNA2">
        <v>0</v>
      </c>
      <c r="QNB2">
        <v>0</v>
      </c>
      <c r="QNC2">
        <v>0</v>
      </c>
      <c r="QND2">
        <v>0</v>
      </c>
      <c r="QNE2">
        <v>0</v>
      </c>
      <c r="QNF2">
        <v>0</v>
      </c>
      <c r="QNG2">
        <v>0</v>
      </c>
      <c r="QNH2">
        <v>0</v>
      </c>
      <c r="QNI2">
        <v>0</v>
      </c>
      <c r="QNJ2">
        <v>0</v>
      </c>
      <c r="QNK2">
        <v>0</v>
      </c>
      <c r="QNL2">
        <v>0</v>
      </c>
      <c r="QNM2">
        <v>0</v>
      </c>
      <c r="QNN2">
        <v>0</v>
      </c>
      <c r="QNO2">
        <v>0</v>
      </c>
      <c r="QNP2">
        <v>0</v>
      </c>
      <c r="QNQ2">
        <v>0</v>
      </c>
      <c r="QNR2">
        <v>0</v>
      </c>
      <c r="QNS2">
        <v>0</v>
      </c>
      <c r="QNT2">
        <v>0</v>
      </c>
      <c r="QNU2">
        <v>0</v>
      </c>
      <c r="QNV2">
        <v>0</v>
      </c>
      <c r="QNW2">
        <v>0</v>
      </c>
      <c r="QNX2">
        <v>0</v>
      </c>
      <c r="QNY2">
        <v>0</v>
      </c>
      <c r="QNZ2">
        <v>0</v>
      </c>
      <c r="QOA2">
        <v>0</v>
      </c>
      <c r="QOB2">
        <v>0</v>
      </c>
      <c r="QOC2">
        <v>0</v>
      </c>
      <c r="QOD2">
        <v>0</v>
      </c>
      <c r="QOE2">
        <v>0</v>
      </c>
      <c r="QOF2">
        <v>0</v>
      </c>
      <c r="QOG2">
        <v>0</v>
      </c>
      <c r="QOH2">
        <v>0</v>
      </c>
      <c r="QOI2">
        <v>0</v>
      </c>
      <c r="QOJ2">
        <v>0</v>
      </c>
      <c r="QOK2">
        <v>0</v>
      </c>
      <c r="QOL2">
        <v>0</v>
      </c>
      <c r="QOM2">
        <v>0</v>
      </c>
      <c r="QON2">
        <v>0</v>
      </c>
      <c r="QOO2">
        <v>0</v>
      </c>
      <c r="QOP2">
        <v>0</v>
      </c>
      <c r="QOQ2">
        <v>0</v>
      </c>
      <c r="QOR2">
        <v>0</v>
      </c>
      <c r="QOS2">
        <v>0</v>
      </c>
      <c r="QOT2">
        <v>0</v>
      </c>
      <c r="QOU2">
        <v>0</v>
      </c>
      <c r="QOV2">
        <v>0</v>
      </c>
      <c r="QOW2">
        <v>0</v>
      </c>
      <c r="QOX2">
        <v>0</v>
      </c>
      <c r="QOY2">
        <v>0</v>
      </c>
      <c r="QOZ2">
        <v>0</v>
      </c>
      <c r="QPA2">
        <v>0</v>
      </c>
      <c r="QPB2">
        <v>0</v>
      </c>
      <c r="QPC2">
        <v>0</v>
      </c>
      <c r="QPD2">
        <v>0</v>
      </c>
      <c r="QPE2">
        <v>0</v>
      </c>
      <c r="QPF2">
        <v>0</v>
      </c>
      <c r="QPG2">
        <v>0</v>
      </c>
      <c r="QPH2">
        <v>0</v>
      </c>
      <c r="QPI2">
        <v>0</v>
      </c>
      <c r="QPJ2">
        <v>0</v>
      </c>
      <c r="QPK2">
        <v>0</v>
      </c>
      <c r="QPL2">
        <v>0</v>
      </c>
      <c r="QPM2">
        <v>0</v>
      </c>
      <c r="QPN2">
        <v>0</v>
      </c>
      <c r="QPO2">
        <v>0</v>
      </c>
      <c r="QPP2">
        <v>0</v>
      </c>
      <c r="QPQ2">
        <v>0</v>
      </c>
      <c r="QPR2">
        <v>0</v>
      </c>
      <c r="QPS2">
        <v>0</v>
      </c>
      <c r="QPT2">
        <v>0</v>
      </c>
      <c r="QPU2">
        <v>0</v>
      </c>
      <c r="QPV2">
        <v>0</v>
      </c>
      <c r="QPW2">
        <v>0</v>
      </c>
      <c r="QPX2">
        <v>0</v>
      </c>
      <c r="QPY2">
        <v>0</v>
      </c>
      <c r="QPZ2">
        <v>0</v>
      </c>
      <c r="QQA2">
        <v>0</v>
      </c>
      <c r="QQB2">
        <v>0</v>
      </c>
      <c r="QQC2">
        <v>0</v>
      </c>
      <c r="QQD2">
        <v>0</v>
      </c>
      <c r="QQE2">
        <v>0</v>
      </c>
      <c r="QQF2">
        <v>0</v>
      </c>
      <c r="QQG2">
        <v>0</v>
      </c>
      <c r="QQH2">
        <v>0</v>
      </c>
      <c r="QQI2">
        <v>0</v>
      </c>
      <c r="QQJ2">
        <v>0</v>
      </c>
      <c r="QQK2">
        <v>0</v>
      </c>
      <c r="QQL2">
        <v>0</v>
      </c>
      <c r="QQM2">
        <v>0</v>
      </c>
      <c r="QQN2">
        <v>0</v>
      </c>
      <c r="QQO2">
        <v>0</v>
      </c>
      <c r="QQP2">
        <v>0</v>
      </c>
      <c r="QQQ2">
        <v>0</v>
      </c>
      <c r="QQR2">
        <v>0</v>
      </c>
      <c r="QQS2">
        <v>0</v>
      </c>
      <c r="QQT2">
        <v>0</v>
      </c>
      <c r="QQU2">
        <v>0</v>
      </c>
      <c r="QQV2">
        <v>0</v>
      </c>
      <c r="QQW2">
        <v>0</v>
      </c>
      <c r="QQX2">
        <v>0</v>
      </c>
      <c r="QQY2">
        <v>0</v>
      </c>
      <c r="QQZ2">
        <v>0</v>
      </c>
      <c r="QRA2">
        <v>0</v>
      </c>
      <c r="QRB2">
        <v>0</v>
      </c>
      <c r="QRC2">
        <v>0</v>
      </c>
      <c r="QRD2">
        <v>0</v>
      </c>
      <c r="QRE2">
        <v>0</v>
      </c>
      <c r="QRF2">
        <v>0</v>
      </c>
      <c r="QRG2">
        <v>0</v>
      </c>
      <c r="QRH2">
        <v>0</v>
      </c>
      <c r="QRI2">
        <v>0</v>
      </c>
      <c r="QRJ2">
        <v>0</v>
      </c>
      <c r="QRK2">
        <v>0</v>
      </c>
      <c r="QRL2">
        <v>0</v>
      </c>
      <c r="QRM2">
        <v>0</v>
      </c>
      <c r="QRN2">
        <v>0</v>
      </c>
      <c r="QRO2">
        <v>0</v>
      </c>
      <c r="QRP2">
        <v>0</v>
      </c>
      <c r="QRQ2">
        <v>0</v>
      </c>
      <c r="QRR2">
        <v>0</v>
      </c>
      <c r="QRS2">
        <v>0</v>
      </c>
      <c r="QRT2">
        <v>0</v>
      </c>
      <c r="QRU2">
        <v>0</v>
      </c>
      <c r="QRV2">
        <v>0</v>
      </c>
      <c r="QRW2">
        <v>0</v>
      </c>
      <c r="QRX2">
        <v>0</v>
      </c>
      <c r="QRY2">
        <v>0</v>
      </c>
      <c r="QRZ2">
        <v>0</v>
      </c>
      <c r="QSA2">
        <v>0</v>
      </c>
      <c r="QSB2">
        <v>0</v>
      </c>
      <c r="QSC2">
        <v>0</v>
      </c>
      <c r="QSD2">
        <v>0</v>
      </c>
      <c r="QSE2">
        <v>0</v>
      </c>
      <c r="QSF2">
        <v>0</v>
      </c>
      <c r="QSG2">
        <v>0</v>
      </c>
      <c r="QSH2">
        <v>0</v>
      </c>
      <c r="QSI2">
        <v>0</v>
      </c>
      <c r="QSJ2">
        <v>0</v>
      </c>
      <c r="QSK2">
        <v>0</v>
      </c>
      <c r="QSL2">
        <v>0</v>
      </c>
      <c r="QSM2">
        <v>0</v>
      </c>
      <c r="QSN2">
        <v>0</v>
      </c>
      <c r="QSO2">
        <v>0</v>
      </c>
      <c r="QSP2">
        <v>0</v>
      </c>
      <c r="QSQ2">
        <v>0</v>
      </c>
      <c r="QSR2">
        <v>0</v>
      </c>
      <c r="QSS2">
        <v>0</v>
      </c>
      <c r="QST2">
        <v>0</v>
      </c>
      <c r="QSU2">
        <v>0</v>
      </c>
      <c r="QSV2">
        <v>0</v>
      </c>
      <c r="QSW2">
        <v>0</v>
      </c>
      <c r="QSX2">
        <v>0</v>
      </c>
      <c r="QSY2">
        <v>0</v>
      </c>
      <c r="QSZ2">
        <v>0</v>
      </c>
      <c r="QTA2">
        <v>0</v>
      </c>
      <c r="QTB2">
        <v>0</v>
      </c>
      <c r="QTC2">
        <v>0</v>
      </c>
      <c r="QTD2">
        <v>0</v>
      </c>
      <c r="QTE2">
        <v>0</v>
      </c>
      <c r="QTF2">
        <v>0</v>
      </c>
      <c r="QTG2">
        <v>0</v>
      </c>
      <c r="QTH2">
        <v>0</v>
      </c>
      <c r="QTI2">
        <v>0</v>
      </c>
      <c r="QTJ2">
        <v>0</v>
      </c>
      <c r="QTK2">
        <v>0</v>
      </c>
      <c r="QTL2">
        <v>0</v>
      </c>
      <c r="QTM2">
        <v>0</v>
      </c>
      <c r="QTN2">
        <v>0</v>
      </c>
      <c r="QTO2">
        <v>0</v>
      </c>
      <c r="QTP2">
        <v>0</v>
      </c>
      <c r="QTQ2">
        <v>0</v>
      </c>
      <c r="QTR2">
        <v>0</v>
      </c>
      <c r="QTS2">
        <v>0</v>
      </c>
      <c r="QTT2">
        <v>0</v>
      </c>
      <c r="QTU2">
        <v>0</v>
      </c>
      <c r="QTV2">
        <v>0</v>
      </c>
      <c r="QTW2">
        <v>0</v>
      </c>
      <c r="QTX2">
        <v>0</v>
      </c>
      <c r="QTY2">
        <v>0</v>
      </c>
      <c r="QTZ2">
        <v>0</v>
      </c>
      <c r="QUA2">
        <v>0</v>
      </c>
      <c r="QUB2">
        <v>0</v>
      </c>
      <c r="QUC2">
        <v>0</v>
      </c>
      <c r="QUD2">
        <v>0</v>
      </c>
      <c r="QUE2">
        <v>0</v>
      </c>
      <c r="QUF2">
        <v>0</v>
      </c>
      <c r="QUG2">
        <v>0</v>
      </c>
      <c r="QUH2">
        <v>0</v>
      </c>
      <c r="QUI2">
        <v>0</v>
      </c>
      <c r="QUJ2">
        <v>0</v>
      </c>
      <c r="QUK2">
        <v>0</v>
      </c>
      <c r="QUL2">
        <v>0</v>
      </c>
      <c r="QUM2">
        <v>0</v>
      </c>
      <c r="QUN2">
        <v>0</v>
      </c>
      <c r="QUO2">
        <v>0</v>
      </c>
      <c r="QUP2">
        <v>0</v>
      </c>
      <c r="QUQ2">
        <v>0</v>
      </c>
      <c r="QUR2">
        <v>0</v>
      </c>
      <c r="QUS2">
        <v>0</v>
      </c>
      <c r="QUT2">
        <v>0</v>
      </c>
      <c r="QUU2">
        <v>0</v>
      </c>
      <c r="QUV2">
        <v>0</v>
      </c>
      <c r="QUW2">
        <v>0</v>
      </c>
      <c r="QUX2">
        <v>0</v>
      </c>
      <c r="QUY2">
        <v>0</v>
      </c>
      <c r="QUZ2">
        <v>0</v>
      </c>
      <c r="QVA2">
        <v>0</v>
      </c>
      <c r="QVB2">
        <v>0</v>
      </c>
      <c r="QVC2">
        <v>0</v>
      </c>
      <c r="QVD2">
        <v>0</v>
      </c>
      <c r="QVE2">
        <v>0</v>
      </c>
      <c r="QVF2">
        <v>0</v>
      </c>
      <c r="QVG2">
        <v>0</v>
      </c>
      <c r="QVH2">
        <v>0</v>
      </c>
      <c r="QVI2">
        <v>0</v>
      </c>
      <c r="QVJ2">
        <v>0</v>
      </c>
      <c r="QVK2">
        <v>0</v>
      </c>
      <c r="QVL2">
        <v>0</v>
      </c>
      <c r="QVM2">
        <v>0</v>
      </c>
      <c r="QVN2">
        <v>0</v>
      </c>
      <c r="QVO2">
        <v>0</v>
      </c>
      <c r="QVP2">
        <v>0</v>
      </c>
      <c r="QVQ2">
        <v>0</v>
      </c>
      <c r="QVR2">
        <v>0</v>
      </c>
      <c r="QVS2">
        <v>0</v>
      </c>
      <c r="QVT2">
        <v>0</v>
      </c>
      <c r="QVU2">
        <v>0</v>
      </c>
      <c r="QVV2">
        <v>0</v>
      </c>
      <c r="QVW2">
        <v>0</v>
      </c>
      <c r="QVX2">
        <v>0</v>
      </c>
      <c r="QVY2">
        <v>0</v>
      </c>
      <c r="QVZ2">
        <v>0</v>
      </c>
      <c r="QWA2">
        <v>0</v>
      </c>
      <c r="QWB2">
        <v>0</v>
      </c>
      <c r="QWC2">
        <v>0</v>
      </c>
      <c r="QWD2">
        <v>0</v>
      </c>
      <c r="QWE2">
        <v>0</v>
      </c>
      <c r="QWF2">
        <v>0</v>
      </c>
      <c r="QWG2">
        <v>0</v>
      </c>
      <c r="QWH2">
        <v>0</v>
      </c>
      <c r="QWI2">
        <v>0</v>
      </c>
      <c r="QWJ2">
        <v>0</v>
      </c>
      <c r="QWK2">
        <v>0</v>
      </c>
      <c r="QWL2">
        <v>0</v>
      </c>
      <c r="QWM2">
        <v>0</v>
      </c>
      <c r="QWN2">
        <v>0</v>
      </c>
      <c r="QWO2">
        <v>0</v>
      </c>
      <c r="QWP2">
        <v>0</v>
      </c>
      <c r="QWQ2">
        <v>0</v>
      </c>
      <c r="QWR2">
        <v>0</v>
      </c>
      <c r="QWS2">
        <v>0</v>
      </c>
      <c r="QWT2">
        <v>0</v>
      </c>
      <c r="QWU2">
        <v>0</v>
      </c>
      <c r="QWV2">
        <v>0</v>
      </c>
      <c r="QWW2">
        <v>0</v>
      </c>
      <c r="QWX2">
        <v>0</v>
      </c>
      <c r="QWY2">
        <v>0</v>
      </c>
      <c r="QWZ2">
        <v>0</v>
      </c>
      <c r="QXA2">
        <v>0</v>
      </c>
      <c r="QXB2">
        <v>0</v>
      </c>
      <c r="QXC2">
        <v>0</v>
      </c>
      <c r="QXD2">
        <v>0</v>
      </c>
      <c r="QXE2">
        <v>0</v>
      </c>
      <c r="QXF2">
        <v>0</v>
      </c>
      <c r="QXG2">
        <v>0</v>
      </c>
      <c r="QXH2">
        <v>0</v>
      </c>
      <c r="QXI2">
        <v>0</v>
      </c>
      <c r="QXJ2">
        <v>0</v>
      </c>
      <c r="QXK2">
        <v>0</v>
      </c>
      <c r="QXL2">
        <v>0</v>
      </c>
      <c r="QXM2">
        <v>0</v>
      </c>
      <c r="QXN2">
        <v>0</v>
      </c>
      <c r="QXO2">
        <v>0</v>
      </c>
      <c r="QXP2">
        <v>0</v>
      </c>
      <c r="QXQ2">
        <v>0</v>
      </c>
      <c r="QXR2">
        <v>0</v>
      </c>
      <c r="QXS2">
        <v>0</v>
      </c>
      <c r="QXT2">
        <v>0</v>
      </c>
      <c r="QXU2">
        <v>0</v>
      </c>
      <c r="QXV2">
        <v>0</v>
      </c>
      <c r="QXW2">
        <v>0</v>
      </c>
      <c r="QXX2">
        <v>0</v>
      </c>
      <c r="QXY2">
        <v>0</v>
      </c>
      <c r="QXZ2">
        <v>0</v>
      </c>
      <c r="QYA2">
        <v>0</v>
      </c>
      <c r="QYB2">
        <v>0</v>
      </c>
      <c r="QYC2">
        <v>0</v>
      </c>
      <c r="QYD2">
        <v>0</v>
      </c>
      <c r="QYE2">
        <v>0</v>
      </c>
      <c r="QYF2">
        <v>0</v>
      </c>
      <c r="QYG2">
        <v>0</v>
      </c>
      <c r="QYH2">
        <v>0</v>
      </c>
      <c r="QYI2">
        <v>0</v>
      </c>
      <c r="QYJ2">
        <v>0</v>
      </c>
      <c r="QYK2">
        <v>0</v>
      </c>
      <c r="QYL2">
        <v>0</v>
      </c>
      <c r="QYM2">
        <v>0</v>
      </c>
      <c r="QYN2">
        <v>0</v>
      </c>
      <c r="QYO2">
        <v>0</v>
      </c>
      <c r="QYP2">
        <v>0</v>
      </c>
      <c r="QYQ2">
        <v>0</v>
      </c>
      <c r="QYR2">
        <v>0</v>
      </c>
      <c r="QYS2">
        <v>0</v>
      </c>
      <c r="QYT2">
        <v>0</v>
      </c>
      <c r="QYU2">
        <v>0</v>
      </c>
      <c r="QYV2">
        <v>0</v>
      </c>
      <c r="QYW2">
        <v>0</v>
      </c>
      <c r="QYX2">
        <v>0</v>
      </c>
      <c r="QYY2">
        <v>0</v>
      </c>
      <c r="QYZ2">
        <v>0</v>
      </c>
      <c r="QZA2">
        <v>0</v>
      </c>
      <c r="QZB2">
        <v>0</v>
      </c>
      <c r="QZC2">
        <v>0</v>
      </c>
      <c r="QZD2">
        <v>0</v>
      </c>
      <c r="QZE2">
        <v>0</v>
      </c>
      <c r="QZF2">
        <v>0</v>
      </c>
      <c r="QZG2">
        <v>0</v>
      </c>
      <c r="QZH2">
        <v>0</v>
      </c>
      <c r="QZI2">
        <v>0</v>
      </c>
      <c r="QZJ2">
        <v>0</v>
      </c>
      <c r="QZK2">
        <v>0</v>
      </c>
      <c r="QZL2">
        <v>0</v>
      </c>
      <c r="QZM2">
        <v>0</v>
      </c>
      <c r="QZN2">
        <v>0</v>
      </c>
      <c r="QZO2">
        <v>0</v>
      </c>
      <c r="QZP2">
        <v>0</v>
      </c>
      <c r="QZQ2">
        <v>0</v>
      </c>
      <c r="QZR2">
        <v>0</v>
      </c>
      <c r="QZS2">
        <v>0</v>
      </c>
      <c r="QZT2">
        <v>0</v>
      </c>
      <c r="QZU2">
        <v>0</v>
      </c>
      <c r="QZV2">
        <v>0</v>
      </c>
      <c r="QZW2">
        <v>0</v>
      </c>
      <c r="QZX2">
        <v>0</v>
      </c>
      <c r="QZY2">
        <v>0</v>
      </c>
      <c r="QZZ2">
        <v>0</v>
      </c>
      <c r="RAA2">
        <v>0</v>
      </c>
      <c r="RAB2">
        <v>0</v>
      </c>
      <c r="RAC2">
        <v>0</v>
      </c>
      <c r="RAD2">
        <v>0</v>
      </c>
      <c r="RAE2">
        <v>0</v>
      </c>
      <c r="RAF2">
        <v>0</v>
      </c>
      <c r="RAG2">
        <v>0</v>
      </c>
      <c r="RAH2">
        <v>0</v>
      </c>
      <c r="RAI2">
        <v>0</v>
      </c>
      <c r="RAJ2">
        <v>0</v>
      </c>
      <c r="RAK2">
        <v>0</v>
      </c>
      <c r="RAL2">
        <v>0</v>
      </c>
      <c r="RAM2">
        <v>0</v>
      </c>
      <c r="RAN2">
        <v>0</v>
      </c>
      <c r="RAO2">
        <v>0</v>
      </c>
      <c r="RAP2">
        <v>0</v>
      </c>
      <c r="RAQ2">
        <v>0</v>
      </c>
      <c r="RAR2">
        <v>0</v>
      </c>
      <c r="RAS2">
        <v>0</v>
      </c>
      <c r="RAT2">
        <v>0</v>
      </c>
      <c r="RAU2">
        <v>0</v>
      </c>
      <c r="RAV2">
        <v>0</v>
      </c>
      <c r="RAW2">
        <v>0</v>
      </c>
      <c r="RAX2">
        <v>0</v>
      </c>
      <c r="RAY2">
        <v>0</v>
      </c>
      <c r="RAZ2">
        <v>0</v>
      </c>
      <c r="RBA2">
        <v>0</v>
      </c>
      <c r="RBB2">
        <v>0</v>
      </c>
      <c r="RBC2">
        <v>0</v>
      </c>
      <c r="RBD2">
        <v>0</v>
      </c>
      <c r="RBE2">
        <v>0</v>
      </c>
      <c r="RBF2">
        <v>0</v>
      </c>
      <c r="RBG2">
        <v>0</v>
      </c>
      <c r="RBH2">
        <v>0</v>
      </c>
      <c r="RBI2">
        <v>0</v>
      </c>
      <c r="RBJ2">
        <v>0</v>
      </c>
      <c r="RBK2">
        <v>0</v>
      </c>
      <c r="RBL2">
        <v>0</v>
      </c>
      <c r="RBM2">
        <v>0</v>
      </c>
      <c r="RBN2">
        <v>0</v>
      </c>
      <c r="RBO2">
        <v>0</v>
      </c>
      <c r="RBP2">
        <v>0</v>
      </c>
      <c r="RBQ2">
        <v>0</v>
      </c>
      <c r="RBR2">
        <v>0</v>
      </c>
      <c r="RBS2">
        <v>0</v>
      </c>
      <c r="RBT2">
        <v>0</v>
      </c>
      <c r="RBU2">
        <v>0</v>
      </c>
      <c r="RBV2">
        <v>0</v>
      </c>
      <c r="RBW2">
        <v>0</v>
      </c>
      <c r="RBX2">
        <v>0</v>
      </c>
      <c r="RBY2">
        <v>0</v>
      </c>
      <c r="RBZ2">
        <v>0</v>
      </c>
      <c r="RCA2">
        <v>0</v>
      </c>
      <c r="RCB2">
        <v>0</v>
      </c>
      <c r="RCC2">
        <v>0</v>
      </c>
      <c r="RCD2">
        <v>0</v>
      </c>
      <c r="RCE2">
        <v>0</v>
      </c>
      <c r="RCF2">
        <v>0</v>
      </c>
      <c r="RCG2">
        <v>0</v>
      </c>
      <c r="RCH2">
        <v>0</v>
      </c>
      <c r="RCI2">
        <v>0</v>
      </c>
      <c r="RCJ2">
        <v>0</v>
      </c>
      <c r="RCK2">
        <v>0</v>
      </c>
      <c r="RCL2">
        <v>0</v>
      </c>
      <c r="RCM2">
        <v>0</v>
      </c>
      <c r="RCN2">
        <v>0</v>
      </c>
      <c r="RCO2">
        <v>0</v>
      </c>
      <c r="RCP2">
        <v>0</v>
      </c>
      <c r="RCQ2">
        <v>0</v>
      </c>
      <c r="RCR2">
        <v>0</v>
      </c>
      <c r="RCS2">
        <v>0</v>
      </c>
      <c r="RCT2">
        <v>0</v>
      </c>
      <c r="RCU2">
        <v>0</v>
      </c>
      <c r="RCV2">
        <v>0</v>
      </c>
      <c r="RCW2">
        <v>0</v>
      </c>
      <c r="RCX2">
        <v>0</v>
      </c>
      <c r="RCY2">
        <v>0</v>
      </c>
      <c r="RCZ2">
        <v>0</v>
      </c>
      <c r="RDA2">
        <v>0</v>
      </c>
      <c r="RDB2">
        <v>0</v>
      </c>
      <c r="RDC2">
        <v>0</v>
      </c>
      <c r="RDD2">
        <v>0</v>
      </c>
      <c r="RDE2">
        <v>0</v>
      </c>
      <c r="RDF2">
        <v>0</v>
      </c>
      <c r="RDG2">
        <v>0</v>
      </c>
      <c r="RDH2">
        <v>0</v>
      </c>
      <c r="RDI2">
        <v>0</v>
      </c>
      <c r="RDJ2">
        <v>0</v>
      </c>
      <c r="RDK2">
        <v>0</v>
      </c>
      <c r="RDL2">
        <v>0</v>
      </c>
      <c r="RDM2">
        <v>0</v>
      </c>
      <c r="RDN2">
        <v>0</v>
      </c>
      <c r="RDO2">
        <v>0</v>
      </c>
      <c r="RDP2">
        <v>0</v>
      </c>
      <c r="RDQ2">
        <v>0</v>
      </c>
      <c r="RDR2">
        <v>0</v>
      </c>
      <c r="RDS2">
        <v>0</v>
      </c>
      <c r="RDT2">
        <v>0</v>
      </c>
      <c r="RDU2">
        <v>0</v>
      </c>
      <c r="RDV2">
        <v>0</v>
      </c>
      <c r="RDW2">
        <v>0</v>
      </c>
      <c r="RDX2">
        <v>0</v>
      </c>
      <c r="RDY2">
        <v>0</v>
      </c>
      <c r="RDZ2">
        <v>0</v>
      </c>
      <c r="REA2">
        <v>0</v>
      </c>
      <c r="REB2">
        <v>0</v>
      </c>
      <c r="REC2">
        <v>0</v>
      </c>
      <c r="RED2">
        <v>0</v>
      </c>
      <c r="REE2">
        <v>0</v>
      </c>
      <c r="REF2">
        <v>0</v>
      </c>
      <c r="REG2">
        <v>0</v>
      </c>
      <c r="REH2">
        <v>0</v>
      </c>
      <c r="REI2">
        <v>0</v>
      </c>
      <c r="REJ2">
        <v>0</v>
      </c>
      <c r="REK2">
        <v>0</v>
      </c>
      <c r="REL2">
        <v>0</v>
      </c>
      <c r="REM2">
        <v>0</v>
      </c>
      <c r="REN2">
        <v>0</v>
      </c>
      <c r="REO2">
        <v>0</v>
      </c>
      <c r="REP2">
        <v>0</v>
      </c>
      <c r="REQ2">
        <v>0</v>
      </c>
      <c r="RER2">
        <v>0</v>
      </c>
      <c r="RES2">
        <v>0</v>
      </c>
      <c r="RET2">
        <v>0</v>
      </c>
      <c r="REU2">
        <v>0</v>
      </c>
      <c r="REV2">
        <v>0</v>
      </c>
      <c r="REW2">
        <v>0</v>
      </c>
      <c r="REX2">
        <v>0</v>
      </c>
      <c r="REY2">
        <v>0</v>
      </c>
      <c r="REZ2">
        <v>0</v>
      </c>
      <c r="RFA2">
        <v>0</v>
      </c>
      <c r="RFB2">
        <v>0</v>
      </c>
      <c r="RFC2">
        <v>0</v>
      </c>
      <c r="RFD2">
        <v>0</v>
      </c>
      <c r="RFE2">
        <v>0</v>
      </c>
      <c r="RFF2">
        <v>0</v>
      </c>
      <c r="RFG2">
        <v>0</v>
      </c>
      <c r="RFH2">
        <v>0</v>
      </c>
      <c r="RFI2">
        <v>0</v>
      </c>
      <c r="RFJ2">
        <v>0</v>
      </c>
      <c r="RFK2">
        <v>0</v>
      </c>
      <c r="RFL2">
        <v>0</v>
      </c>
      <c r="RFM2">
        <v>0</v>
      </c>
      <c r="RFN2">
        <v>0</v>
      </c>
      <c r="RFO2">
        <v>0</v>
      </c>
      <c r="RFP2">
        <v>0</v>
      </c>
      <c r="RFQ2">
        <v>0</v>
      </c>
      <c r="RFR2">
        <v>0</v>
      </c>
      <c r="RFS2">
        <v>0</v>
      </c>
      <c r="RFT2">
        <v>0</v>
      </c>
      <c r="RFU2">
        <v>0</v>
      </c>
      <c r="RFV2">
        <v>0</v>
      </c>
      <c r="RFW2">
        <v>0</v>
      </c>
      <c r="RFX2">
        <v>0</v>
      </c>
      <c r="RFY2">
        <v>0</v>
      </c>
      <c r="RFZ2">
        <v>0</v>
      </c>
      <c r="RGA2">
        <v>0</v>
      </c>
      <c r="RGB2">
        <v>0</v>
      </c>
      <c r="RGC2">
        <v>0</v>
      </c>
      <c r="RGD2">
        <v>0</v>
      </c>
      <c r="RGE2">
        <v>0</v>
      </c>
      <c r="RGF2">
        <v>0</v>
      </c>
      <c r="RGG2">
        <v>0</v>
      </c>
      <c r="RGH2">
        <v>0</v>
      </c>
      <c r="RGI2">
        <v>0</v>
      </c>
      <c r="RGJ2">
        <v>0</v>
      </c>
      <c r="RGK2">
        <v>0</v>
      </c>
      <c r="RGL2">
        <v>0</v>
      </c>
      <c r="RGM2">
        <v>0</v>
      </c>
      <c r="RGN2">
        <v>0</v>
      </c>
      <c r="RGO2">
        <v>0</v>
      </c>
      <c r="RGP2">
        <v>0</v>
      </c>
      <c r="RGQ2">
        <v>0</v>
      </c>
      <c r="RGR2">
        <v>0</v>
      </c>
      <c r="RGS2">
        <v>0</v>
      </c>
      <c r="RGT2">
        <v>0</v>
      </c>
      <c r="RGU2">
        <v>0</v>
      </c>
      <c r="RGV2">
        <v>0</v>
      </c>
      <c r="RGW2">
        <v>0</v>
      </c>
      <c r="RGX2">
        <v>0</v>
      </c>
      <c r="RGY2">
        <v>0</v>
      </c>
      <c r="RGZ2">
        <v>0</v>
      </c>
      <c r="RHA2">
        <v>0</v>
      </c>
      <c r="RHB2">
        <v>0</v>
      </c>
      <c r="RHC2">
        <v>0</v>
      </c>
      <c r="RHD2">
        <v>0</v>
      </c>
      <c r="RHE2">
        <v>0</v>
      </c>
      <c r="RHF2">
        <v>0</v>
      </c>
      <c r="RHG2">
        <v>0</v>
      </c>
      <c r="RHH2">
        <v>0</v>
      </c>
      <c r="RHI2">
        <v>0</v>
      </c>
      <c r="RHJ2">
        <v>0</v>
      </c>
      <c r="RHK2">
        <v>0</v>
      </c>
      <c r="RHL2">
        <v>0</v>
      </c>
      <c r="RHM2">
        <v>0</v>
      </c>
      <c r="RHN2">
        <v>0</v>
      </c>
      <c r="RHO2">
        <v>0</v>
      </c>
      <c r="RHP2">
        <v>0</v>
      </c>
      <c r="RHQ2">
        <v>0</v>
      </c>
      <c r="RHR2">
        <v>0</v>
      </c>
      <c r="RHS2">
        <v>0</v>
      </c>
      <c r="RHT2">
        <v>0</v>
      </c>
      <c r="RHU2">
        <v>0</v>
      </c>
      <c r="RHV2">
        <v>0</v>
      </c>
      <c r="RHW2">
        <v>0</v>
      </c>
      <c r="RHX2">
        <v>0</v>
      </c>
      <c r="RHY2">
        <v>0</v>
      </c>
      <c r="RHZ2">
        <v>0</v>
      </c>
      <c r="RIA2">
        <v>0</v>
      </c>
      <c r="RIB2">
        <v>0</v>
      </c>
      <c r="RIC2">
        <v>0</v>
      </c>
      <c r="RID2">
        <v>0</v>
      </c>
      <c r="RIE2">
        <v>0</v>
      </c>
      <c r="RIF2">
        <v>0</v>
      </c>
      <c r="RIG2">
        <v>0</v>
      </c>
      <c r="RIH2">
        <v>0</v>
      </c>
      <c r="RII2">
        <v>0</v>
      </c>
      <c r="RIJ2">
        <v>0</v>
      </c>
      <c r="RIK2">
        <v>0</v>
      </c>
      <c r="RIL2">
        <v>0</v>
      </c>
      <c r="RIM2">
        <v>0</v>
      </c>
      <c r="RIN2">
        <v>0</v>
      </c>
      <c r="RIO2">
        <v>0</v>
      </c>
      <c r="RIP2">
        <v>0</v>
      </c>
      <c r="RIQ2">
        <v>0</v>
      </c>
      <c r="RIR2">
        <v>0</v>
      </c>
      <c r="RIS2">
        <v>0</v>
      </c>
      <c r="RIT2">
        <v>0</v>
      </c>
      <c r="RIU2">
        <v>0</v>
      </c>
      <c r="RIV2">
        <v>0</v>
      </c>
      <c r="RIW2">
        <v>0</v>
      </c>
      <c r="RIX2">
        <v>0</v>
      </c>
      <c r="RIY2">
        <v>0</v>
      </c>
      <c r="RIZ2">
        <v>0</v>
      </c>
      <c r="RJA2">
        <v>0</v>
      </c>
      <c r="RJB2">
        <v>0</v>
      </c>
      <c r="RJC2">
        <v>0</v>
      </c>
      <c r="RJD2">
        <v>0</v>
      </c>
      <c r="RJE2">
        <v>0</v>
      </c>
      <c r="RJF2">
        <v>0</v>
      </c>
      <c r="RJG2">
        <v>0</v>
      </c>
      <c r="RJH2">
        <v>0</v>
      </c>
      <c r="RJI2">
        <v>0</v>
      </c>
      <c r="RJJ2">
        <v>0</v>
      </c>
      <c r="RJK2">
        <v>0</v>
      </c>
      <c r="RJL2">
        <v>0</v>
      </c>
      <c r="RJM2">
        <v>0</v>
      </c>
      <c r="RJN2">
        <v>0</v>
      </c>
      <c r="RJO2">
        <v>0</v>
      </c>
      <c r="RJP2">
        <v>0</v>
      </c>
      <c r="RJQ2">
        <v>0</v>
      </c>
      <c r="RJR2">
        <v>0</v>
      </c>
      <c r="RJS2">
        <v>0</v>
      </c>
      <c r="RJT2">
        <v>0</v>
      </c>
      <c r="RJU2">
        <v>0</v>
      </c>
      <c r="RJV2">
        <v>0</v>
      </c>
      <c r="RJW2">
        <v>0</v>
      </c>
      <c r="RJX2">
        <v>0</v>
      </c>
      <c r="RJY2">
        <v>0</v>
      </c>
      <c r="RJZ2">
        <v>0</v>
      </c>
      <c r="RKA2">
        <v>0</v>
      </c>
      <c r="RKB2">
        <v>0</v>
      </c>
      <c r="RKC2">
        <v>0</v>
      </c>
      <c r="RKD2">
        <v>0</v>
      </c>
      <c r="RKE2">
        <v>0</v>
      </c>
      <c r="RKF2">
        <v>0</v>
      </c>
      <c r="RKG2">
        <v>0</v>
      </c>
      <c r="RKH2">
        <v>0</v>
      </c>
      <c r="RKI2">
        <v>0</v>
      </c>
      <c r="RKJ2">
        <v>0</v>
      </c>
      <c r="RKK2">
        <v>0</v>
      </c>
      <c r="RKL2">
        <v>0</v>
      </c>
      <c r="RKM2">
        <v>0</v>
      </c>
      <c r="RKN2">
        <v>0</v>
      </c>
      <c r="RKO2">
        <v>0</v>
      </c>
      <c r="RKP2">
        <v>0</v>
      </c>
      <c r="RKQ2">
        <v>0</v>
      </c>
      <c r="RKR2">
        <v>0</v>
      </c>
      <c r="RKS2">
        <v>0</v>
      </c>
      <c r="RKT2">
        <v>0</v>
      </c>
      <c r="RKU2">
        <v>0</v>
      </c>
      <c r="RKV2">
        <v>0</v>
      </c>
      <c r="RKW2">
        <v>0</v>
      </c>
      <c r="RKX2">
        <v>0</v>
      </c>
      <c r="RKY2">
        <v>0</v>
      </c>
      <c r="RKZ2">
        <v>0</v>
      </c>
      <c r="RLA2">
        <v>0</v>
      </c>
      <c r="RLB2">
        <v>0</v>
      </c>
      <c r="RLC2">
        <v>0</v>
      </c>
      <c r="RLD2">
        <v>0</v>
      </c>
      <c r="RLE2">
        <v>0</v>
      </c>
      <c r="RLF2">
        <v>0</v>
      </c>
      <c r="RLG2">
        <v>0</v>
      </c>
      <c r="RLH2">
        <v>0</v>
      </c>
      <c r="RLI2">
        <v>0</v>
      </c>
      <c r="RLJ2">
        <v>0</v>
      </c>
      <c r="RLK2">
        <v>0</v>
      </c>
      <c r="RLL2">
        <v>0</v>
      </c>
      <c r="RLM2">
        <v>0</v>
      </c>
      <c r="RLN2">
        <v>0</v>
      </c>
      <c r="RLO2">
        <v>0</v>
      </c>
      <c r="RLP2">
        <v>0</v>
      </c>
      <c r="RLQ2">
        <v>0</v>
      </c>
      <c r="RLR2">
        <v>0</v>
      </c>
      <c r="RLS2">
        <v>0</v>
      </c>
      <c r="RLT2">
        <v>0</v>
      </c>
      <c r="RLU2">
        <v>0</v>
      </c>
      <c r="RLV2">
        <v>0</v>
      </c>
      <c r="RLW2">
        <v>0</v>
      </c>
      <c r="RLX2">
        <v>0</v>
      </c>
      <c r="RLY2">
        <v>0</v>
      </c>
      <c r="RLZ2">
        <v>0</v>
      </c>
      <c r="RMA2">
        <v>0</v>
      </c>
      <c r="RMB2">
        <v>0</v>
      </c>
      <c r="RMC2">
        <v>0</v>
      </c>
      <c r="RMD2">
        <v>0</v>
      </c>
      <c r="RME2">
        <v>0</v>
      </c>
      <c r="RMF2">
        <v>0</v>
      </c>
      <c r="RMG2">
        <v>0</v>
      </c>
      <c r="RMH2">
        <v>0</v>
      </c>
      <c r="RMI2">
        <v>0</v>
      </c>
      <c r="RMJ2">
        <v>0</v>
      </c>
      <c r="RMK2">
        <v>0</v>
      </c>
      <c r="RML2">
        <v>0</v>
      </c>
      <c r="RMM2">
        <v>0</v>
      </c>
      <c r="RMN2">
        <v>0</v>
      </c>
      <c r="RMO2">
        <v>0</v>
      </c>
      <c r="RMP2">
        <v>0</v>
      </c>
      <c r="RMQ2">
        <v>0</v>
      </c>
      <c r="RMR2">
        <v>0</v>
      </c>
      <c r="RMS2">
        <v>0</v>
      </c>
      <c r="RMT2">
        <v>0</v>
      </c>
      <c r="RMU2">
        <v>0</v>
      </c>
      <c r="RMV2">
        <v>0</v>
      </c>
      <c r="RMW2">
        <v>0</v>
      </c>
      <c r="RMX2">
        <v>0</v>
      </c>
      <c r="RMY2">
        <v>0</v>
      </c>
      <c r="RMZ2">
        <v>0</v>
      </c>
      <c r="RNA2">
        <v>0</v>
      </c>
      <c r="RNB2">
        <v>0</v>
      </c>
      <c r="RNC2">
        <v>0</v>
      </c>
      <c r="RND2">
        <v>0</v>
      </c>
      <c r="RNE2">
        <v>0</v>
      </c>
      <c r="RNF2">
        <v>0</v>
      </c>
      <c r="RNG2">
        <v>0</v>
      </c>
      <c r="RNH2">
        <v>0</v>
      </c>
      <c r="RNI2">
        <v>0</v>
      </c>
      <c r="RNJ2">
        <v>0</v>
      </c>
      <c r="RNK2">
        <v>0</v>
      </c>
      <c r="RNL2">
        <v>0</v>
      </c>
      <c r="RNM2">
        <v>0</v>
      </c>
      <c r="RNN2">
        <v>0</v>
      </c>
      <c r="RNO2">
        <v>0</v>
      </c>
      <c r="RNP2">
        <v>0</v>
      </c>
      <c r="RNQ2">
        <v>0</v>
      </c>
      <c r="RNR2">
        <v>0</v>
      </c>
      <c r="RNS2">
        <v>0</v>
      </c>
      <c r="RNT2">
        <v>0</v>
      </c>
      <c r="RNU2">
        <v>0</v>
      </c>
      <c r="RNV2">
        <v>0</v>
      </c>
      <c r="RNW2">
        <v>0</v>
      </c>
      <c r="RNX2">
        <v>0</v>
      </c>
      <c r="RNY2">
        <v>0</v>
      </c>
      <c r="RNZ2">
        <v>0</v>
      </c>
      <c r="ROA2">
        <v>0</v>
      </c>
      <c r="ROB2">
        <v>0</v>
      </c>
      <c r="ROC2">
        <v>0</v>
      </c>
      <c r="ROD2">
        <v>0</v>
      </c>
      <c r="ROE2">
        <v>0</v>
      </c>
      <c r="ROF2">
        <v>0</v>
      </c>
      <c r="ROG2">
        <v>0</v>
      </c>
      <c r="ROH2">
        <v>0</v>
      </c>
      <c r="ROI2">
        <v>0</v>
      </c>
      <c r="ROJ2">
        <v>0</v>
      </c>
      <c r="ROK2">
        <v>0</v>
      </c>
      <c r="ROL2">
        <v>0</v>
      </c>
      <c r="ROM2">
        <v>0</v>
      </c>
      <c r="RON2">
        <v>0</v>
      </c>
      <c r="ROO2">
        <v>0</v>
      </c>
      <c r="ROP2">
        <v>0</v>
      </c>
      <c r="ROQ2">
        <v>0</v>
      </c>
      <c r="ROR2">
        <v>0</v>
      </c>
      <c r="ROS2">
        <v>0</v>
      </c>
      <c r="ROT2">
        <v>0</v>
      </c>
      <c r="ROU2">
        <v>0</v>
      </c>
      <c r="ROV2">
        <v>0</v>
      </c>
      <c r="ROW2">
        <v>0</v>
      </c>
      <c r="ROX2">
        <v>0</v>
      </c>
      <c r="ROY2">
        <v>0</v>
      </c>
      <c r="ROZ2">
        <v>0</v>
      </c>
      <c r="RPA2">
        <v>0</v>
      </c>
      <c r="RPB2">
        <v>0</v>
      </c>
      <c r="RPC2">
        <v>0</v>
      </c>
      <c r="RPD2">
        <v>0</v>
      </c>
      <c r="RPE2">
        <v>0</v>
      </c>
      <c r="RPF2">
        <v>0</v>
      </c>
      <c r="RPG2">
        <v>0</v>
      </c>
      <c r="RPH2">
        <v>0</v>
      </c>
      <c r="RPI2">
        <v>0</v>
      </c>
      <c r="RPJ2">
        <v>0</v>
      </c>
      <c r="RPK2">
        <v>0</v>
      </c>
      <c r="RPL2">
        <v>0</v>
      </c>
      <c r="RPM2">
        <v>0</v>
      </c>
      <c r="RPN2">
        <v>0</v>
      </c>
      <c r="RPO2">
        <v>0</v>
      </c>
      <c r="RPP2">
        <v>0</v>
      </c>
      <c r="RPQ2">
        <v>0</v>
      </c>
      <c r="RPR2">
        <v>0</v>
      </c>
      <c r="RPS2">
        <v>0</v>
      </c>
      <c r="RPT2">
        <v>0</v>
      </c>
      <c r="RPU2">
        <v>0</v>
      </c>
      <c r="RPV2">
        <v>0</v>
      </c>
      <c r="RPW2">
        <v>0</v>
      </c>
      <c r="RPX2">
        <v>0</v>
      </c>
      <c r="RPY2">
        <v>0</v>
      </c>
      <c r="RPZ2">
        <v>0</v>
      </c>
      <c r="RQA2">
        <v>0</v>
      </c>
      <c r="RQB2">
        <v>0</v>
      </c>
      <c r="RQC2">
        <v>0</v>
      </c>
      <c r="RQD2">
        <v>0</v>
      </c>
      <c r="RQE2">
        <v>0</v>
      </c>
      <c r="RQF2">
        <v>0</v>
      </c>
      <c r="RQG2">
        <v>0</v>
      </c>
      <c r="RQH2">
        <v>0</v>
      </c>
      <c r="RQI2">
        <v>0</v>
      </c>
      <c r="RQJ2">
        <v>0</v>
      </c>
      <c r="RQK2">
        <v>0</v>
      </c>
      <c r="RQL2">
        <v>0</v>
      </c>
      <c r="RQM2">
        <v>0</v>
      </c>
      <c r="RQN2">
        <v>0</v>
      </c>
      <c r="RQO2">
        <v>0</v>
      </c>
      <c r="RQP2">
        <v>0</v>
      </c>
      <c r="RQQ2">
        <v>0</v>
      </c>
      <c r="RQR2">
        <v>0</v>
      </c>
      <c r="RQS2">
        <v>0</v>
      </c>
      <c r="RQT2">
        <v>0</v>
      </c>
      <c r="RQU2">
        <v>0</v>
      </c>
      <c r="RQV2">
        <v>0</v>
      </c>
      <c r="RQW2">
        <v>0</v>
      </c>
      <c r="RQX2">
        <v>0</v>
      </c>
      <c r="RQY2">
        <v>0</v>
      </c>
      <c r="RQZ2">
        <v>0</v>
      </c>
      <c r="RRA2">
        <v>0</v>
      </c>
      <c r="RRB2">
        <v>0</v>
      </c>
      <c r="RRC2">
        <v>0</v>
      </c>
      <c r="RRD2">
        <v>0</v>
      </c>
      <c r="RRE2">
        <v>0</v>
      </c>
      <c r="RRF2">
        <v>0</v>
      </c>
      <c r="RRG2">
        <v>0</v>
      </c>
      <c r="RRH2">
        <v>0</v>
      </c>
      <c r="RRI2">
        <v>0</v>
      </c>
      <c r="RRJ2">
        <v>0</v>
      </c>
      <c r="RRK2">
        <v>0</v>
      </c>
      <c r="RRL2">
        <v>0</v>
      </c>
      <c r="RRM2">
        <v>0</v>
      </c>
      <c r="RRN2">
        <v>0</v>
      </c>
      <c r="RRO2">
        <v>0</v>
      </c>
      <c r="RRP2">
        <v>0</v>
      </c>
      <c r="RRQ2">
        <v>0</v>
      </c>
      <c r="RRR2">
        <v>0</v>
      </c>
      <c r="RRS2">
        <v>0</v>
      </c>
      <c r="RRT2">
        <v>0</v>
      </c>
      <c r="RRU2">
        <v>0</v>
      </c>
      <c r="RRV2">
        <v>0</v>
      </c>
      <c r="RRW2">
        <v>0</v>
      </c>
      <c r="RRX2">
        <v>0</v>
      </c>
      <c r="RRY2">
        <v>0</v>
      </c>
      <c r="RRZ2">
        <v>0</v>
      </c>
      <c r="RSA2">
        <v>0</v>
      </c>
      <c r="RSB2">
        <v>0</v>
      </c>
      <c r="RSC2">
        <v>0</v>
      </c>
      <c r="RSD2">
        <v>0</v>
      </c>
      <c r="RSE2">
        <v>0</v>
      </c>
      <c r="RSF2">
        <v>0</v>
      </c>
      <c r="RSG2">
        <v>0</v>
      </c>
      <c r="RSH2">
        <v>0</v>
      </c>
      <c r="RSI2">
        <v>0</v>
      </c>
      <c r="RSJ2">
        <v>0</v>
      </c>
      <c r="RSK2">
        <v>0</v>
      </c>
      <c r="RSL2">
        <v>0</v>
      </c>
      <c r="RSM2">
        <v>0</v>
      </c>
      <c r="RSN2">
        <v>0</v>
      </c>
      <c r="RSO2">
        <v>0</v>
      </c>
      <c r="RSP2">
        <v>0</v>
      </c>
      <c r="RSQ2">
        <v>0</v>
      </c>
      <c r="RSR2">
        <v>0</v>
      </c>
      <c r="RSS2">
        <v>0</v>
      </c>
      <c r="RST2">
        <v>0</v>
      </c>
      <c r="RSU2">
        <v>0</v>
      </c>
      <c r="RSV2">
        <v>0</v>
      </c>
      <c r="RSW2">
        <v>0</v>
      </c>
      <c r="RSX2">
        <v>0</v>
      </c>
      <c r="RSY2">
        <v>0</v>
      </c>
      <c r="RSZ2">
        <v>0</v>
      </c>
      <c r="RTA2">
        <v>0</v>
      </c>
      <c r="RTB2">
        <v>0</v>
      </c>
      <c r="RTC2">
        <v>0</v>
      </c>
      <c r="RTD2">
        <v>0</v>
      </c>
      <c r="RTE2">
        <v>0</v>
      </c>
      <c r="RTF2">
        <v>0</v>
      </c>
      <c r="RTG2">
        <v>0</v>
      </c>
      <c r="RTH2">
        <v>0</v>
      </c>
      <c r="RTI2">
        <v>0</v>
      </c>
      <c r="RTJ2">
        <v>0</v>
      </c>
      <c r="RTK2">
        <v>0</v>
      </c>
      <c r="RTL2">
        <v>0</v>
      </c>
      <c r="RTM2">
        <v>0</v>
      </c>
      <c r="RTN2">
        <v>0</v>
      </c>
      <c r="RTO2">
        <v>0</v>
      </c>
      <c r="RTP2">
        <v>0</v>
      </c>
      <c r="RTQ2">
        <v>0</v>
      </c>
      <c r="RTR2">
        <v>0</v>
      </c>
      <c r="RTS2">
        <v>0</v>
      </c>
      <c r="RTT2">
        <v>0</v>
      </c>
      <c r="RTU2">
        <v>0</v>
      </c>
      <c r="RTV2">
        <v>0</v>
      </c>
      <c r="RTW2">
        <v>0</v>
      </c>
      <c r="RTX2">
        <v>0</v>
      </c>
      <c r="RTY2">
        <v>0</v>
      </c>
      <c r="RTZ2">
        <v>0</v>
      </c>
      <c r="RUA2">
        <v>0</v>
      </c>
      <c r="RUB2">
        <v>0</v>
      </c>
      <c r="RUC2">
        <v>0</v>
      </c>
      <c r="RUD2">
        <v>0</v>
      </c>
      <c r="RUE2">
        <v>0</v>
      </c>
      <c r="RUF2">
        <v>0</v>
      </c>
      <c r="RUG2">
        <v>0</v>
      </c>
      <c r="RUH2">
        <v>0</v>
      </c>
      <c r="RUI2">
        <v>0</v>
      </c>
      <c r="RUJ2">
        <v>0</v>
      </c>
      <c r="RUK2">
        <v>0</v>
      </c>
      <c r="RUL2">
        <v>0</v>
      </c>
      <c r="RUM2">
        <v>0</v>
      </c>
      <c r="RUN2">
        <v>0</v>
      </c>
      <c r="RUO2">
        <v>0</v>
      </c>
      <c r="RUP2">
        <v>0</v>
      </c>
      <c r="RUQ2">
        <v>0</v>
      </c>
      <c r="RUR2">
        <v>0</v>
      </c>
      <c r="RUS2">
        <v>0</v>
      </c>
      <c r="RUT2">
        <v>0</v>
      </c>
      <c r="RUU2">
        <v>0</v>
      </c>
      <c r="RUV2">
        <v>0</v>
      </c>
      <c r="RUW2">
        <v>0</v>
      </c>
      <c r="RUX2">
        <v>0</v>
      </c>
      <c r="RUY2">
        <v>0</v>
      </c>
      <c r="RUZ2">
        <v>0</v>
      </c>
      <c r="RVA2">
        <v>0</v>
      </c>
      <c r="RVB2">
        <v>0</v>
      </c>
      <c r="RVC2">
        <v>0</v>
      </c>
      <c r="RVD2">
        <v>0</v>
      </c>
      <c r="RVE2">
        <v>0</v>
      </c>
      <c r="RVF2">
        <v>0</v>
      </c>
      <c r="RVG2">
        <v>0</v>
      </c>
      <c r="RVH2">
        <v>0</v>
      </c>
      <c r="RVI2">
        <v>0</v>
      </c>
      <c r="RVJ2">
        <v>0</v>
      </c>
      <c r="RVK2">
        <v>0</v>
      </c>
      <c r="RVL2">
        <v>0</v>
      </c>
      <c r="RVM2">
        <v>0</v>
      </c>
      <c r="RVN2">
        <v>0</v>
      </c>
      <c r="RVO2">
        <v>0</v>
      </c>
      <c r="RVP2">
        <v>0</v>
      </c>
      <c r="RVQ2">
        <v>0</v>
      </c>
      <c r="RVR2">
        <v>0</v>
      </c>
      <c r="RVS2">
        <v>0</v>
      </c>
      <c r="RVT2">
        <v>0</v>
      </c>
      <c r="RVU2">
        <v>0</v>
      </c>
      <c r="RVV2">
        <v>0</v>
      </c>
      <c r="RVW2">
        <v>0</v>
      </c>
      <c r="RVX2">
        <v>0</v>
      </c>
      <c r="RVY2">
        <v>0</v>
      </c>
      <c r="RVZ2">
        <v>0</v>
      </c>
      <c r="RWA2">
        <v>0</v>
      </c>
      <c r="RWB2">
        <v>0</v>
      </c>
      <c r="RWC2">
        <v>0</v>
      </c>
      <c r="RWD2">
        <v>0</v>
      </c>
      <c r="RWE2">
        <v>0</v>
      </c>
      <c r="RWF2">
        <v>0</v>
      </c>
      <c r="RWG2">
        <v>0</v>
      </c>
      <c r="RWH2">
        <v>0</v>
      </c>
      <c r="RWI2">
        <v>0</v>
      </c>
      <c r="RWJ2">
        <v>0</v>
      </c>
      <c r="RWK2">
        <v>0</v>
      </c>
      <c r="RWL2">
        <v>0</v>
      </c>
      <c r="RWM2">
        <v>0</v>
      </c>
      <c r="RWN2">
        <v>0</v>
      </c>
      <c r="RWO2">
        <v>0</v>
      </c>
      <c r="RWP2">
        <v>0</v>
      </c>
      <c r="RWQ2">
        <v>0</v>
      </c>
      <c r="RWR2">
        <v>0</v>
      </c>
      <c r="RWS2">
        <v>0</v>
      </c>
      <c r="RWT2">
        <v>0</v>
      </c>
      <c r="RWU2">
        <v>0</v>
      </c>
      <c r="RWV2">
        <v>0</v>
      </c>
      <c r="RWW2">
        <v>0</v>
      </c>
      <c r="RWX2">
        <v>0</v>
      </c>
      <c r="RWY2">
        <v>0</v>
      </c>
      <c r="RWZ2">
        <v>0</v>
      </c>
      <c r="RXA2">
        <v>0</v>
      </c>
      <c r="RXB2">
        <v>0</v>
      </c>
      <c r="RXC2">
        <v>0</v>
      </c>
      <c r="RXD2">
        <v>0</v>
      </c>
      <c r="RXE2">
        <v>0</v>
      </c>
      <c r="RXF2">
        <v>0</v>
      </c>
      <c r="RXG2">
        <v>0</v>
      </c>
      <c r="RXH2">
        <v>0</v>
      </c>
      <c r="RXI2">
        <v>0</v>
      </c>
      <c r="RXJ2">
        <v>0</v>
      </c>
      <c r="RXK2">
        <v>0</v>
      </c>
      <c r="RXL2">
        <v>0</v>
      </c>
      <c r="RXM2">
        <v>0</v>
      </c>
      <c r="RXN2">
        <v>0</v>
      </c>
      <c r="RXO2">
        <v>0</v>
      </c>
      <c r="RXP2">
        <v>0</v>
      </c>
      <c r="RXQ2">
        <v>0</v>
      </c>
      <c r="RXR2">
        <v>0</v>
      </c>
      <c r="RXS2">
        <v>0</v>
      </c>
      <c r="RXT2">
        <v>0</v>
      </c>
      <c r="RXU2">
        <v>0</v>
      </c>
      <c r="RXV2">
        <v>0</v>
      </c>
      <c r="RXW2">
        <v>0</v>
      </c>
      <c r="RXX2">
        <v>0</v>
      </c>
      <c r="RXY2">
        <v>0</v>
      </c>
      <c r="RXZ2">
        <v>0</v>
      </c>
      <c r="RYA2">
        <v>0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0</v>
      </c>
      <c r="RYH2">
        <v>0</v>
      </c>
      <c r="RYI2">
        <v>0</v>
      </c>
      <c r="RYJ2">
        <v>0</v>
      </c>
      <c r="RYK2">
        <v>0</v>
      </c>
      <c r="RYL2">
        <v>0</v>
      </c>
      <c r="RYM2">
        <v>0</v>
      </c>
      <c r="RYN2">
        <v>0</v>
      </c>
      <c r="RYO2">
        <v>0</v>
      </c>
      <c r="RYP2">
        <v>0</v>
      </c>
      <c r="RYQ2">
        <v>0</v>
      </c>
      <c r="RYR2">
        <v>0</v>
      </c>
      <c r="RYS2">
        <v>0</v>
      </c>
      <c r="RYT2">
        <v>0</v>
      </c>
      <c r="RYU2">
        <v>0</v>
      </c>
      <c r="RYV2">
        <v>0</v>
      </c>
      <c r="RYW2">
        <v>0</v>
      </c>
      <c r="RYX2">
        <v>0</v>
      </c>
      <c r="RYY2">
        <v>0</v>
      </c>
      <c r="RYZ2">
        <v>0</v>
      </c>
      <c r="RZA2">
        <v>0</v>
      </c>
      <c r="RZB2">
        <v>0</v>
      </c>
      <c r="RZC2">
        <v>0</v>
      </c>
      <c r="RZD2">
        <v>0</v>
      </c>
      <c r="RZE2">
        <v>0</v>
      </c>
      <c r="RZF2">
        <v>0</v>
      </c>
      <c r="RZG2">
        <v>0</v>
      </c>
      <c r="RZH2">
        <v>0</v>
      </c>
      <c r="RZI2">
        <v>0</v>
      </c>
      <c r="RZJ2">
        <v>0</v>
      </c>
      <c r="RZK2">
        <v>0</v>
      </c>
      <c r="RZL2">
        <v>0</v>
      </c>
      <c r="RZM2">
        <v>0</v>
      </c>
      <c r="RZN2">
        <v>0</v>
      </c>
      <c r="RZO2">
        <v>0</v>
      </c>
      <c r="RZP2">
        <v>0</v>
      </c>
      <c r="RZQ2">
        <v>0</v>
      </c>
      <c r="RZR2">
        <v>0</v>
      </c>
      <c r="RZS2">
        <v>0</v>
      </c>
      <c r="RZT2">
        <v>0</v>
      </c>
      <c r="RZU2">
        <v>0</v>
      </c>
      <c r="RZV2">
        <v>0</v>
      </c>
      <c r="RZW2">
        <v>0</v>
      </c>
      <c r="RZX2">
        <v>0</v>
      </c>
      <c r="RZY2">
        <v>0</v>
      </c>
      <c r="RZZ2">
        <v>0</v>
      </c>
      <c r="SAA2">
        <v>0</v>
      </c>
      <c r="SAB2">
        <v>0</v>
      </c>
      <c r="SAC2">
        <v>0</v>
      </c>
      <c r="SAD2">
        <v>0</v>
      </c>
      <c r="SAE2">
        <v>0</v>
      </c>
      <c r="SAF2">
        <v>0</v>
      </c>
      <c r="SAG2">
        <v>0</v>
      </c>
      <c r="SAH2">
        <v>0</v>
      </c>
      <c r="SAI2">
        <v>0</v>
      </c>
      <c r="SAJ2">
        <v>0</v>
      </c>
      <c r="SAK2">
        <v>0</v>
      </c>
      <c r="SAL2">
        <v>0</v>
      </c>
      <c r="SAM2">
        <v>0</v>
      </c>
      <c r="SAN2">
        <v>0</v>
      </c>
      <c r="SAO2">
        <v>0</v>
      </c>
      <c r="SAP2">
        <v>0</v>
      </c>
      <c r="SAQ2">
        <v>0</v>
      </c>
      <c r="SAR2">
        <v>0</v>
      </c>
      <c r="SAS2">
        <v>0</v>
      </c>
      <c r="SAT2">
        <v>0</v>
      </c>
      <c r="SAU2">
        <v>0</v>
      </c>
      <c r="SAV2">
        <v>0</v>
      </c>
      <c r="SAW2">
        <v>0</v>
      </c>
      <c r="SAX2">
        <v>0</v>
      </c>
      <c r="SAY2">
        <v>0</v>
      </c>
      <c r="SAZ2">
        <v>0</v>
      </c>
      <c r="SBA2">
        <v>0</v>
      </c>
      <c r="SBB2">
        <v>0</v>
      </c>
      <c r="SBC2">
        <v>0</v>
      </c>
      <c r="SBD2">
        <v>0</v>
      </c>
      <c r="SBE2">
        <v>0</v>
      </c>
      <c r="SBF2">
        <v>0</v>
      </c>
      <c r="SBG2">
        <v>0</v>
      </c>
      <c r="SBH2">
        <v>0</v>
      </c>
      <c r="SBI2">
        <v>0</v>
      </c>
      <c r="SBJ2">
        <v>0</v>
      </c>
      <c r="SBK2">
        <v>0</v>
      </c>
      <c r="SBL2">
        <v>0</v>
      </c>
      <c r="SBM2">
        <v>0</v>
      </c>
      <c r="SBN2">
        <v>0</v>
      </c>
      <c r="SBO2">
        <v>0</v>
      </c>
      <c r="SBP2">
        <v>0</v>
      </c>
      <c r="SBQ2">
        <v>0</v>
      </c>
      <c r="SBR2">
        <v>0</v>
      </c>
      <c r="SBS2">
        <v>0</v>
      </c>
      <c r="SBT2">
        <v>0</v>
      </c>
      <c r="SBU2">
        <v>0</v>
      </c>
      <c r="SBV2">
        <v>0</v>
      </c>
      <c r="SBW2">
        <v>0</v>
      </c>
      <c r="SBX2">
        <v>0</v>
      </c>
      <c r="SBY2">
        <v>0</v>
      </c>
      <c r="SBZ2">
        <v>0</v>
      </c>
      <c r="SCA2">
        <v>0</v>
      </c>
      <c r="SCB2">
        <v>0</v>
      </c>
      <c r="SCC2">
        <v>0</v>
      </c>
      <c r="SCD2">
        <v>0</v>
      </c>
      <c r="SCE2">
        <v>0</v>
      </c>
      <c r="SCF2">
        <v>0</v>
      </c>
      <c r="SCG2">
        <v>0</v>
      </c>
      <c r="SCH2">
        <v>0</v>
      </c>
      <c r="SCI2">
        <v>0</v>
      </c>
      <c r="SCJ2">
        <v>0</v>
      </c>
      <c r="SCK2">
        <v>0</v>
      </c>
      <c r="SCL2">
        <v>0</v>
      </c>
      <c r="SCM2">
        <v>0</v>
      </c>
      <c r="SCN2">
        <v>0</v>
      </c>
      <c r="SCO2">
        <v>0</v>
      </c>
      <c r="SCP2">
        <v>0</v>
      </c>
      <c r="SCQ2">
        <v>0</v>
      </c>
      <c r="SCR2">
        <v>0</v>
      </c>
      <c r="SCS2">
        <v>0</v>
      </c>
      <c r="SCT2">
        <v>0</v>
      </c>
      <c r="SCU2">
        <v>0</v>
      </c>
      <c r="SCV2">
        <v>0</v>
      </c>
      <c r="SCW2">
        <v>0</v>
      </c>
      <c r="SCX2">
        <v>0</v>
      </c>
      <c r="SCY2">
        <v>0</v>
      </c>
      <c r="SCZ2">
        <v>0</v>
      </c>
      <c r="SDA2">
        <v>0</v>
      </c>
      <c r="SDB2">
        <v>0</v>
      </c>
      <c r="SDC2">
        <v>0</v>
      </c>
      <c r="SDD2">
        <v>0</v>
      </c>
      <c r="SDE2">
        <v>0</v>
      </c>
      <c r="SDF2">
        <v>0</v>
      </c>
      <c r="SDG2">
        <v>0</v>
      </c>
      <c r="SDH2">
        <v>0</v>
      </c>
      <c r="SDI2">
        <v>0</v>
      </c>
      <c r="SDJ2">
        <v>0</v>
      </c>
      <c r="SDK2">
        <v>0</v>
      </c>
      <c r="SDL2">
        <v>0</v>
      </c>
      <c r="SDM2">
        <v>0</v>
      </c>
      <c r="SDN2">
        <v>0</v>
      </c>
      <c r="SDO2">
        <v>0</v>
      </c>
      <c r="SDP2">
        <v>0</v>
      </c>
      <c r="SDQ2">
        <v>0</v>
      </c>
      <c r="SDR2">
        <v>0</v>
      </c>
      <c r="SDS2">
        <v>0</v>
      </c>
      <c r="SDT2">
        <v>0</v>
      </c>
      <c r="SDU2">
        <v>0</v>
      </c>
      <c r="SDV2">
        <v>0</v>
      </c>
      <c r="SDW2">
        <v>0</v>
      </c>
      <c r="SDX2">
        <v>0</v>
      </c>
      <c r="SDY2">
        <v>0</v>
      </c>
      <c r="SDZ2">
        <v>0</v>
      </c>
      <c r="SEA2">
        <v>0</v>
      </c>
      <c r="SEB2">
        <v>0</v>
      </c>
      <c r="SEC2">
        <v>0</v>
      </c>
      <c r="SED2">
        <v>0</v>
      </c>
      <c r="SEE2">
        <v>0</v>
      </c>
      <c r="SEF2">
        <v>0</v>
      </c>
      <c r="SEG2">
        <v>0</v>
      </c>
      <c r="SEH2">
        <v>0</v>
      </c>
      <c r="SEI2">
        <v>0</v>
      </c>
      <c r="SEJ2">
        <v>0</v>
      </c>
      <c r="SEK2">
        <v>0</v>
      </c>
      <c r="SEL2">
        <v>0</v>
      </c>
      <c r="SEM2">
        <v>0</v>
      </c>
      <c r="SEN2">
        <v>0</v>
      </c>
      <c r="SEO2">
        <v>0</v>
      </c>
      <c r="SEP2">
        <v>0</v>
      </c>
      <c r="SEQ2">
        <v>0</v>
      </c>
      <c r="SER2">
        <v>0</v>
      </c>
      <c r="SES2">
        <v>0</v>
      </c>
      <c r="SET2">
        <v>0</v>
      </c>
      <c r="SEU2">
        <v>0</v>
      </c>
      <c r="SEV2">
        <v>0</v>
      </c>
      <c r="SEW2">
        <v>0</v>
      </c>
      <c r="SEX2">
        <v>0</v>
      </c>
      <c r="SEY2">
        <v>0</v>
      </c>
      <c r="SEZ2">
        <v>0</v>
      </c>
      <c r="SFA2">
        <v>0</v>
      </c>
      <c r="SFB2">
        <v>0</v>
      </c>
      <c r="SFC2">
        <v>0</v>
      </c>
      <c r="SFD2">
        <v>0</v>
      </c>
      <c r="SFE2">
        <v>0</v>
      </c>
      <c r="SFF2">
        <v>0</v>
      </c>
      <c r="SFG2">
        <v>0</v>
      </c>
      <c r="SFH2">
        <v>0</v>
      </c>
      <c r="SFI2">
        <v>0</v>
      </c>
      <c r="SFJ2">
        <v>0</v>
      </c>
      <c r="SFK2">
        <v>0</v>
      </c>
      <c r="SFL2">
        <v>0</v>
      </c>
      <c r="SFM2">
        <v>0</v>
      </c>
      <c r="SFN2">
        <v>0</v>
      </c>
      <c r="SFO2">
        <v>0</v>
      </c>
      <c r="SFP2">
        <v>0</v>
      </c>
      <c r="SFQ2">
        <v>0</v>
      </c>
      <c r="SFR2">
        <v>0</v>
      </c>
      <c r="SFS2">
        <v>0</v>
      </c>
      <c r="SFT2">
        <v>0</v>
      </c>
      <c r="SFU2">
        <v>0</v>
      </c>
      <c r="SFV2">
        <v>0</v>
      </c>
      <c r="SFW2">
        <v>0</v>
      </c>
      <c r="SFX2">
        <v>0</v>
      </c>
      <c r="SFY2">
        <v>0</v>
      </c>
      <c r="SFZ2">
        <v>0</v>
      </c>
      <c r="SGA2">
        <v>0</v>
      </c>
      <c r="SGB2">
        <v>0</v>
      </c>
      <c r="SGC2">
        <v>0</v>
      </c>
      <c r="SGD2">
        <v>0</v>
      </c>
      <c r="SGE2">
        <v>0</v>
      </c>
      <c r="SGF2">
        <v>0</v>
      </c>
      <c r="SGG2">
        <v>0</v>
      </c>
      <c r="SGH2">
        <v>0</v>
      </c>
      <c r="SGI2">
        <v>0</v>
      </c>
      <c r="SGJ2">
        <v>0</v>
      </c>
      <c r="SGK2">
        <v>0</v>
      </c>
      <c r="SGL2">
        <v>0</v>
      </c>
      <c r="SGM2">
        <v>0</v>
      </c>
      <c r="SGN2">
        <v>0</v>
      </c>
      <c r="SGO2">
        <v>0</v>
      </c>
      <c r="SGP2">
        <v>0</v>
      </c>
      <c r="SGQ2">
        <v>0</v>
      </c>
      <c r="SGR2">
        <v>0</v>
      </c>
      <c r="SGS2">
        <v>0</v>
      </c>
      <c r="SGT2">
        <v>0</v>
      </c>
      <c r="SGU2">
        <v>0</v>
      </c>
      <c r="SGV2">
        <v>0</v>
      </c>
      <c r="SGW2">
        <v>0</v>
      </c>
      <c r="SGX2">
        <v>0</v>
      </c>
      <c r="SGY2">
        <v>0</v>
      </c>
      <c r="SGZ2">
        <v>0</v>
      </c>
      <c r="SHA2">
        <v>0</v>
      </c>
      <c r="SHB2">
        <v>0</v>
      </c>
      <c r="SHC2">
        <v>0</v>
      </c>
      <c r="SHD2">
        <v>0</v>
      </c>
      <c r="SHE2">
        <v>0</v>
      </c>
      <c r="SHF2">
        <v>0</v>
      </c>
      <c r="SHG2">
        <v>0</v>
      </c>
      <c r="SHH2">
        <v>0</v>
      </c>
      <c r="SHI2">
        <v>0</v>
      </c>
      <c r="SHJ2">
        <v>0</v>
      </c>
      <c r="SHK2">
        <v>0</v>
      </c>
      <c r="SHL2">
        <v>0</v>
      </c>
      <c r="SHM2">
        <v>0</v>
      </c>
      <c r="SHN2">
        <v>0</v>
      </c>
      <c r="SHO2">
        <v>0</v>
      </c>
      <c r="SHP2">
        <v>0</v>
      </c>
      <c r="SHQ2">
        <v>0</v>
      </c>
      <c r="SHR2">
        <v>0</v>
      </c>
      <c r="SHS2">
        <v>0</v>
      </c>
      <c r="SHT2">
        <v>0</v>
      </c>
      <c r="SHU2">
        <v>0</v>
      </c>
      <c r="SHV2">
        <v>0</v>
      </c>
      <c r="SHW2">
        <v>0</v>
      </c>
      <c r="SHX2">
        <v>0</v>
      </c>
      <c r="SHY2">
        <v>0</v>
      </c>
      <c r="SHZ2">
        <v>0</v>
      </c>
      <c r="SIA2">
        <v>0</v>
      </c>
      <c r="SIB2">
        <v>0</v>
      </c>
      <c r="SIC2">
        <v>0</v>
      </c>
      <c r="SID2">
        <v>0</v>
      </c>
      <c r="SIE2">
        <v>0</v>
      </c>
      <c r="SIF2">
        <v>0</v>
      </c>
      <c r="SIG2">
        <v>0</v>
      </c>
      <c r="SIH2">
        <v>0</v>
      </c>
      <c r="SII2">
        <v>0</v>
      </c>
      <c r="SIJ2">
        <v>0</v>
      </c>
      <c r="SIK2">
        <v>0</v>
      </c>
      <c r="SIL2">
        <v>0</v>
      </c>
      <c r="SIM2">
        <v>0</v>
      </c>
      <c r="SIN2">
        <v>0</v>
      </c>
      <c r="SIO2">
        <v>0</v>
      </c>
      <c r="SIP2">
        <v>0</v>
      </c>
      <c r="SIQ2">
        <v>0</v>
      </c>
      <c r="SIR2">
        <v>0</v>
      </c>
      <c r="SIS2">
        <v>0</v>
      </c>
      <c r="SIT2">
        <v>0</v>
      </c>
      <c r="SIU2">
        <v>0</v>
      </c>
      <c r="SIV2">
        <v>0</v>
      </c>
      <c r="SIW2">
        <v>0</v>
      </c>
      <c r="SIX2">
        <v>0</v>
      </c>
      <c r="SIY2">
        <v>0</v>
      </c>
      <c r="SIZ2">
        <v>0</v>
      </c>
      <c r="SJA2">
        <v>0</v>
      </c>
      <c r="SJB2">
        <v>0</v>
      </c>
      <c r="SJC2">
        <v>0</v>
      </c>
      <c r="SJD2">
        <v>0</v>
      </c>
      <c r="SJE2">
        <v>0</v>
      </c>
      <c r="SJF2">
        <v>0</v>
      </c>
      <c r="SJG2">
        <v>0</v>
      </c>
      <c r="SJH2">
        <v>0</v>
      </c>
      <c r="SJI2">
        <v>0</v>
      </c>
      <c r="SJJ2">
        <v>0</v>
      </c>
      <c r="SJK2">
        <v>0</v>
      </c>
      <c r="SJL2">
        <v>0</v>
      </c>
      <c r="SJM2">
        <v>0</v>
      </c>
      <c r="SJN2">
        <v>0</v>
      </c>
      <c r="SJO2">
        <v>0</v>
      </c>
      <c r="SJP2">
        <v>0</v>
      </c>
      <c r="SJQ2">
        <v>0</v>
      </c>
      <c r="SJR2">
        <v>0</v>
      </c>
      <c r="SJS2">
        <v>0</v>
      </c>
      <c r="SJT2">
        <v>0</v>
      </c>
      <c r="SJU2">
        <v>0</v>
      </c>
      <c r="SJV2">
        <v>0</v>
      </c>
      <c r="SJW2">
        <v>0</v>
      </c>
      <c r="SJX2">
        <v>0</v>
      </c>
      <c r="SJY2">
        <v>0</v>
      </c>
      <c r="SJZ2">
        <v>0</v>
      </c>
      <c r="SKA2">
        <v>0</v>
      </c>
      <c r="SKB2">
        <v>0</v>
      </c>
      <c r="SKC2">
        <v>0</v>
      </c>
      <c r="SKD2">
        <v>0</v>
      </c>
      <c r="SKE2">
        <v>0</v>
      </c>
      <c r="SKF2">
        <v>0</v>
      </c>
      <c r="SKG2">
        <v>0</v>
      </c>
      <c r="SKH2">
        <v>0</v>
      </c>
      <c r="SKI2">
        <v>0</v>
      </c>
      <c r="SKJ2">
        <v>0</v>
      </c>
      <c r="SKK2">
        <v>0</v>
      </c>
      <c r="SKL2">
        <v>0</v>
      </c>
      <c r="SKM2">
        <v>0</v>
      </c>
      <c r="SKN2">
        <v>0</v>
      </c>
      <c r="SKO2">
        <v>0</v>
      </c>
      <c r="SKP2">
        <v>0</v>
      </c>
      <c r="SKQ2">
        <v>0</v>
      </c>
      <c r="SKR2">
        <v>0</v>
      </c>
      <c r="SKS2">
        <v>0</v>
      </c>
      <c r="SKT2">
        <v>0</v>
      </c>
      <c r="SKU2">
        <v>0</v>
      </c>
      <c r="SKV2">
        <v>0</v>
      </c>
      <c r="SKW2">
        <v>0</v>
      </c>
      <c r="SKX2">
        <v>0</v>
      </c>
      <c r="SKY2">
        <v>0</v>
      </c>
      <c r="SKZ2">
        <v>0</v>
      </c>
      <c r="SLA2">
        <v>0</v>
      </c>
      <c r="SLB2">
        <v>0</v>
      </c>
      <c r="SLC2">
        <v>0</v>
      </c>
      <c r="SLD2">
        <v>0</v>
      </c>
      <c r="SLE2">
        <v>0</v>
      </c>
      <c r="SLF2">
        <v>0</v>
      </c>
      <c r="SLG2">
        <v>0</v>
      </c>
      <c r="SLH2">
        <v>0</v>
      </c>
      <c r="SLI2">
        <v>0</v>
      </c>
      <c r="SLJ2">
        <v>0</v>
      </c>
      <c r="SLK2">
        <v>0</v>
      </c>
      <c r="SLL2">
        <v>0</v>
      </c>
      <c r="SLM2">
        <v>0</v>
      </c>
      <c r="SLN2">
        <v>0</v>
      </c>
      <c r="SLO2">
        <v>0</v>
      </c>
      <c r="SLP2">
        <v>0</v>
      </c>
      <c r="SLQ2">
        <v>0</v>
      </c>
      <c r="SLR2">
        <v>0</v>
      </c>
      <c r="SLS2">
        <v>0</v>
      </c>
      <c r="SLT2">
        <v>0</v>
      </c>
      <c r="SLU2">
        <v>0</v>
      </c>
      <c r="SLV2">
        <v>0</v>
      </c>
      <c r="SLW2">
        <v>0</v>
      </c>
      <c r="SLX2">
        <v>0</v>
      </c>
      <c r="SLY2">
        <v>0</v>
      </c>
      <c r="SLZ2">
        <v>0</v>
      </c>
      <c r="SMA2">
        <v>0</v>
      </c>
      <c r="SMB2">
        <v>0</v>
      </c>
      <c r="SMC2">
        <v>0</v>
      </c>
      <c r="SMD2">
        <v>0</v>
      </c>
      <c r="SME2">
        <v>0</v>
      </c>
      <c r="SMF2">
        <v>0</v>
      </c>
      <c r="SMG2">
        <v>0</v>
      </c>
      <c r="SMH2">
        <v>0</v>
      </c>
      <c r="SMI2">
        <v>0</v>
      </c>
      <c r="SMJ2">
        <v>0</v>
      </c>
      <c r="SMK2">
        <v>0</v>
      </c>
      <c r="SML2">
        <v>0</v>
      </c>
      <c r="SMM2">
        <v>0</v>
      </c>
      <c r="SMN2">
        <v>0</v>
      </c>
      <c r="SMO2">
        <v>0</v>
      </c>
      <c r="SMP2">
        <v>0</v>
      </c>
      <c r="SMQ2">
        <v>0</v>
      </c>
      <c r="SMR2">
        <v>0</v>
      </c>
      <c r="SMS2">
        <v>0</v>
      </c>
      <c r="SMT2">
        <v>0</v>
      </c>
      <c r="SMU2">
        <v>0</v>
      </c>
      <c r="SMV2">
        <v>0</v>
      </c>
      <c r="SMW2">
        <v>0</v>
      </c>
      <c r="SMX2">
        <v>0</v>
      </c>
      <c r="SMY2">
        <v>0</v>
      </c>
      <c r="SMZ2">
        <v>0</v>
      </c>
      <c r="SNA2">
        <v>0</v>
      </c>
      <c r="SNB2">
        <v>0</v>
      </c>
      <c r="SNC2">
        <v>0</v>
      </c>
      <c r="SND2">
        <v>0</v>
      </c>
      <c r="SNE2">
        <v>0</v>
      </c>
      <c r="SNF2">
        <v>0</v>
      </c>
      <c r="SNG2">
        <v>0</v>
      </c>
      <c r="SNH2">
        <v>0</v>
      </c>
      <c r="SNI2">
        <v>0</v>
      </c>
      <c r="SNJ2">
        <v>0</v>
      </c>
      <c r="SNK2">
        <v>0</v>
      </c>
      <c r="SNL2">
        <v>0</v>
      </c>
      <c r="SNM2">
        <v>0</v>
      </c>
      <c r="SNN2">
        <v>0</v>
      </c>
      <c r="SNO2">
        <v>0</v>
      </c>
      <c r="SNP2">
        <v>0</v>
      </c>
      <c r="SNQ2">
        <v>0</v>
      </c>
      <c r="SNR2">
        <v>0</v>
      </c>
      <c r="SNS2">
        <v>0</v>
      </c>
      <c r="SNT2">
        <v>0</v>
      </c>
      <c r="SNU2">
        <v>0</v>
      </c>
      <c r="SNV2">
        <v>0</v>
      </c>
      <c r="SNW2">
        <v>0</v>
      </c>
      <c r="SNX2">
        <v>0</v>
      </c>
      <c r="SNY2">
        <v>0</v>
      </c>
      <c r="SNZ2">
        <v>0</v>
      </c>
      <c r="SOA2">
        <v>0</v>
      </c>
      <c r="SOB2">
        <v>0</v>
      </c>
      <c r="SOC2">
        <v>0</v>
      </c>
      <c r="SOD2">
        <v>0</v>
      </c>
      <c r="SOE2">
        <v>0</v>
      </c>
      <c r="SOF2">
        <v>0</v>
      </c>
      <c r="SOG2">
        <v>0</v>
      </c>
      <c r="SOH2">
        <v>0</v>
      </c>
      <c r="SOI2">
        <v>0</v>
      </c>
      <c r="SOJ2">
        <v>0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0</v>
      </c>
      <c r="SOQ2">
        <v>0</v>
      </c>
      <c r="SOR2">
        <v>0</v>
      </c>
      <c r="SOS2">
        <v>0</v>
      </c>
      <c r="SOT2">
        <v>0</v>
      </c>
      <c r="SOU2">
        <v>0</v>
      </c>
      <c r="SOV2">
        <v>0</v>
      </c>
      <c r="SOW2">
        <v>0</v>
      </c>
      <c r="SOX2">
        <v>0</v>
      </c>
      <c r="SOY2">
        <v>0</v>
      </c>
      <c r="SOZ2">
        <v>0</v>
      </c>
      <c r="SPA2">
        <v>0</v>
      </c>
      <c r="SPB2">
        <v>0</v>
      </c>
      <c r="SPC2">
        <v>0</v>
      </c>
      <c r="SPD2">
        <v>0</v>
      </c>
      <c r="SPE2">
        <v>0</v>
      </c>
      <c r="SPF2">
        <v>0</v>
      </c>
      <c r="SPG2">
        <v>0</v>
      </c>
      <c r="SPH2">
        <v>0</v>
      </c>
      <c r="SPI2">
        <v>0</v>
      </c>
      <c r="SPJ2">
        <v>0</v>
      </c>
      <c r="SPK2">
        <v>0</v>
      </c>
      <c r="SPL2">
        <v>0</v>
      </c>
      <c r="SPM2">
        <v>0</v>
      </c>
      <c r="SPN2">
        <v>0</v>
      </c>
      <c r="SPO2">
        <v>0</v>
      </c>
      <c r="SPP2">
        <v>0</v>
      </c>
      <c r="SPQ2">
        <v>0</v>
      </c>
      <c r="SPR2">
        <v>0</v>
      </c>
      <c r="SPS2">
        <v>0</v>
      </c>
      <c r="SPT2">
        <v>0</v>
      </c>
      <c r="SPU2">
        <v>0</v>
      </c>
      <c r="SPV2">
        <v>0</v>
      </c>
      <c r="SPW2">
        <v>0</v>
      </c>
      <c r="SPX2">
        <v>0</v>
      </c>
      <c r="SPY2">
        <v>0</v>
      </c>
      <c r="SPZ2">
        <v>0</v>
      </c>
      <c r="SQA2">
        <v>0</v>
      </c>
      <c r="SQB2">
        <v>0</v>
      </c>
      <c r="SQC2">
        <v>0</v>
      </c>
      <c r="SQD2">
        <v>0</v>
      </c>
      <c r="SQE2">
        <v>0</v>
      </c>
      <c r="SQF2">
        <v>0</v>
      </c>
      <c r="SQG2">
        <v>0</v>
      </c>
      <c r="SQH2">
        <v>0</v>
      </c>
      <c r="SQI2">
        <v>0</v>
      </c>
      <c r="SQJ2">
        <v>0</v>
      </c>
      <c r="SQK2">
        <v>0</v>
      </c>
      <c r="SQL2">
        <v>0</v>
      </c>
      <c r="SQM2">
        <v>0</v>
      </c>
      <c r="SQN2">
        <v>0</v>
      </c>
      <c r="SQO2">
        <v>0</v>
      </c>
      <c r="SQP2">
        <v>0</v>
      </c>
      <c r="SQQ2">
        <v>0</v>
      </c>
      <c r="SQR2">
        <v>0</v>
      </c>
      <c r="SQS2">
        <v>0</v>
      </c>
      <c r="SQT2">
        <v>0</v>
      </c>
      <c r="SQU2">
        <v>0</v>
      </c>
      <c r="SQV2">
        <v>0</v>
      </c>
      <c r="SQW2">
        <v>0</v>
      </c>
      <c r="SQX2">
        <v>0</v>
      </c>
      <c r="SQY2">
        <v>0</v>
      </c>
      <c r="SQZ2">
        <v>0</v>
      </c>
      <c r="SRA2">
        <v>0</v>
      </c>
      <c r="SRB2">
        <v>0</v>
      </c>
      <c r="SRC2">
        <v>0</v>
      </c>
      <c r="SRD2">
        <v>0</v>
      </c>
      <c r="SRE2">
        <v>0</v>
      </c>
      <c r="SRF2">
        <v>0</v>
      </c>
      <c r="SRG2">
        <v>0</v>
      </c>
      <c r="SRH2">
        <v>0</v>
      </c>
      <c r="SRI2">
        <v>0</v>
      </c>
      <c r="SRJ2">
        <v>0</v>
      </c>
      <c r="SRK2">
        <v>0</v>
      </c>
      <c r="SRL2">
        <v>0</v>
      </c>
      <c r="SRM2">
        <v>0</v>
      </c>
      <c r="SRN2">
        <v>0</v>
      </c>
      <c r="SRO2">
        <v>0</v>
      </c>
      <c r="SRP2">
        <v>0</v>
      </c>
      <c r="SRQ2">
        <v>0</v>
      </c>
      <c r="SRR2">
        <v>0</v>
      </c>
      <c r="SRS2">
        <v>0</v>
      </c>
      <c r="SRT2">
        <v>0</v>
      </c>
      <c r="SRU2">
        <v>0</v>
      </c>
      <c r="SRV2">
        <v>0</v>
      </c>
      <c r="SRW2">
        <v>0</v>
      </c>
      <c r="SRX2">
        <v>0</v>
      </c>
      <c r="SRY2">
        <v>0</v>
      </c>
      <c r="SRZ2">
        <v>0</v>
      </c>
      <c r="SSA2">
        <v>0</v>
      </c>
      <c r="SSB2">
        <v>0</v>
      </c>
      <c r="SSC2">
        <v>0</v>
      </c>
      <c r="SSD2">
        <v>0</v>
      </c>
      <c r="SSE2">
        <v>0</v>
      </c>
      <c r="SSF2">
        <v>0</v>
      </c>
      <c r="SSG2">
        <v>0</v>
      </c>
      <c r="SSH2">
        <v>0</v>
      </c>
      <c r="SSI2">
        <v>0</v>
      </c>
      <c r="SSJ2">
        <v>0</v>
      </c>
      <c r="SSK2">
        <v>0</v>
      </c>
      <c r="SSL2">
        <v>0</v>
      </c>
      <c r="SSM2">
        <v>0</v>
      </c>
      <c r="SSN2">
        <v>0</v>
      </c>
      <c r="SSO2">
        <v>0</v>
      </c>
      <c r="SSP2">
        <v>0</v>
      </c>
      <c r="SSQ2">
        <v>0</v>
      </c>
      <c r="SSR2">
        <v>0</v>
      </c>
      <c r="SSS2">
        <v>0</v>
      </c>
      <c r="SST2">
        <v>0</v>
      </c>
      <c r="SSU2">
        <v>0</v>
      </c>
      <c r="SSV2">
        <v>0</v>
      </c>
      <c r="SSW2">
        <v>0</v>
      </c>
      <c r="SSX2">
        <v>0</v>
      </c>
      <c r="SSY2">
        <v>0</v>
      </c>
      <c r="SSZ2">
        <v>0</v>
      </c>
      <c r="STA2">
        <v>0</v>
      </c>
      <c r="STB2">
        <v>0</v>
      </c>
      <c r="STC2">
        <v>0</v>
      </c>
      <c r="STD2">
        <v>0</v>
      </c>
      <c r="STE2">
        <v>0</v>
      </c>
      <c r="STF2">
        <v>0</v>
      </c>
      <c r="STG2">
        <v>0</v>
      </c>
      <c r="STH2">
        <v>0</v>
      </c>
      <c r="STI2">
        <v>0</v>
      </c>
      <c r="STJ2">
        <v>0</v>
      </c>
      <c r="STK2">
        <v>0</v>
      </c>
      <c r="STL2">
        <v>0</v>
      </c>
      <c r="STM2">
        <v>0</v>
      </c>
      <c r="STN2">
        <v>0</v>
      </c>
      <c r="STO2">
        <v>0</v>
      </c>
      <c r="STP2">
        <v>0</v>
      </c>
      <c r="STQ2">
        <v>0</v>
      </c>
      <c r="STR2">
        <v>0</v>
      </c>
      <c r="STS2">
        <v>0</v>
      </c>
      <c r="STT2">
        <v>0</v>
      </c>
      <c r="STU2">
        <v>0</v>
      </c>
      <c r="STV2">
        <v>0</v>
      </c>
      <c r="STW2">
        <v>0</v>
      </c>
      <c r="STX2">
        <v>0</v>
      </c>
      <c r="STY2">
        <v>0</v>
      </c>
      <c r="STZ2">
        <v>0</v>
      </c>
      <c r="SUA2">
        <v>0</v>
      </c>
      <c r="SUB2">
        <v>0</v>
      </c>
      <c r="SUC2">
        <v>0</v>
      </c>
      <c r="SUD2">
        <v>0</v>
      </c>
      <c r="SUE2">
        <v>0</v>
      </c>
      <c r="SUF2">
        <v>0</v>
      </c>
      <c r="SUG2">
        <v>0</v>
      </c>
      <c r="SUH2">
        <v>0</v>
      </c>
      <c r="SUI2">
        <v>0</v>
      </c>
      <c r="SUJ2">
        <v>0</v>
      </c>
      <c r="SUK2">
        <v>0</v>
      </c>
      <c r="SUL2">
        <v>0</v>
      </c>
      <c r="SUM2">
        <v>0</v>
      </c>
      <c r="SUN2">
        <v>0</v>
      </c>
      <c r="SUO2">
        <v>0</v>
      </c>
      <c r="SUP2">
        <v>0</v>
      </c>
      <c r="SUQ2">
        <v>0</v>
      </c>
      <c r="SUR2">
        <v>0</v>
      </c>
      <c r="SUS2">
        <v>0</v>
      </c>
      <c r="SUT2">
        <v>0</v>
      </c>
      <c r="SUU2">
        <v>0</v>
      </c>
      <c r="SUV2">
        <v>0</v>
      </c>
      <c r="SUW2">
        <v>0</v>
      </c>
      <c r="SUX2">
        <v>0</v>
      </c>
      <c r="SUY2">
        <v>0</v>
      </c>
      <c r="SUZ2">
        <v>0</v>
      </c>
      <c r="SVA2">
        <v>0</v>
      </c>
      <c r="SVB2">
        <v>0</v>
      </c>
      <c r="SVC2">
        <v>0</v>
      </c>
      <c r="SVD2">
        <v>0</v>
      </c>
      <c r="SVE2">
        <v>0</v>
      </c>
      <c r="SVF2">
        <v>0</v>
      </c>
      <c r="SVG2">
        <v>0</v>
      </c>
      <c r="SVH2">
        <v>0</v>
      </c>
      <c r="SVI2">
        <v>0</v>
      </c>
      <c r="SVJ2">
        <v>0</v>
      </c>
      <c r="SVK2">
        <v>0</v>
      </c>
      <c r="SVL2">
        <v>0</v>
      </c>
      <c r="SVM2">
        <v>0</v>
      </c>
      <c r="SVN2">
        <v>0</v>
      </c>
      <c r="SVO2">
        <v>0</v>
      </c>
      <c r="SVP2">
        <v>0</v>
      </c>
      <c r="SVQ2">
        <v>0</v>
      </c>
      <c r="SVR2">
        <v>0</v>
      </c>
      <c r="SVS2">
        <v>0</v>
      </c>
      <c r="SVT2">
        <v>0</v>
      </c>
      <c r="SVU2">
        <v>0</v>
      </c>
      <c r="SVV2">
        <v>0</v>
      </c>
      <c r="SVW2">
        <v>0</v>
      </c>
      <c r="SVX2">
        <v>0</v>
      </c>
      <c r="SVY2">
        <v>0</v>
      </c>
      <c r="SVZ2">
        <v>0</v>
      </c>
      <c r="SWA2">
        <v>0</v>
      </c>
      <c r="SWB2">
        <v>0</v>
      </c>
      <c r="SWC2">
        <v>0</v>
      </c>
      <c r="SWD2">
        <v>0</v>
      </c>
      <c r="SWE2">
        <v>0</v>
      </c>
      <c r="SWF2">
        <v>0</v>
      </c>
      <c r="SWG2">
        <v>0</v>
      </c>
      <c r="SWH2">
        <v>0</v>
      </c>
      <c r="SWI2">
        <v>0</v>
      </c>
      <c r="SWJ2">
        <v>0</v>
      </c>
      <c r="SWK2">
        <v>0</v>
      </c>
      <c r="SWL2">
        <v>0</v>
      </c>
      <c r="SWM2">
        <v>0</v>
      </c>
      <c r="SWN2">
        <v>0</v>
      </c>
      <c r="SWO2">
        <v>0</v>
      </c>
      <c r="SWP2">
        <v>0</v>
      </c>
      <c r="SWQ2">
        <v>0</v>
      </c>
      <c r="SWR2">
        <v>0</v>
      </c>
      <c r="SWS2">
        <v>0</v>
      </c>
      <c r="SWT2">
        <v>0</v>
      </c>
      <c r="SWU2">
        <v>0</v>
      </c>
      <c r="SWV2">
        <v>0</v>
      </c>
      <c r="SWW2">
        <v>0</v>
      </c>
      <c r="SWX2">
        <v>0</v>
      </c>
      <c r="SWY2">
        <v>0</v>
      </c>
      <c r="SWZ2">
        <v>0</v>
      </c>
      <c r="SXA2">
        <v>0</v>
      </c>
      <c r="SXB2">
        <v>0</v>
      </c>
      <c r="SXC2">
        <v>0</v>
      </c>
      <c r="SXD2">
        <v>0</v>
      </c>
      <c r="SXE2">
        <v>0</v>
      </c>
      <c r="SXF2">
        <v>0</v>
      </c>
      <c r="SXG2">
        <v>0</v>
      </c>
      <c r="SXH2">
        <v>0</v>
      </c>
      <c r="SXI2">
        <v>0</v>
      </c>
      <c r="SXJ2">
        <v>0</v>
      </c>
      <c r="SXK2">
        <v>0</v>
      </c>
      <c r="SXL2">
        <v>0</v>
      </c>
      <c r="SXM2">
        <v>0</v>
      </c>
      <c r="SXN2">
        <v>0</v>
      </c>
      <c r="SXO2">
        <v>0</v>
      </c>
      <c r="SXP2">
        <v>0</v>
      </c>
      <c r="SXQ2">
        <v>0</v>
      </c>
      <c r="SXR2">
        <v>0</v>
      </c>
      <c r="SXS2">
        <v>0</v>
      </c>
      <c r="SXT2">
        <v>0</v>
      </c>
      <c r="SXU2">
        <v>0</v>
      </c>
      <c r="SXV2">
        <v>0</v>
      </c>
      <c r="SXW2">
        <v>0</v>
      </c>
      <c r="SXX2">
        <v>0</v>
      </c>
      <c r="SXY2">
        <v>0</v>
      </c>
      <c r="SXZ2">
        <v>0</v>
      </c>
      <c r="SYA2">
        <v>0</v>
      </c>
      <c r="SYB2">
        <v>0</v>
      </c>
      <c r="SYC2">
        <v>0</v>
      </c>
      <c r="SYD2">
        <v>0</v>
      </c>
      <c r="SYE2">
        <v>0</v>
      </c>
      <c r="SYF2">
        <v>0</v>
      </c>
      <c r="SYG2">
        <v>0</v>
      </c>
      <c r="SYH2">
        <v>0</v>
      </c>
      <c r="SYI2">
        <v>0</v>
      </c>
      <c r="SYJ2">
        <v>0</v>
      </c>
      <c r="SYK2">
        <v>0</v>
      </c>
      <c r="SYL2">
        <v>0</v>
      </c>
      <c r="SYM2">
        <v>0</v>
      </c>
      <c r="SYN2">
        <v>0</v>
      </c>
      <c r="SYO2">
        <v>0</v>
      </c>
      <c r="SYP2">
        <v>0</v>
      </c>
      <c r="SYQ2">
        <v>0</v>
      </c>
      <c r="SYR2">
        <v>0</v>
      </c>
      <c r="SYS2">
        <v>0</v>
      </c>
      <c r="SYT2">
        <v>0</v>
      </c>
      <c r="SYU2">
        <v>0</v>
      </c>
      <c r="SYV2">
        <v>0</v>
      </c>
      <c r="SYW2">
        <v>0</v>
      </c>
      <c r="SYX2">
        <v>0</v>
      </c>
      <c r="SYY2">
        <v>0</v>
      </c>
      <c r="SYZ2">
        <v>0</v>
      </c>
      <c r="SZA2">
        <v>0</v>
      </c>
      <c r="SZB2">
        <v>0</v>
      </c>
      <c r="SZC2">
        <v>0</v>
      </c>
      <c r="SZD2">
        <v>0</v>
      </c>
      <c r="SZE2">
        <v>0</v>
      </c>
      <c r="SZF2">
        <v>0</v>
      </c>
      <c r="SZG2">
        <v>0</v>
      </c>
      <c r="SZH2">
        <v>0</v>
      </c>
      <c r="SZI2">
        <v>0</v>
      </c>
      <c r="SZJ2">
        <v>0</v>
      </c>
      <c r="SZK2">
        <v>0</v>
      </c>
      <c r="SZL2">
        <v>0</v>
      </c>
      <c r="SZM2">
        <v>0</v>
      </c>
      <c r="SZN2">
        <v>0</v>
      </c>
      <c r="SZO2">
        <v>0</v>
      </c>
      <c r="SZP2">
        <v>0</v>
      </c>
      <c r="SZQ2">
        <v>0</v>
      </c>
      <c r="SZR2">
        <v>0</v>
      </c>
      <c r="SZS2">
        <v>0</v>
      </c>
      <c r="SZT2">
        <v>0</v>
      </c>
      <c r="SZU2">
        <v>0</v>
      </c>
      <c r="SZV2">
        <v>0</v>
      </c>
      <c r="SZW2">
        <v>0</v>
      </c>
      <c r="SZX2">
        <v>0</v>
      </c>
      <c r="SZY2">
        <v>0</v>
      </c>
      <c r="SZZ2">
        <v>0</v>
      </c>
      <c r="TAA2">
        <v>0</v>
      </c>
      <c r="TAB2">
        <v>0</v>
      </c>
      <c r="TAC2">
        <v>0</v>
      </c>
      <c r="TAD2">
        <v>0</v>
      </c>
      <c r="TAE2">
        <v>0</v>
      </c>
      <c r="TAF2">
        <v>0</v>
      </c>
      <c r="TAG2">
        <v>0</v>
      </c>
      <c r="TAH2">
        <v>0</v>
      </c>
      <c r="TAI2">
        <v>0</v>
      </c>
      <c r="TAJ2">
        <v>0</v>
      </c>
      <c r="TAK2">
        <v>0</v>
      </c>
      <c r="TAL2">
        <v>0</v>
      </c>
      <c r="TAM2">
        <v>0</v>
      </c>
      <c r="TAN2">
        <v>0</v>
      </c>
      <c r="TAO2">
        <v>0</v>
      </c>
      <c r="TAP2">
        <v>0</v>
      </c>
      <c r="TAQ2">
        <v>0</v>
      </c>
      <c r="TAR2">
        <v>0</v>
      </c>
      <c r="TAS2">
        <v>0</v>
      </c>
      <c r="TAT2">
        <v>0</v>
      </c>
      <c r="TAU2">
        <v>0</v>
      </c>
      <c r="TAV2">
        <v>0</v>
      </c>
      <c r="TAW2">
        <v>0</v>
      </c>
      <c r="TAX2">
        <v>0</v>
      </c>
      <c r="TAY2">
        <v>0</v>
      </c>
      <c r="TAZ2">
        <v>0</v>
      </c>
      <c r="TBA2">
        <v>0</v>
      </c>
      <c r="TBB2">
        <v>0</v>
      </c>
      <c r="TBC2">
        <v>0</v>
      </c>
      <c r="TBD2">
        <v>0</v>
      </c>
      <c r="TBE2">
        <v>0</v>
      </c>
      <c r="TBF2">
        <v>0</v>
      </c>
      <c r="TBG2">
        <v>0</v>
      </c>
      <c r="TBH2">
        <v>0</v>
      </c>
      <c r="TBI2">
        <v>0</v>
      </c>
      <c r="TBJ2">
        <v>0</v>
      </c>
      <c r="TBK2">
        <v>0</v>
      </c>
      <c r="TBL2">
        <v>0</v>
      </c>
      <c r="TBM2">
        <v>0</v>
      </c>
      <c r="TBN2">
        <v>0</v>
      </c>
      <c r="TBO2">
        <v>0</v>
      </c>
      <c r="TBP2">
        <v>0</v>
      </c>
      <c r="TBQ2">
        <v>0</v>
      </c>
      <c r="TBR2">
        <v>0</v>
      </c>
      <c r="TBS2">
        <v>0</v>
      </c>
      <c r="TBT2">
        <v>0</v>
      </c>
      <c r="TBU2">
        <v>0</v>
      </c>
      <c r="TBV2">
        <v>0</v>
      </c>
      <c r="TBW2">
        <v>0</v>
      </c>
      <c r="TBX2">
        <v>0</v>
      </c>
      <c r="TBY2">
        <v>0</v>
      </c>
      <c r="TBZ2">
        <v>0</v>
      </c>
      <c r="TCA2">
        <v>0</v>
      </c>
      <c r="TCB2">
        <v>0</v>
      </c>
      <c r="TCC2">
        <v>0</v>
      </c>
      <c r="TCD2">
        <v>0</v>
      </c>
      <c r="TCE2">
        <v>0</v>
      </c>
      <c r="TCF2">
        <v>0</v>
      </c>
      <c r="TCG2">
        <v>0</v>
      </c>
      <c r="TCH2">
        <v>0</v>
      </c>
      <c r="TCI2">
        <v>0</v>
      </c>
      <c r="TCJ2">
        <v>0</v>
      </c>
      <c r="TCK2">
        <v>0</v>
      </c>
      <c r="TCL2">
        <v>0</v>
      </c>
      <c r="TCM2">
        <v>0</v>
      </c>
      <c r="TCN2">
        <v>0</v>
      </c>
      <c r="TCO2">
        <v>0</v>
      </c>
      <c r="TCP2">
        <v>0</v>
      </c>
      <c r="TCQ2">
        <v>0</v>
      </c>
      <c r="TCR2">
        <v>0</v>
      </c>
      <c r="TCS2">
        <v>0</v>
      </c>
      <c r="TCT2">
        <v>0</v>
      </c>
      <c r="TCU2">
        <v>0</v>
      </c>
      <c r="TCV2">
        <v>0</v>
      </c>
      <c r="TCW2">
        <v>0</v>
      </c>
      <c r="TCX2">
        <v>0</v>
      </c>
      <c r="TCY2">
        <v>0</v>
      </c>
      <c r="TCZ2">
        <v>0</v>
      </c>
      <c r="TDA2">
        <v>0</v>
      </c>
      <c r="TDB2">
        <v>0</v>
      </c>
      <c r="TDC2">
        <v>0</v>
      </c>
      <c r="TDD2">
        <v>0</v>
      </c>
      <c r="TDE2">
        <v>0</v>
      </c>
      <c r="TDF2">
        <v>0</v>
      </c>
      <c r="TDG2">
        <v>0</v>
      </c>
      <c r="TDH2">
        <v>0</v>
      </c>
      <c r="TDI2">
        <v>0</v>
      </c>
      <c r="TDJ2">
        <v>0</v>
      </c>
      <c r="TDK2">
        <v>0</v>
      </c>
      <c r="TDL2">
        <v>0</v>
      </c>
      <c r="TDM2">
        <v>0</v>
      </c>
      <c r="TDN2">
        <v>0</v>
      </c>
      <c r="TDO2">
        <v>0</v>
      </c>
      <c r="TDP2">
        <v>0</v>
      </c>
      <c r="TDQ2">
        <v>0</v>
      </c>
      <c r="TDR2">
        <v>0</v>
      </c>
      <c r="TDS2">
        <v>0</v>
      </c>
      <c r="TDT2">
        <v>0</v>
      </c>
      <c r="TDU2">
        <v>0</v>
      </c>
      <c r="TDV2">
        <v>0</v>
      </c>
      <c r="TDW2">
        <v>0</v>
      </c>
      <c r="TDX2">
        <v>0</v>
      </c>
      <c r="TDY2">
        <v>0</v>
      </c>
      <c r="TDZ2">
        <v>0</v>
      </c>
      <c r="TEA2">
        <v>0</v>
      </c>
      <c r="TEB2">
        <v>0</v>
      </c>
      <c r="TEC2">
        <v>0</v>
      </c>
      <c r="TED2">
        <v>0</v>
      </c>
      <c r="TEE2">
        <v>0</v>
      </c>
      <c r="TEF2">
        <v>0</v>
      </c>
      <c r="TEG2">
        <v>0</v>
      </c>
      <c r="TEH2">
        <v>0</v>
      </c>
      <c r="TEI2">
        <v>0</v>
      </c>
      <c r="TEJ2">
        <v>0</v>
      </c>
      <c r="TEK2">
        <v>0</v>
      </c>
      <c r="TEL2">
        <v>0</v>
      </c>
      <c r="TEM2">
        <v>0</v>
      </c>
      <c r="TEN2">
        <v>0</v>
      </c>
      <c r="TEO2">
        <v>0</v>
      </c>
      <c r="TEP2">
        <v>0</v>
      </c>
      <c r="TEQ2">
        <v>0</v>
      </c>
      <c r="TER2">
        <v>0</v>
      </c>
      <c r="TES2">
        <v>0</v>
      </c>
      <c r="TET2">
        <v>0</v>
      </c>
      <c r="TEU2">
        <v>0</v>
      </c>
      <c r="TEV2">
        <v>0</v>
      </c>
      <c r="TEW2">
        <v>0</v>
      </c>
      <c r="TEX2">
        <v>0</v>
      </c>
      <c r="TEY2">
        <v>0</v>
      </c>
      <c r="TEZ2">
        <v>0</v>
      </c>
      <c r="TFA2">
        <v>0</v>
      </c>
      <c r="TFB2">
        <v>0</v>
      </c>
      <c r="TFC2">
        <v>0</v>
      </c>
      <c r="TFD2">
        <v>0</v>
      </c>
      <c r="TFE2">
        <v>0</v>
      </c>
      <c r="TFF2">
        <v>0</v>
      </c>
      <c r="TFG2">
        <v>0</v>
      </c>
      <c r="TFH2">
        <v>0</v>
      </c>
      <c r="TFI2">
        <v>0</v>
      </c>
      <c r="TFJ2">
        <v>0</v>
      </c>
      <c r="TFK2">
        <v>0</v>
      </c>
      <c r="TFL2">
        <v>0</v>
      </c>
      <c r="TFM2">
        <v>0</v>
      </c>
      <c r="TFN2">
        <v>0</v>
      </c>
      <c r="TFO2">
        <v>0</v>
      </c>
      <c r="TFP2">
        <v>0</v>
      </c>
      <c r="TFQ2">
        <v>0</v>
      </c>
      <c r="TFR2">
        <v>0</v>
      </c>
      <c r="TFS2">
        <v>0</v>
      </c>
      <c r="TFT2">
        <v>0</v>
      </c>
      <c r="TFU2">
        <v>0</v>
      </c>
      <c r="TFV2">
        <v>0</v>
      </c>
      <c r="TFW2">
        <v>0</v>
      </c>
      <c r="TFX2">
        <v>0</v>
      </c>
      <c r="TFY2">
        <v>0</v>
      </c>
      <c r="TFZ2">
        <v>0</v>
      </c>
      <c r="TGA2">
        <v>0</v>
      </c>
      <c r="TGB2">
        <v>0</v>
      </c>
      <c r="TGC2">
        <v>0</v>
      </c>
      <c r="TGD2">
        <v>0</v>
      </c>
      <c r="TGE2">
        <v>0</v>
      </c>
      <c r="TGF2">
        <v>0</v>
      </c>
      <c r="TGG2">
        <v>0</v>
      </c>
      <c r="TGH2">
        <v>0</v>
      </c>
      <c r="TGI2">
        <v>0</v>
      </c>
      <c r="TGJ2">
        <v>0</v>
      </c>
      <c r="TGK2">
        <v>0</v>
      </c>
      <c r="TGL2">
        <v>0</v>
      </c>
      <c r="TGM2">
        <v>0</v>
      </c>
      <c r="TGN2">
        <v>0</v>
      </c>
      <c r="TGO2">
        <v>0</v>
      </c>
      <c r="TGP2">
        <v>0</v>
      </c>
      <c r="TGQ2">
        <v>0</v>
      </c>
      <c r="TGR2">
        <v>0</v>
      </c>
      <c r="TGS2">
        <v>0</v>
      </c>
      <c r="TGT2">
        <v>0</v>
      </c>
      <c r="TGU2">
        <v>0</v>
      </c>
      <c r="TGV2">
        <v>0</v>
      </c>
      <c r="TGW2">
        <v>0</v>
      </c>
      <c r="TGX2">
        <v>0</v>
      </c>
      <c r="TGY2">
        <v>0</v>
      </c>
      <c r="TGZ2">
        <v>0</v>
      </c>
      <c r="THA2">
        <v>0</v>
      </c>
      <c r="THB2">
        <v>0</v>
      </c>
      <c r="THC2">
        <v>0</v>
      </c>
      <c r="THD2">
        <v>0</v>
      </c>
      <c r="THE2">
        <v>0</v>
      </c>
      <c r="THF2">
        <v>0</v>
      </c>
      <c r="THG2">
        <v>0</v>
      </c>
      <c r="THH2">
        <v>0</v>
      </c>
      <c r="THI2">
        <v>0</v>
      </c>
      <c r="THJ2">
        <v>0</v>
      </c>
      <c r="THK2">
        <v>0</v>
      </c>
      <c r="THL2">
        <v>0</v>
      </c>
      <c r="THM2">
        <v>0</v>
      </c>
      <c r="THN2">
        <v>0</v>
      </c>
      <c r="THO2">
        <v>0</v>
      </c>
      <c r="THP2">
        <v>0</v>
      </c>
      <c r="THQ2">
        <v>0</v>
      </c>
      <c r="THR2">
        <v>0</v>
      </c>
      <c r="THS2">
        <v>0</v>
      </c>
      <c r="THT2">
        <v>0</v>
      </c>
      <c r="THU2">
        <v>0</v>
      </c>
      <c r="THV2">
        <v>0</v>
      </c>
      <c r="THW2">
        <v>0</v>
      </c>
      <c r="THX2">
        <v>0</v>
      </c>
      <c r="THY2">
        <v>0</v>
      </c>
      <c r="THZ2">
        <v>0</v>
      </c>
      <c r="TIA2">
        <v>0</v>
      </c>
      <c r="TIB2">
        <v>0</v>
      </c>
      <c r="TIC2">
        <v>0</v>
      </c>
      <c r="TID2">
        <v>0</v>
      </c>
      <c r="TIE2">
        <v>0</v>
      </c>
      <c r="TIF2">
        <v>0</v>
      </c>
      <c r="TIG2">
        <v>0</v>
      </c>
      <c r="TIH2">
        <v>0</v>
      </c>
      <c r="TII2">
        <v>0</v>
      </c>
      <c r="TIJ2">
        <v>0</v>
      </c>
      <c r="TIK2">
        <v>0</v>
      </c>
      <c r="TIL2">
        <v>0</v>
      </c>
      <c r="TIM2">
        <v>0</v>
      </c>
      <c r="TIN2">
        <v>0</v>
      </c>
      <c r="TIO2">
        <v>0</v>
      </c>
      <c r="TIP2">
        <v>0</v>
      </c>
      <c r="TIQ2">
        <v>0</v>
      </c>
      <c r="TIR2">
        <v>0</v>
      </c>
      <c r="TIS2">
        <v>0</v>
      </c>
      <c r="TIT2">
        <v>0</v>
      </c>
      <c r="TIU2">
        <v>0</v>
      </c>
      <c r="TIV2">
        <v>0</v>
      </c>
      <c r="TIW2">
        <v>0</v>
      </c>
      <c r="TIX2">
        <v>0</v>
      </c>
      <c r="TIY2">
        <v>0</v>
      </c>
      <c r="TIZ2">
        <v>0</v>
      </c>
      <c r="TJA2">
        <v>0</v>
      </c>
      <c r="TJB2">
        <v>0</v>
      </c>
      <c r="TJC2">
        <v>0</v>
      </c>
      <c r="TJD2">
        <v>0</v>
      </c>
      <c r="TJE2">
        <v>0</v>
      </c>
      <c r="TJF2">
        <v>0</v>
      </c>
      <c r="TJG2">
        <v>0</v>
      </c>
      <c r="TJH2">
        <v>0</v>
      </c>
      <c r="TJI2">
        <v>0</v>
      </c>
      <c r="TJJ2">
        <v>0</v>
      </c>
      <c r="TJK2">
        <v>0</v>
      </c>
      <c r="TJL2">
        <v>0</v>
      </c>
      <c r="TJM2">
        <v>0</v>
      </c>
      <c r="TJN2">
        <v>0</v>
      </c>
      <c r="TJO2">
        <v>0</v>
      </c>
      <c r="TJP2">
        <v>0</v>
      </c>
      <c r="TJQ2">
        <v>0</v>
      </c>
      <c r="TJR2">
        <v>0</v>
      </c>
      <c r="TJS2">
        <v>0</v>
      </c>
      <c r="TJT2">
        <v>0</v>
      </c>
      <c r="TJU2">
        <v>0</v>
      </c>
      <c r="TJV2">
        <v>0</v>
      </c>
      <c r="TJW2">
        <v>0</v>
      </c>
      <c r="TJX2">
        <v>0</v>
      </c>
      <c r="TJY2">
        <v>0</v>
      </c>
      <c r="TJZ2">
        <v>0</v>
      </c>
      <c r="TKA2">
        <v>0</v>
      </c>
      <c r="TKB2">
        <v>0</v>
      </c>
      <c r="TKC2">
        <v>0</v>
      </c>
      <c r="TKD2">
        <v>0</v>
      </c>
      <c r="TKE2">
        <v>0</v>
      </c>
      <c r="TKF2">
        <v>0</v>
      </c>
      <c r="TKG2">
        <v>0</v>
      </c>
      <c r="TKH2">
        <v>0</v>
      </c>
      <c r="TKI2">
        <v>0</v>
      </c>
      <c r="TKJ2">
        <v>0</v>
      </c>
      <c r="TKK2">
        <v>0</v>
      </c>
      <c r="TKL2">
        <v>0</v>
      </c>
      <c r="TKM2">
        <v>0</v>
      </c>
      <c r="TKN2">
        <v>0</v>
      </c>
      <c r="TKO2">
        <v>0</v>
      </c>
      <c r="TKP2">
        <v>0</v>
      </c>
      <c r="TKQ2">
        <v>0</v>
      </c>
      <c r="TKR2">
        <v>0</v>
      </c>
      <c r="TKS2">
        <v>0</v>
      </c>
      <c r="TKT2">
        <v>0</v>
      </c>
      <c r="TKU2">
        <v>0</v>
      </c>
      <c r="TKV2">
        <v>0</v>
      </c>
      <c r="TKW2">
        <v>0</v>
      </c>
      <c r="TKX2">
        <v>0</v>
      </c>
      <c r="TKY2">
        <v>0</v>
      </c>
      <c r="TKZ2">
        <v>0</v>
      </c>
      <c r="TLA2">
        <v>0</v>
      </c>
      <c r="TLB2">
        <v>0</v>
      </c>
      <c r="TLC2">
        <v>0</v>
      </c>
      <c r="TLD2">
        <v>0</v>
      </c>
      <c r="TLE2">
        <v>0</v>
      </c>
      <c r="TLF2">
        <v>0</v>
      </c>
      <c r="TLG2">
        <v>0</v>
      </c>
      <c r="TLH2">
        <v>0</v>
      </c>
      <c r="TLI2">
        <v>0</v>
      </c>
      <c r="TLJ2">
        <v>0</v>
      </c>
      <c r="TLK2">
        <v>0</v>
      </c>
      <c r="TLL2">
        <v>0</v>
      </c>
      <c r="TLM2">
        <v>0</v>
      </c>
      <c r="TLN2">
        <v>0</v>
      </c>
      <c r="TLO2">
        <v>0</v>
      </c>
      <c r="TLP2">
        <v>0</v>
      </c>
      <c r="TLQ2">
        <v>0</v>
      </c>
      <c r="TLR2">
        <v>0</v>
      </c>
      <c r="TLS2">
        <v>0</v>
      </c>
      <c r="TLT2">
        <v>0</v>
      </c>
      <c r="TLU2">
        <v>0</v>
      </c>
      <c r="TLV2">
        <v>0</v>
      </c>
      <c r="TLW2">
        <v>0</v>
      </c>
      <c r="TLX2">
        <v>0</v>
      </c>
      <c r="TLY2">
        <v>0</v>
      </c>
      <c r="TLZ2">
        <v>0</v>
      </c>
      <c r="TMA2">
        <v>0</v>
      </c>
      <c r="TMB2">
        <v>0</v>
      </c>
      <c r="TMC2">
        <v>0</v>
      </c>
      <c r="TMD2">
        <v>0</v>
      </c>
      <c r="TME2">
        <v>0</v>
      </c>
      <c r="TMF2">
        <v>0</v>
      </c>
      <c r="TMG2">
        <v>0</v>
      </c>
      <c r="TMH2">
        <v>0</v>
      </c>
      <c r="TMI2">
        <v>0</v>
      </c>
      <c r="TMJ2">
        <v>0</v>
      </c>
      <c r="TMK2">
        <v>0</v>
      </c>
      <c r="TML2">
        <v>0</v>
      </c>
      <c r="TMM2">
        <v>0</v>
      </c>
      <c r="TMN2">
        <v>0</v>
      </c>
      <c r="TMO2">
        <v>0</v>
      </c>
      <c r="TMP2">
        <v>0</v>
      </c>
      <c r="TMQ2">
        <v>0</v>
      </c>
      <c r="TMR2">
        <v>0</v>
      </c>
      <c r="TMS2">
        <v>0</v>
      </c>
      <c r="TMT2">
        <v>0</v>
      </c>
      <c r="TMU2">
        <v>0</v>
      </c>
      <c r="TMV2">
        <v>0</v>
      </c>
      <c r="TMW2">
        <v>0</v>
      </c>
      <c r="TMX2">
        <v>0</v>
      </c>
      <c r="TMY2">
        <v>0</v>
      </c>
      <c r="TMZ2">
        <v>0</v>
      </c>
      <c r="TNA2">
        <v>0</v>
      </c>
      <c r="TNB2">
        <v>0</v>
      </c>
      <c r="TNC2">
        <v>0</v>
      </c>
      <c r="TND2">
        <v>0</v>
      </c>
      <c r="TNE2">
        <v>0</v>
      </c>
      <c r="TNF2">
        <v>0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0</v>
      </c>
      <c r="TNM2">
        <v>0</v>
      </c>
      <c r="TNN2">
        <v>0</v>
      </c>
      <c r="TNO2">
        <v>0</v>
      </c>
      <c r="TNP2">
        <v>0</v>
      </c>
      <c r="TNQ2">
        <v>0</v>
      </c>
      <c r="TNR2">
        <v>0</v>
      </c>
      <c r="TNS2">
        <v>0</v>
      </c>
      <c r="TNT2">
        <v>0</v>
      </c>
      <c r="TNU2">
        <v>0</v>
      </c>
      <c r="TNV2">
        <v>0</v>
      </c>
      <c r="TNW2">
        <v>0</v>
      </c>
      <c r="TNX2">
        <v>0</v>
      </c>
      <c r="TNY2">
        <v>0</v>
      </c>
      <c r="TNZ2">
        <v>0</v>
      </c>
      <c r="TOA2">
        <v>0</v>
      </c>
      <c r="TOB2">
        <v>0</v>
      </c>
      <c r="TOC2">
        <v>0</v>
      </c>
      <c r="TOD2">
        <v>0</v>
      </c>
      <c r="TOE2">
        <v>0</v>
      </c>
      <c r="TOF2">
        <v>0</v>
      </c>
      <c r="TOG2">
        <v>0</v>
      </c>
      <c r="TOH2">
        <v>0</v>
      </c>
      <c r="TOI2">
        <v>0</v>
      </c>
      <c r="TOJ2">
        <v>0</v>
      </c>
      <c r="TOK2">
        <v>0</v>
      </c>
      <c r="TOL2">
        <v>0</v>
      </c>
      <c r="TOM2">
        <v>0</v>
      </c>
      <c r="TON2">
        <v>0</v>
      </c>
      <c r="TOO2">
        <v>0</v>
      </c>
      <c r="TOP2">
        <v>0</v>
      </c>
      <c r="TOQ2">
        <v>0</v>
      </c>
      <c r="TOR2">
        <v>0</v>
      </c>
      <c r="TOS2">
        <v>0</v>
      </c>
      <c r="TOT2">
        <v>0</v>
      </c>
      <c r="TOU2">
        <v>0</v>
      </c>
      <c r="TOV2">
        <v>0</v>
      </c>
      <c r="TOW2">
        <v>0</v>
      </c>
      <c r="TOX2">
        <v>0</v>
      </c>
      <c r="TOY2">
        <v>0</v>
      </c>
      <c r="TOZ2">
        <v>0</v>
      </c>
      <c r="TPA2">
        <v>0</v>
      </c>
      <c r="TPB2">
        <v>0</v>
      </c>
      <c r="TPC2">
        <v>0</v>
      </c>
      <c r="TPD2">
        <v>0</v>
      </c>
      <c r="TPE2">
        <v>0</v>
      </c>
      <c r="TPF2">
        <v>0</v>
      </c>
      <c r="TPG2">
        <v>0</v>
      </c>
      <c r="TPH2">
        <v>0</v>
      </c>
      <c r="TPI2">
        <v>0</v>
      </c>
      <c r="TPJ2">
        <v>0</v>
      </c>
      <c r="TPK2">
        <v>0</v>
      </c>
      <c r="TPL2">
        <v>0</v>
      </c>
      <c r="TPM2">
        <v>0</v>
      </c>
      <c r="TPN2">
        <v>0</v>
      </c>
      <c r="TPO2">
        <v>0</v>
      </c>
      <c r="TPP2">
        <v>0</v>
      </c>
      <c r="TPQ2">
        <v>0</v>
      </c>
      <c r="TPR2">
        <v>0</v>
      </c>
      <c r="TPS2">
        <v>0</v>
      </c>
      <c r="TPT2">
        <v>0</v>
      </c>
      <c r="TPU2">
        <v>0</v>
      </c>
      <c r="TPV2">
        <v>0</v>
      </c>
      <c r="TPW2">
        <v>0</v>
      </c>
      <c r="TPX2">
        <v>0</v>
      </c>
      <c r="TPY2">
        <v>0</v>
      </c>
      <c r="TPZ2">
        <v>0</v>
      </c>
      <c r="TQA2">
        <v>0</v>
      </c>
      <c r="TQB2">
        <v>0</v>
      </c>
      <c r="TQC2">
        <v>0</v>
      </c>
      <c r="TQD2">
        <v>0</v>
      </c>
      <c r="TQE2">
        <v>0</v>
      </c>
      <c r="TQF2">
        <v>0</v>
      </c>
      <c r="TQG2">
        <v>0</v>
      </c>
      <c r="TQH2">
        <v>0</v>
      </c>
      <c r="TQI2">
        <v>0</v>
      </c>
      <c r="TQJ2">
        <v>0</v>
      </c>
      <c r="TQK2">
        <v>0</v>
      </c>
      <c r="TQL2">
        <v>0</v>
      </c>
      <c r="TQM2">
        <v>0</v>
      </c>
      <c r="TQN2">
        <v>0</v>
      </c>
      <c r="TQO2">
        <v>0</v>
      </c>
      <c r="TQP2">
        <v>0</v>
      </c>
      <c r="TQQ2">
        <v>0</v>
      </c>
      <c r="TQR2">
        <v>0</v>
      </c>
      <c r="TQS2">
        <v>0</v>
      </c>
      <c r="TQT2">
        <v>0</v>
      </c>
      <c r="TQU2">
        <v>0</v>
      </c>
      <c r="TQV2">
        <v>0</v>
      </c>
      <c r="TQW2">
        <v>0</v>
      </c>
      <c r="TQX2">
        <v>0</v>
      </c>
      <c r="TQY2">
        <v>0</v>
      </c>
      <c r="TQZ2">
        <v>0</v>
      </c>
      <c r="TRA2">
        <v>0</v>
      </c>
      <c r="TRB2">
        <v>0</v>
      </c>
      <c r="TRC2">
        <v>0</v>
      </c>
      <c r="TRD2">
        <v>0</v>
      </c>
      <c r="TRE2">
        <v>0</v>
      </c>
      <c r="TRF2">
        <v>0</v>
      </c>
      <c r="TRG2">
        <v>0</v>
      </c>
      <c r="TRH2">
        <v>0</v>
      </c>
      <c r="TRI2">
        <v>0</v>
      </c>
      <c r="TRJ2">
        <v>0</v>
      </c>
      <c r="TRK2">
        <v>0</v>
      </c>
      <c r="TRL2">
        <v>0</v>
      </c>
      <c r="TRM2">
        <v>0</v>
      </c>
      <c r="TRN2">
        <v>0</v>
      </c>
      <c r="TRO2">
        <v>0</v>
      </c>
      <c r="TRP2">
        <v>0</v>
      </c>
      <c r="TRQ2">
        <v>0</v>
      </c>
      <c r="TRR2">
        <v>0</v>
      </c>
      <c r="TRS2">
        <v>0</v>
      </c>
      <c r="TRT2">
        <v>0</v>
      </c>
      <c r="TRU2">
        <v>0</v>
      </c>
      <c r="TRV2">
        <v>0</v>
      </c>
      <c r="TRW2">
        <v>0</v>
      </c>
      <c r="TRX2">
        <v>0</v>
      </c>
      <c r="TRY2">
        <v>0</v>
      </c>
      <c r="TRZ2">
        <v>0</v>
      </c>
      <c r="TSA2">
        <v>0</v>
      </c>
      <c r="TSB2">
        <v>0</v>
      </c>
      <c r="TSC2">
        <v>0</v>
      </c>
      <c r="TSD2">
        <v>0</v>
      </c>
      <c r="TSE2">
        <v>0</v>
      </c>
      <c r="TSF2">
        <v>0</v>
      </c>
      <c r="TSG2">
        <v>0</v>
      </c>
      <c r="TSH2">
        <v>0</v>
      </c>
      <c r="TSI2">
        <v>0</v>
      </c>
      <c r="TSJ2">
        <v>0</v>
      </c>
      <c r="TSK2">
        <v>0</v>
      </c>
      <c r="TSL2">
        <v>0</v>
      </c>
      <c r="TSM2">
        <v>0</v>
      </c>
      <c r="TSN2">
        <v>0</v>
      </c>
      <c r="TSO2">
        <v>0</v>
      </c>
      <c r="TSP2">
        <v>0</v>
      </c>
      <c r="TSQ2">
        <v>0</v>
      </c>
      <c r="TSR2">
        <v>0</v>
      </c>
      <c r="TSS2">
        <v>0</v>
      </c>
      <c r="TST2">
        <v>0</v>
      </c>
      <c r="TSU2">
        <v>0</v>
      </c>
      <c r="TSV2">
        <v>0</v>
      </c>
      <c r="TSW2">
        <v>0</v>
      </c>
      <c r="TSX2">
        <v>0</v>
      </c>
      <c r="TSY2">
        <v>0</v>
      </c>
      <c r="TSZ2">
        <v>0</v>
      </c>
      <c r="TTA2">
        <v>0</v>
      </c>
      <c r="TTB2">
        <v>0</v>
      </c>
      <c r="TTC2">
        <v>0</v>
      </c>
      <c r="TTD2">
        <v>0</v>
      </c>
      <c r="TTE2">
        <v>0</v>
      </c>
      <c r="TTF2">
        <v>0</v>
      </c>
      <c r="TTG2">
        <v>0</v>
      </c>
      <c r="TTH2">
        <v>0</v>
      </c>
      <c r="TTI2">
        <v>0</v>
      </c>
      <c r="TTJ2">
        <v>0</v>
      </c>
      <c r="TTK2">
        <v>0</v>
      </c>
      <c r="TTL2">
        <v>0</v>
      </c>
      <c r="TTM2">
        <v>0</v>
      </c>
      <c r="TTN2">
        <v>0</v>
      </c>
      <c r="TTO2">
        <v>0</v>
      </c>
      <c r="TTP2">
        <v>0</v>
      </c>
      <c r="TTQ2">
        <v>0</v>
      </c>
      <c r="TTR2">
        <v>0</v>
      </c>
      <c r="TTS2">
        <v>0</v>
      </c>
      <c r="TTT2">
        <v>0</v>
      </c>
      <c r="TTU2">
        <v>0</v>
      </c>
      <c r="TTV2">
        <v>0</v>
      </c>
      <c r="TTW2">
        <v>0</v>
      </c>
      <c r="TTX2">
        <v>0</v>
      </c>
      <c r="TTY2">
        <v>0</v>
      </c>
      <c r="TTZ2">
        <v>0</v>
      </c>
      <c r="TUA2">
        <v>0</v>
      </c>
      <c r="TUB2">
        <v>0</v>
      </c>
      <c r="TUC2">
        <v>0</v>
      </c>
      <c r="TUD2">
        <v>0</v>
      </c>
      <c r="TUE2">
        <v>0</v>
      </c>
      <c r="TUF2">
        <v>0</v>
      </c>
      <c r="TUG2">
        <v>0</v>
      </c>
      <c r="TUH2">
        <v>0</v>
      </c>
      <c r="TUI2">
        <v>0</v>
      </c>
      <c r="TUJ2">
        <v>0</v>
      </c>
      <c r="TUK2">
        <v>0</v>
      </c>
      <c r="TUL2">
        <v>0</v>
      </c>
      <c r="TUM2">
        <v>0</v>
      </c>
      <c r="TUN2">
        <v>0</v>
      </c>
      <c r="TUO2">
        <v>0</v>
      </c>
      <c r="TUP2">
        <v>0</v>
      </c>
      <c r="TUQ2">
        <v>0</v>
      </c>
      <c r="TUR2">
        <v>0</v>
      </c>
      <c r="TUS2">
        <v>0</v>
      </c>
      <c r="TUT2">
        <v>0</v>
      </c>
      <c r="TUU2">
        <v>0</v>
      </c>
      <c r="TUV2">
        <v>0</v>
      </c>
      <c r="TUW2">
        <v>0</v>
      </c>
      <c r="TUX2">
        <v>0</v>
      </c>
      <c r="TUY2">
        <v>0</v>
      </c>
      <c r="TUZ2">
        <v>0</v>
      </c>
      <c r="TVA2">
        <v>0</v>
      </c>
      <c r="TVB2">
        <v>0</v>
      </c>
      <c r="TVC2">
        <v>0</v>
      </c>
      <c r="TVD2">
        <v>0</v>
      </c>
      <c r="TVE2">
        <v>0</v>
      </c>
      <c r="TVF2">
        <v>0</v>
      </c>
      <c r="TVG2">
        <v>0</v>
      </c>
      <c r="TVH2">
        <v>0</v>
      </c>
      <c r="TVI2">
        <v>0</v>
      </c>
      <c r="TVJ2">
        <v>0</v>
      </c>
      <c r="TVK2">
        <v>0</v>
      </c>
      <c r="TVL2">
        <v>0</v>
      </c>
      <c r="TVM2">
        <v>0</v>
      </c>
      <c r="TVN2">
        <v>0</v>
      </c>
      <c r="TVO2">
        <v>0</v>
      </c>
      <c r="TVP2">
        <v>0</v>
      </c>
      <c r="TVQ2">
        <v>0</v>
      </c>
      <c r="TVR2">
        <v>0</v>
      </c>
      <c r="TVS2">
        <v>0</v>
      </c>
      <c r="TVT2">
        <v>0</v>
      </c>
      <c r="TVU2">
        <v>0</v>
      </c>
      <c r="TVV2">
        <v>0</v>
      </c>
      <c r="TVW2">
        <v>0</v>
      </c>
      <c r="TVX2">
        <v>0</v>
      </c>
      <c r="TVY2">
        <v>0</v>
      </c>
      <c r="TVZ2">
        <v>0</v>
      </c>
      <c r="TWA2">
        <v>0</v>
      </c>
      <c r="TWB2">
        <v>0</v>
      </c>
      <c r="TWC2">
        <v>0</v>
      </c>
      <c r="TWD2">
        <v>0</v>
      </c>
      <c r="TWE2">
        <v>0</v>
      </c>
      <c r="TWF2">
        <v>0</v>
      </c>
      <c r="TWG2">
        <v>0</v>
      </c>
      <c r="TWH2">
        <v>0</v>
      </c>
      <c r="TWI2">
        <v>0</v>
      </c>
      <c r="TWJ2">
        <v>0</v>
      </c>
      <c r="TWK2">
        <v>0</v>
      </c>
      <c r="TWL2">
        <v>0</v>
      </c>
      <c r="TWM2">
        <v>0</v>
      </c>
      <c r="TWN2">
        <v>0</v>
      </c>
      <c r="TWO2">
        <v>0</v>
      </c>
      <c r="TWP2">
        <v>0</v>
      </c>
      <c r="TWQ2">
        <v>0</v>
      </c>
      <c r="TWR2">
        <v>0</v>
      </c>
      <c r="TWS2">
        <v>0</v>
      </c>
      <c r="TWT2">
        <v>0</v>
      </c>
      <c r="TWU2">
        <v>0</v>
      </c>
      <c r="TWV2">
        <v>0</v>
      </c>
      <c r="TWW2">
        <v>0</v>
      </c>
      <c r="TWX2">
        <v>0</v>
      </c>
      <c r="TWY2">
        <v>0</v>
      </c>
      <c r="TWZ2">
        <v>0</v>
      </c>
      <c r="TXA2">
        <v>0</v>
      </c>
      <c r="TXB2">
        <v>0</v>
      </c>
      <c r="TXC2">
        <v>0</v>
      </c>
      <c r="TXD2">
        <v>0</v>
      </c>
      <c r="TXE2">
        <v>0</v>
      </c>
      <c r="TXF2">
        <v>0</v>
      </c>
      <c r="TXG2">
        <v>0</v>
      </c>
      <c r="TXH2">
        <v>0</v>
      </c>
      <c r="TXI2">
        <v>0</v>
      </c>
      <c r="TXJ2">
        <v>0</v>
      </c>
      <c r="TXK2">
        <v>0</v>
      </c>
      <c r="TXL2">
        <v>0</v>
      </c>
      <c r="TXM2">
        <v>0</v>
      </c>
      <c r="TXN2">
        <v>0</v>
      </c>
      <c r="TXO2">
        <v>0</v>
      </c>
      <c r="TXP2">
        <v>0</v>
      </c>
      <c r="TXQ2">
        <v>0</v>
      </c>
      <c r="TXR2">
        <v>0</v>
      </c>
      <c r="TXS2">
        <v>0</v>
      </c>
      <c r="TXT2">
        <v>0</v>
      </c>
      <c r="TXU2">
        <v>0</v>
      </c>
      <c r="TXV2">
        <v>0</v>
      </c>
      <c r="TXW2">
        <v>0</v>
      </c>
      <c r="TXX2">
        <v>0</v>
      </c>
      <c r="TXY2">
        <v>0</v>
      </c>
      <c r="TXZ2">
        <v>0</v>
      </c>
      <c r="TYA2">
        <v>0</v>
      </c>
      <c r="TYB2">
        <v>0</v>
      </c>
      <c r="TYC2">
        <v>0</v>
      </c>
      <c r="TYD2">
        <v>0</v>
      </c>
      <c r="TYE2">
        <v>0</v>
      </c>
      <c r="TYF2">
        <v>0</v>
      </c>
      <c r="TYG2">
        <v>0</v>
      </c>
      <c r="TYH2">
        <v>0</v>
      </c>
      <c r="TYI2">
        <v>0</v>
      </c>
      <c r="TYJ2">
        <v>0</v>
      </c>
      <c r="TYK2">
        <v>0</v>
      </c>
      <c r="TYL2">
        <v>0</v>
      </c>
      <c r="TYM2">
        <v>0</v>
      </c>
      <c r="TYN2">
        <v>0</v>
      </c>
      <c r="TYO2">
        <v>0</v>
      </c>
      <c r="TYP2">
        <v>0</v>
      </c>
      <c r="TYQ2">
        <v>0</v>
      </c>
      <c r="TYR2">
        <v>0</v>
      </c>
      <c r="TYS2">
        <v>0</v>
      </c>
      <c r="TYT2">
        <v>0</v>
      </c>
      <c r="TYU2">
        <v>0</v>
      </c>
      <c r="TYV2">
        <v>0</v>
      </c>
      <c r="TYW2">
        <v>0</v>
      </c>
      <c r="TYX2">
        <v>0</v>
      </c>
      <c r="TYY2">
        <v>0</v>
      </c>
      <c r="TYZ2">
        <v>0</v>
      </c>
      <c r="TZA2">
        <v>0</v>
      </c>
      <c r="TZB2">
        <v>0</v>
      </c>
      <c r="TZC2">
        <v>0</v>
      </c>
      <c r="TZD2">
        <v>0</v>
      </c>
      <c r="TZE2">
        <v>0</v>
      </c>
      <c r="TZF2">
        <v>0</v>
      </c>
      <c r="TZG2">
        <v>0</v>
      </c>
      <c r="TZH2">
        <v>0</v>
      </c>
      <c r="TZI2">
        <v>0</v>
      </c>
      <c r="TZJ2">
        <v>0</v>
      </c>
      <c r="TZK2">
        <v>0</v>
      </c>
      <c r="TZL2">
        <v>0</v>
      </c>
      <c r="TZM2">
        <v>0</v>
      </c>
      <c r="TZN2">
        <v>0</v>
      </c>
      <c r="TZO2">
        <v>0</v>
      </c>
      <c r="TZP2">
        <v>0</v>
      </c>
      <c r="TZQ2">
        <v>0</v>
      </c>
      <c r="TZR2">
        <v>0</v>
      </c>
      <c r="TZS2">
        <v>0</v>
      </c>
      <c r="TZT2">
        <v>0</v>
      </c>
      <c r="TZU2">
        <v>0</v>
      </c>
      <c r="TZV2">
        <v>0</v>
      </c>
      <c r="TZW2">
        <v>0</v>
      </c>
      <c r="TZX2">
        <v>0</v>
      </c>
      <c r="TZY2">
        <v>0</v>
      </c>
      <c r="TZZ2">
        <v>0</v>
      </c>
      <c r="UAA2">
        <v>0</v>
      </c>
      <c r="UAB2">
        <v>0</v>
      </c>
      <c r="UAC2">
        <v>0</v>
      </c>
      <c r="UAD2">
        <v>0</v>
      </c>
      <c r="UAE2">
        <v>0</v>
      </c>
      <c r="UAF2">
        <v>0</v>
      </c>
      <c r="UAG2">
        <v>0</v>
      </c>
      <c r="UAH2">
        <v>0</v>
      </c>
      <c r="UAI2">
        <v>0</v>
      </c>
      <c r="UAJ2">
        <v>0</v>
      </c>
      <c r="UAK2">
        <v>0</v>
      </c>
      <c r="UAL2">
        <v>0</v>
      </c>
      <c r="UAM2">
        <v>0</v>
      </c>
      <c r="UAN2">
        <v>0</v>
      </c>
      <c r="UAO2">
        <v>0</v>
      </c>
      <c r="UAP2">
        <v>0</v>
      </c>
      <c r="UAQ2">
        <v>0</v>
      </c>
      <c r="UAR2">
        <v>0</v>
      </c>
      <c r="UAS2">
        <v>0</v>
      </c>
      <c r="UAT2">
        <v>0</v>
      </c>
      <c r="UAU2">
        <v>0</v>
      </c>
      <c r="UAV2">
        <v>0</v>
      </c>
      <c r="UAW2">
        <v>0</v>
      </c>
      <c r="UAX2">
        <v>0</v>
      </c>
      <c r="UAY2">
        <v>0</v>
      </c>
      <c r="UAZ2">
        <v>0</v>
      </c>
      <c r="UBA2">
        <v>0</v>
      </c>
      <c r="UBB2">
        <v>0</v>
      </c>
      <c r="UBC2">
        <v>0</v>
      </c>
      <c r="UBD2">
        <v>0</v>
      </c>
      <c r="UBE2">
        <v>0</v>
      </c>
      <c r="UBF2">
        <v>0</v>
      </c>
      <c r="UBG2">
        <v>0</v>
      </c>
      <c r="UBH2">
        <v>0</v>
      </c>
      <c r="UBI2">
        <v>0</v>
      </c>
      <c r="UBJ2">
        <v>0</v>
      </c>
      <c r="UBK2">
        <v>0</v>
      </c>
      <c r="UBL2">
        <v>0</v>
      </c>
      <c r="UBM2">
        <v>0</v>
      </c>
      <c r="UBN2">
        <v>0</v>
      </c>
      <c r="UBO2">
        <v>0</v>
      </c>
      <c r="UBP2">
        <v>0</v>
      </c>
      <c r="UBQ2">
        <v>0</v>
      </c>
      <c r="UBR2">
        <v>0</v>
      </c>
      <c r="UBS2">
        <v>0</v>
      </c>
      <c r="UBT2">
        <v>0</v>
      </c>
      <c r="UBU2">
        <v>0</v>
      </c>
      <c r="UBV2">
        <v>0</v>
      </c>
      <c r="UBW2">
        <v>0</v>
      </c>
      <c r="UBX2">
        <v>0</v>
      </c>
      <c r="UBY2">
        <v>0</v>
      </c>
      <c r="UBZ2">
        <v>0</v>
      </c>
      <c r="UCA2">
        <v>0</v>
      </c>
      <c r="UCB2">
        <v>0</v>
      </c>
      <c r="UCC2">
        <v>0</v>
      </c>
      <c r="UCD2">
        <v>0</v>
      </c>
      <c r="UCE2">
        <v>0</v>
      </c>
      <c r="UCF2">
        <v>0</v>
      </c>
      <c r="UCG2">
        <v>0</v>
      </c>
      <c r="UCH2">
        <v>0</v>
      </c>
      <c r="UCI2">
        <v>0</v>
      </c>
      <c r="UCJ2">
        <v>0</v>
      </c>
      <c r="UCK2">
        <v>0</v>
      </c>
      <c r="UCL2">
        <v>0</v>
      </c>
      <c r="UCM2">
        <v>0</v>
      </c>
      <c r="UCN2">
        <v>0</v>
      </c>
      <c r="UCO2">
        <v>0</v>
      </c>
      <c r="UCP2">
        <v>0</v>
      </c>
      <c r="UCQ2">
        <v>0</v>
      </c>
      <c r="UCR2">
        <v>0</v>
      </c>
      <c r="UCS2">
        <v>0</v>
      </c>
      <c r="UCT2">
        <v>0</v>
      </c>
      <c r="UCU2">
        <v>0</v>
      </c>
      <c r="UCV2">
        <v>0</v>
      </c>
      <c r="UCW2">
        <v>0</v>
      </c>
      <c r="UCX2">
        <v>0</v>
      </c>
      <c r="UCY2">
        <v>0</v>
      </c>
      <c r="UCZ2">
        <v>0</v>
      </c>
      <c r="UDA2">
        <v>0</v>
      </c>
      <c r="UDB2">
        <v>0</v>
      </c>
      <c r="UDC2">
        <v>0</v>
      </c>
      <c r="UDD2">
        <v>0</v>
      </c>
      <c r="UDE2">
        <v>0</v>
      </c>
      <c r="UDF2">
        <v>0</v>
      </c>
      <c r="UDG2">
        <v>0</v>
      </c>
      <c r="UDH2">
        <v>0</v>
      </c>
      <c r="UDI2">
        <v>0</v>
      </c>
      <c r="UDJ2">
        <v>0</v>
      </c>
      <c r="UDK2">
        <v>0</v>
      </c>
      <c r="UDL2">
        <v>0</v>
      </c>
      <c r="UDM2">
        <v>0</v>
      </c>
      <c r="UDN2">
        <v>0</v>
      </c>
      <c r="UDO2">
        <v>0</v>
      </c>
      <c r="UDP2">
        <v>0</v>
      </c>
      <c r="UDQ2">
        <v>0</v>
      </c>
      <c r="UDR2">
        <v>0</v>
      </c>
      <c r="UDS2">
        <v>0</v>
      </c>
      <c r="UDT2">
        <v>0</v>
      </c>
      <c r="UDU2">
        <v>0</v>
      </c>
      <c r="UDV2">
        <v>0</v>
      </c>
      <c r="UDW2">
        <v>0</v>
      </c>
      <c r="UDX2">
        <v>0</v>
      </c>
      <c r="UDY2">
        <v>0</v>
      </c>
      <c r="UDZ2">
        <v>0</v>
      </c>
      <c r="UEA2">
        <v>0</v>
      </c>
      <c r="UEB2">
        <v>0</v>
      </c>
      <c r="UEC2">
        <v>0</v>
      </c>
      <c r="UED2">
        <v>0</v>
      </c>
      <c r="UEE2">
        <v>0</v>
      </c>
      <c r="UEF2">
        <v>0</v>
      </c>
      <c r="UEG2">
        <v>0</v>
      </c>
      <c r="UEH2">
        <v>0</v>
      </c>
      <c r="UEI2">
        <v>0</v>
      </c>
      <c r="UEJ2">
        <v>0</v>
      </c>
      <c r="UEK2">
        <v>0</v>
      </c>
      <c r="UEL2">
        <v>0</v>
      </c>
      <c r="UEM2">
        <v>0</v>
      </c>
      <c r="UEN2">
        <v>0</v>
      </c>
      <c r="UEO2">
        <v>0</v>
      </c>
      <c r="UEP2">
        <v>0</v>
      </c>
      <c r="UEQ2">
        <v>0</v>
      </c>
      <c r="UER2">
        <v>0</v>
      </c>
      <c r="UES2">
        <v>0</v>
      </c>
      <c r="UET2">
        <v>0</v>
      </c>
      <c r="UEU2">
        <v>0</v>
      </c>
      <c r="UEV2">
        <v>0</v>
      </c>
      <c r="UEW2">
        <v>0</v>
      </c>
      <c r="UEX2">
        <v>0</v>
      </c>
      <c r="UEY2">
        <v>0</v>
      </c>
      <c r="UEZ2">
        <v>0</v>
      </c>
      <c r="UFA2">
        <v>0</v>
      </c>
      <c r="UFB2">
        <v>0</v>
      </c>
      <c r="UFC2">
        <v>0</v>
      </c>
      <c r="UFD2">
        <v>0</v>
      </c>
      <c r="UFE2">
        <v>0</v>
      </c>
      <c r="UFF2">
        <v>0</v>
      </c>
      <c r="UFG2">
        <v>0</v>
      </c>
      <c r="UFH2">
        <v>0</v>
      </c>
      <c r="UFI2">
        <v>0</v>
      </c>
      <c r="UFJ2">
        <v>0</v>
      </c>
      <c r="UFK2">
        <v>0</v>
      </c>
      <c r="UFL2">
        <v>0</v>
      </c>
      <c r="UFM2">
        <v>0</v>
      </c>
      <c r="UFN2">
        <v>0</v>
      </c>
      <c r="UFO2">
        <v>0</v>
      </c>
      <c r="UFP2">
        <v>0</v>
      </c>
      <c r="UFQ2">
        <v>0</v>
      </c>
      <c r="UFR2">
        <v>0</v>
      </c>
      <c r="UFS2">
        <v>0</v>
      </c>
      <c r="UFT2">
        <v>0</v>
      </c>
      <c r="UFU2">
        <v>0</v>
      </c>
      <c r="UFV2">
        <v>0</v>
      </c>
      <c r="UFW2">
        <v>0</v>
      </c>
      <c r="UFX2">
        <v>0</v>
      </c>
      <c r="UFY2">
        <v>0</v>
      </c>
      <c r="UFZ2">
        <v>0</v>
      </c>
      <c r="UGA2">
        <v>0</v>
      </c>
      <c r="UGB2">
        <v>0</v>
      </c>
      <c r="UGC2">
        <v>0</v>
      </c>
      <c r="UGD2">
        <v>0</v>
      </c>
      <c r="UGE2">
        <v>0</v>
      </c>
      <c r="UGF2">
        <v>0</v>
      </c>
      <c r="UGG2">
        <v>0</v>
      </c>
      <c r="UGH2">
        <v>0</v>
      </c>
      <c r="UGI2">
        <v>0</v>
      </c>
      <c r="UGJ2">
        <v>0</v>
      </c>
      <c r="UGK2">
        <v>0</v>
      </c>
      <c r="UGL2">
        <v>0</v>
      </c>
      <c r="UGM2">
        <v>0</v>
      </c>
      <c r="UGN2">
        <v>0</v>
      </c>
      <c r="UGO2">
        <v>0</v>
      </c>
      <c r="UGP2">
        <v>0</v>
      </c>
      <c r="UGQ2">
        <v>0</v>
      </c>
      <c r="UGR2">
        <v>0</v>
      </c>
      <c r="UGS2">
        <v>0</v>
      </c>
      <c r="UGT2">
        <v>0</v>
      </c>
      <c r="UGU2">
        <v>0</v>
      </c>
      <c r="UGV2">
        <v>0</v>
      </c>
      <c r="UGW2">
        <v>0</v>
      </c>
      <c r="UGX2">
        <v>0</v>
      </c>
      <c r="UGY2">
        <v>0</v>
      </c>
      <c r="UGZ2">
        <v>0</v>
      </c>
      <c r="UHA2">
        <v>0</v>
      </c>
      <c r="UHB2">
        <v>0</v>
      </c>
      <c r="UHC2">
        <v>0</v>
      </c>
      <c r="UHD2">
        <v>0</v>
      </c>
      <c r="UHE2">
        <v>0</v>
      </c>
      <c r="UHF2">
        <v>0</v>
      </c>
      <c r="UHG2">
        <v>0</v>
      </c>
      <c r="UHH2">
        <v>0</v>
      </c>
      <c r="UHI2">
        <v>0</v>
      </c>
      <c r="UHJ2">
        <v>0</v>
      </c>
      <c r="UHK2">
        <v>0</v>
      </c>
      <c r="UHL2">
        <v>0</v>
      </c>
      <c r="UHM2">
        <v>0</v>
      </c>
      <c r="UHN2">
        <v>0</v>
      </c>
      <c r="UHO2">
        <v>0</v>
      </c>
      <c r="UHP2">
        <v>0</v>
      </c>
      <c r="UHQ2">
        <v>0</v>
      </c>
      <c r="UHR2">
        <v>0</v>
      </c>
      <c r="UHS2">
        <v>0</v>
      </c>
      <c r="UHT2">
        <v>0</v>
      </c>
      <c r="UHU2">
        <v>0</v>
      </c>
      <c r="UHV2">
        <v>0</v>
      </c>
      <c r="UHW2">
        <v>0</v>
      </c>
      <c r="UHX2">
        <v>0</v>
      </c>
      <c r="UHY2">
        <v>0</v>
      </c>
      <c r="UHZ2">
        <v>0</v>
      </c>
      <c r="UIA2">
        <v>0</v>
      </c>
      <c r="UIB2">
        <v>0</v>
      </c>
      <c r="UIC2">
        <v>0</v>
      </c>
      <c r="UID2">
        <v>0</v>
      </c>
      <c r="UIE2">
        <v>0</v>
      </c>
      <c r="UIF2">
        <v>0</v>
      </c>
      <c r="UIG2">
        <v>0</v>
      </c>
      <c r="UIH2">
        <v>0</v>
      </c>
      <c r="UII2">
        <v>0</v>
      </c>
      <c r="UIJ2">
        <v>0</v>
      </c>
      <c r="UIK2">
        <v>0</v>
      </c>
      <c r="UIL2">
        <v>0</v>
      </c>
      <c r="UIM2">
        <v>0</v>
      </c>
      <c r="UIN2">
        <v>0</v>
      </c>
      <c r="UIO2">
        <v>0</v>
      </c>
      <c r="UIP2">
        <v>0</v>
      </c>
      <c r="UIQ2">
        <v>0</v>
      </c>
      <c r="UIR2">
        <v>0</v>
      </c>
      <c r="UIS2">
        <v>0</v>
      </c>
      <c r="UIT2">
        <v>0</v>
      </c>
      <c r="UIU2">
        <v>0</v>
      </c>
      <c r="UIV2">
        <v>0</v>
      </c>
      <c r="UIW2">
        <v>0</v>
      </c>
      <c r="UIX2">
        <v>0</v>
      </c>
      <c r="UIY2">
        <v>0</v>
      </c>
      <c r="UIZ2">
        <v>0</v>
      </c>
      <c r="UJA2">
        <v>0</v>
      </c>
      <c r="UJB2">
        <v>0</v>
      </c>
      <c r="UJC2">
        <v>0</v>
      </c>
      <c r="UJD2">
        <v>0</v>
      </c>
      <c r="UJE2">
        <v>0</v>
      </c>
      <c r="UJF2">
        <v>0</v>
      </c>
      <c r="UJG2">
        <v>0</v>
      </c>
      <c r="UJH2">
        <v>0</v>
      </c>
      <c r="UJI2">
        <v>0</v>
      </c>
      <c r="UJJ2">
        <v>0</v>
      </c>
      <c r="UJK2">
        <v>0</v>
      </c>
      <c r="UJL2">
        <v>0</v>
      </c>
      <c r="UJM2">
        <v>0</v>
      </c>
      <c r="UJN2">
        <v>0</v>
      </c>
      <c r="UJO2">
        <v>0</v>
      </c>
      <c r="UJP2">
        <v>0</v>
      </c>
      <c r="UJQ2">
        <v>0</v>
      </c>
      <c r="UJR2">
        <v>0</v>
      </c>
      <c r="UJS2">
        <v>0</v>
      </c>
      <c r="UJT2">
        <v>0</v>
      </c>
      <c r="UJU2">
        <v>0</v>
      </c>
      <c r="UJV2">
        <v>0</v>
      </c>
      <c r="UJW2">
        <v>0</v>
      </c>
      <c r="UJX2">
        <v>0</v>
      </c>
      <c r="UJY2">
        <v>0</v>
      </c>
      <c r="UJZ2">
        <v>0</v>
      </c>
      <c r="UKA2">
        <v>0</v>
      </c>
      <c r="UKB2">
        <v>0</v>
      </c>
      <c r="UKC2">
        <v>0</v>
      </c>
      <c r="UKD2">
        <v>0</v>
      </c>
      <c r="UKE2">
        <v>0</v>
      </c>
      <c r="UKF2">
        <v>0</v>
      </c>
      <c r="UKG2">
        <v>0</v>
      </c>
      <c r="UKH2">
        <v>0</v>
      </c>
      <c r="UKI2">
        <v>0</v>
      </c>
      <c r="UKJ2">
        <v>0</v>
      </c>
      <c r="UKK2">
        <v>0</v>
      </c>
      <c r="UKL2">
        <v>0</v>
      </c>
      <c r="UKM2">
        <v>0</v>
      </c>
      <c r="UKN2">
        <v>0</v>
      </c>
      <c r="UKO2">
        <v>0</v>
      </c>
      <c r="UKP2">
        <v>0</v>
      </c>
      <c r="UKQ2">
        <v>0</v>
      </c>
      <c r="UKR2">
        <v>0</v>
      </c>
      <c r="UKS2">
        <v>0</v>
      </c>
      <c r="UKT2">
        <v>0</v>
      </c>
      <c r="UKU2">
        <v>0</v>
      </c>
      <c r="UKV2">
        <v>0</v>
      </c>
      <c r="UKW2">
        <v>0</v>
      </c>
      <c r="UKX2">
        <v>0</v>
      </c>
      <c r="UKY2">
        <v>0</v>
      </c>
      <c r="UKZ2">
        <v>0</v>
      </c>
      <c r="ULA2">
        <v>0</v>
      </c>
      <c r="ULB2">
        <v>0</v>
      </c>
      <c r="ULC2">
        <v>0</v>
      </c>
      <c r="ULD2">
        <v>0</v>
      </c>
      <c r="ULE2">
        <v>0</v>
      </c>
      <c r="ULF2">
        <v>0</v>
      </c>
      <c r="ULG2">
        <v>0</v>
      </c>
      <c r="ULH2">
        <v>0</v>
      </c>
      <c r="ULI2">
        <v>0</v>
      </c>
      <c r="ULJ2">
        <v>0</v>
      </c>
      <c r="ULK2">
        <v>0</v>
      </c>
      <c r="ULL2">
        <v>0</v>
      </c>
      <c r="ULM2">
        <v>0</v>
      </c>
      <c r="ULN2">
        <v>0</v>
      </c>
      <c r="ULO2">
        <v>0</v>
      </c>
      <c r="ULP2">
        <v>0</v>
      </c>
      <c r="ULQ2">
        <v>0</v>
      </c>
      <c r="ULR2">
        <v>0</v>
      </c>
      <c r="ULS2">
        <v>0</v>
      </c>
      <c r="ULT2">
        <v>0</v>
      </c>
      <c r="ULU2">
        <v>0</v>
      </c>
      <c r="ULV2">
        <v>0</v>
      </c>
      <c r="ULW2">
        <v>0</v>
      </c>
      <c r="ULX2">
        <v>0</v>
      </c>
      <c r="ULY2">
        <v>0</v>
      </c>
      <c r="ULZ2">
        <v>0</v>
      </c>
      <c r="UMA2">
        <v>0</v>
      </c>
      <c r="UMB2">
        <v>0</v>
      </c>
      <c r="UMC2">
        <v>0</v>
      </c>
      <c r="UMD2">
        <v>0</v>
      </c>
      <c r="UME2">
        <v>0</v>
      </c>
      <c r="UMF2">
        <v>0</v>
      </c>
      <c r="UMG2">
        <v>0</v>
      </c>
      <c r="UMH2">
        <v>0</v>
      </c>
      <c r="UMI2">
        <v>0</v>
      </c>
      <c r="UMJ2">
        <v>0</v>
      </c>
      <c r="UMK2">
        <v>0</v>
      </c>
      <c r="UML2">
        <v>0</v>
      </c>
      <c r="UMM2">
        <v>0</v>
      </c>
      <c r="UMN2">
        <v>0</v>
      </c>
      <c r="UMO2">
        <v>0</v>
      </c>
      <c r="UMP2">
        <v>0</v>
      </c>
      <c r="UMQ2">
        <v>0</v>
      </c>
      <c r="UMR2">
        <v>0</v>
      </c>
      <c r="UMS2">
        <v>0</v>
      </c>
      <c r="UMT2">
        <v>0</v>
      </c>
      <c r="UMU2">
        <v>0</v>
      </c>
      <c r="UMV2">
        <v>0</v>
      </c>
      <c r="UMW2">
        <v>0</v>
      </c>
      <c r="UMX2">
        <v>0</v>
      </c>
      <c r="UMY2">
        <v>0</v>
      </c>
      <c r="UMZ2">
        <v>0</v>
      </c>
      <c r="UNA2">
        <v>0</v>
      </c>
      <c r="UNB2">
        <v>0</v>
      </c>
      <c r="UNC2">
        <v>0</v>
      </c>
      <c r="UND2">
        <v>0</v>
      </c>
      <c r="UNE2">
        <v>0</v>
      </c>
      <c r="UNF2">
        <v>0</v>
      </c>
      <c r="UNG2">
        <v>0</v>
      </c>
      <c r="UNH2">
        <v>0</v>
      </c>
      <c r="UNI2">
        <v>0</v>
      </c>
      <c r="UNJ2">
        <v>0</v>
      </c>
      <c r="UNK2">
        <v>0</v>
      </c>
      <c r="UNL2">
        <v>0</v>
      </c>
      <c r="UNM2">
        <v>0</v>
      </c>
      <c r="UNN2">
        <v>0</v>
      </c>
      <c r="UNO2">
        <v>0</v>
      </c>
      <c r="UNP2">
        <v>0</v>
      </c>
      <c r="UNQ2">
        <v>0</v>
      </c>
      <c r="UNR2">
        <v>0</v>
      </c>
      <c r="UNS2">
        <v>0</v>
      </c>
      <c r="UNT2">
        <v>0</v>
      </c>
      <c r="UNU2">
        <v>0</v>
      </c>
      <c r="UNV2">
        <v>0</v>
      </c>
      <c r="UNW2">
        <v>0</v>
      </c>
      <c r="UNX2">
        <v>0</v>
      </c>
      <c r="UNY2">
        <v>0</v>
      </c>
      <c r="UNZ2">
        <v>0</v>
      </c>
      <c r="UOA2">
        <v>0</v>
      </c>
      <c r="UOB2">
        <v>0</v>
      </c>
      <c r="UOC2">
        <v>0</v>
      </c>
      <c r="UOD2">
        <v>0</v>
      </c>
      <c r="UOE2">
        <v>0</v>
      </c>
      <c r="UOF2">
        <v>0</v>
      </c>
      <c r="UOG2">
        <v>0</v>
      </c>
      <c r="UOH2">
        <v>0</v>
      </c>
      <c r="UOI2">
        <v>0</v>
      </c>
      <c r="UOJ2">
        <v>0</v>
      </c>
      <c r="UOK2">
        <v>0</v>
      </c>
      <c r="UOL2">
        <v>0</v>
      </c>
      <c r="UOM2">
        <v>0</v>
      </c>
      <c r="UON2">
        <v>0</v>
      </c>
      <c r="UOO2">
        <v>0</v>
      </c>
      <c r="UOP2">
        <v>0</v>
      </c>
      <c r="UOQ2">
        <v>0</v>
      </c>
      <c r="UOR2">
        <v>0</v>
      </c>
      <c r="UOS2">
        <v>0</v>
      </c>
      <c r="UOT2">
        <v>0</v>
      </c>
      <c r="UOU2">
        <v>0</v>
      </c>
      <c r="UOV2">
        <v>0</v>
      </c>
      <c r="UOW2">
        <v>0</v>
      </c>
      <c r="UOX2">
        <v>0</v>
      </c>
      <c r="UOY2">
        <v>0</v>
      </c>
      <c r="UOZ2">
        <v>0</v>
      </c>
      <c r="UPA2">
        <v>0</v>
      </c>
      <c r="UPB2">
        <v>0</v>
      </c>
      <c r="UPC2">
        <v>0</v>
      </c>
      <c r="UPD2">
        <v>0</v>
      </c>
      <c r="UPE2">
        <v>0</v>
      </c>
      <c r="UPF2">
        <v>0</v>
      </c>
      <c r="UPG2">
        <v>0</v>
      </c>
      <c r="UPH2">
        <v>0</v>
      </c>
      <c r="UPI2">
        <v>0</v>
      </c>
      <c r="UPJ2">
        <v>0</v>
      </c>
      <c r="UPK2">
        <v>0</v>
      </c>
      <c r="UPL2">
        <v>0</v>
      </c>
      <c r="UPM2">
        <v>0</v>
      </c>
      <c r="UPN2">
        <v>0</v>
      </c>
      <c r="UPO2">
        <v>0</v>
      </c>
      <c r="UPP2">
        <v>0</v>
      </c>
      <c r="UPQ2">
        <v>0</v>
      </c>
      <c r="UPR2">
        <v>0</v>
      </c>
      <c r="UPS2">
        <v>0</v>
      </c>
      <c r="UPT2">
        <v>0</v>
      </c>
      <c r="UPU2">
        <v>0</v>
      </c>
      <c r="UPV2">
        <v>0</v>
      </c>
      <c r="UPW2">
        <v>0</v>
      </c>
      <c r="UPX2">
        <v>0</v>
      </c>
      <c r="UPY2">
        <v>0</v>
      </c>
      <c r="UPZ2">
        <v>0</v>
      </c>
      <c r="UQA2">
        <v>0</v>
      </c>
      <c r="UQB2">
        <v>0</v>
      </c>
      <c r="UQC2">
        <v>0</v>
      </c>
      <c r="UQD2">
        <v>0</v>
      </c>
      <c r="UQE2">
        <v>0</v>
      </c>
      <c r="UQF2">
        <v>0</v>
      </c>
      <c r="UQG2">
        <v>0</v>
      </c>
      <c r="UQH2">
        <v>0</v>
      </c>
      <c r="UQI2">
        <v>0</v>
      </c>
      <c r="UQJ2">
        <v>0</v>
      </c>
      <c r="UQK2">
        <v>0</v>
      </c>
      <c r="UQL2">
        <v>0</v>
      </c>
      <c r="UQM2">
        <v>0</v>
      </c>
      <c r="UQN2">
        <v>0</v>
      </c>
      <c r="UQO2">
        <v>0</v>
      </c>
      <c r="UQP2">
        <v>0</v>
      </c>
      <c r="UQQ2">
        <v>0</v>
      </c>
      <c r="UQR2">
        <v>0</v>
      </c>
      <c r="UQS2">
        <v>0</v>
      </c>
      <c r="UQT2">
        <v>0</v>
      </c>
      <c r="UQU2">
        <v>0</v>
      </c>
      <c r="UQV2">
        <v>0</v>
      </c>
      <c r="UQW2">
        <v>0</v>
      </c>
      <c r="UQX2">
        <v>0</v>
      </c>
      <c r="UQY2">
        <v>0</v>
      </c>
      <c r="UQZ2">
        <v>0</v>
      </c>
      <c r="URA2">
        <v>0</v>
      </c>
      <c r="URB2">
        <v>0</v>
      </c>
      <c r="URC2">
        <v>0</v>
      </c>
      <c r="URD2">
        <v>0</v>
      </c>
      <c r="URE2">
        <v>0</v>
      </c>
      <c r="URF2">
        <v>0</v>
      </c>
      <c r="URG2">
        <v>0</v>
      </c>
      <c r="URH2">
        <v>0</v>
      </c>
      <c r="URI2">
        <v>0</v>
      </c>
      <c r="URJ2">
        <v>0</v>
      </c>
      <c r="URK2">
        <v>0</v>
      </c>
      <c r="URL2">
        <v>0</v>
      </c>
      <c r="URM2">
        <v>0</v>
      </c>
      <c r="URN2">
        <v>0</v>
      </c>
      <c r="URO2">
        <v>0</v>
      </c>
      <c r="URP2">
        <v>0</v>
      </c>
      <c r="URQ2">
        <v>0</v>
      </c>
      <c r="URR2">
        <v>0</v>
      </c>
      <c r="URS2">
        <v>0</v>
      </c>
      <c r="URT2">
        <v>0</v>
      </c>
      <c r="URU2">
        <v>0</v>
      </c>
      <c r="URV2">
        <v>0</v>
      </c>
      <c r="URW2">
        <v>0</v>
      </c>
      <c r="URX2">
        <v>0</v>
      </c>
      <c r="URY2">
        <v>0</v>
      </c>
      <c r="URZ2">
        <v>0</v>
      </c>
      <c r="USA2">
        <v>0</v>
      </c>
      <c r="USB2">
        <v>0</v>
      </c>
      <c r="USC2">
        <v>0</v>
      </c>
      <c r="USD2">
        <v>0</v>
      </c>
      <c r="USE2">
        <v>0</v>
      </c>
      <c r="USF2">
        <v>0</v>
      </c>
      <c r="USG2">
        <v>0</v>
      </c>
      <c r="USH2">
        <v>0</v>
      </c>
      <c r="USI2">
        <v>0</v>
      </c>
      <c r="USJ2">
        <v>0</v>
      </c>
      <c r="USK2">
        <v>0</v>
      </c>
      <c r="USL2">
        <v>0</v>
      </c>
      <c r="USM2">
        <v>0</v>
      </c>
      <c r="USN2">
        <v>0</v>
      </c>
      <c r="USO2">
        <v>0</v>
      </c>
      <c r="USP2">
        <v>0</v>
      </c>
      <c r="USQ2">
        <v>0</v>
      </c>
      <c r="USR2">
        <v>0</v>
      </c>
      <c r="USS2">
        <v>0</v>
      </c>
      <c r="UST2">
        <v>0</v>
      </c>
      <c r="USU2">
        <v>0</v>
      </c>
      <c r="USV2">
        <v>0</v>
      </c>
      <c r="USW2">
        <v>0</v>
      </c>
      <c r="USX2">
        <v>0</v>
      </c>
      <c r="USY2">
        <v>0</v>
      </c>
      <c r="USZ2">
        <v>0</v>
      </c>
      <c r="UTA2">
        <v>0</v>
      </c>
      <c r="UTB2">
        <v>0</v>
      </c>
      <c r="UTC2">
        <v>0</v>
      </c>
      <c r="UTD2">
        <v>0</v>
      </c>
      <c r="UTE2">
        <v>0</v>
      </c>
      <c r="UTF2">
        <v>0</v>
      </c>
      <c r="UTG2">
        <v>0</v>
      </c>
      <c r="UTH2">
        <v>0</v>
      </c>
      <c r="UTI2">
        <v>0</v>
      </c>
      <c r="UTJ2">
        <v>0</v>
      </c>
      <c r="UTK2">
        <v>0</v>
      </c>
      <c r="UTL2">
        <v>0</v>
      </c>
      <c r="UTM2">
        <v>0</v>
      </c>
      <c r="UTN2">
        <v>0</v>
      </c>
      <c r="UTO2">
        <v>0</v>
      </c>
      <c r="UTP2">
        <v>0</v>
      </c>
      <c r="UTQ2">
        <v>0</v>
      </c>
      <c r="UTR2">
        <v>0</v>
      </c>
      <c r="UTS2">
        <v>0</v>
      </c>
      <c r="UTT2">
        <v>0</v>
      </c>
      <c r="UTU2">
        <v>0</v>
      </c>
      <c r="UTV2">
        <v>0</v>
      </c>
      <c r="UTW2">
        <v>0</v>
      </c>
      <c r="UTX2">
        <v>0</v>
      </c>
      <c r="UTY2">
        <v>0</v>
      </c>
      <c r="UTZ2">
        <v>0</v>
      </c>
      <c r="UUA2">
        <v>0</v>
      </c>
      <c r="UUB2">
        <v>0</v>
      </c>
      <c r="UUC2">
        <v>0</v>
      </c>
      <c r="UUD2">
        <v>0</v>
      </c>
      <c r="UUE2">
        <v>0</v>
      </c>
      <c r="UUF2">
        <v>0</v>
      </c>
      <c r="UUG2">
        <v>0</v>
      </c>
      <c r="UUH2">
        <v>0</v>
      </c>
      <c r="UUI2">
        <v>0</v>
      </c>
      <c r="UUJ2">
        <v>0</v>
      </c>
      <c r="UUK2">
        <v>0</v>
      </c>
      <c r="UUL2">
        <v>0</v>
      </c>
      <c r="UUM2">
        <v>0</v>
      </c>
      <c r="UUN2">
        <v>0</v>
      </c>
      <c r="UUO2">
        <v>0</v>
      </c>
      <c r="UUP2">
        <v>0</v>
      </c>
      <c r="UUQ2">
        <v>0</v>
      </c>
      <c r="UUR2">
        <v>0</v>
      </c>
      <c r="UUS2">
        <v>0</v>
      </c>
      <c r="UUT2">
        <v>0</v>
      </c>
      <c r="UUU2">
        <v>0</v>
      </c>
      <c r="UUV2">
        <v>0</v>
      </c>
      <c r="UUW2">
        <v>0</v>
      </c>
      <c r="UUX2">
        <v>0</v>
      </c>
      <c r="UUY2">
        <v>0</v>
      </c>
      <c r="UUZ2">
        <v>0</v>
      </c>
      <c r="UVA2">
        <v>0</v>
      </c>
      <c r="UVB2">
        <v>0</v>
      </c>
      <c r="UVC2">
        <v>0</v>
      </c>
      <c r="UVD2">
        <v>0</v>
      </c>
      <c r="UVE2">
        <v>0</v>
      </c>
      <c r="UVF2">
        <v>0</v>
      </c>
      <c r="UVG2">
        <v>0</v>
      </c>
      <c r="UVH2">
        <v>0</v>
      </c>
      <c r="UVI2">
        <v>0</v>
      </c>
      <c r="UVJ2">
        <v>0</v>
      </c>
      <c r="UVK2">
        <v>0</v>
      </c>
      <c r="UVL2">
        <v>0</v>
      </c>
      <c r="UVM2">
        <v>0</v>
      </c>
      <c r="UVN2">
        <v>0</v>
      </c>
      <c r="UVO2">
        <v>0</v>
      </c>
      <c r="UVP2">
        <v>0</v>
      </c>
      <c r="UVQ2">
        <v>0</v>
      </c>
      <c r="UVR2">
        <v>0</v>
      </c>
      <c r="UVS2">
        <v>0</v>
      </c>
      <c r="UVT2">
        <v>0</v>
      </c>
      <c r="UVU2">
        <v>0</v>
      </c>
      <c r="UVV2">
        <v>0</v>
      </c>
      <c r="UVW2">
        <v>0</v>
      </c>
      <c r="UVX2">
        <v>0</v>
      </c>
      <c r="UVY2">
        <v>0</v>
      </c>
      <c r="UVZ2">
        <v>0</v>
      </c>
      <c r="UWA2">
        <v>0</v>
      </c>
      <c r="UWB2">
        <v>0</v>
      </c>
      <c r="UWC2">
        <v>0</v>
      </c>
      <c r="UWD2">
        <v>0</v>
      </c>
      <c r="UWE2">
        <v>0</v>
      </c>
      <c r="UWF2">
        <v>0</v>
      </c>
      <c r="UWG2">
        <v>0</v>
      </c>
      <c r="UWH2">
        <v>0</v>
      </c>
      <c r="UWI2">
        <v>0</v>
      </c>
      <c r="UWJ2">
        <v>0</v>
      </c>
      <c r="UWK2">
        <v>0</v>
      </c>
      <c r="UWL2">
        <v>0</v>
      </c>
      <c r="UWM2">
        <v>0</v>
      </c>
      <c r="UWN2">
        <v>0</v>
      </c>
      <c r="UWO2">
        <v>0</v>
      </c>
      <c r="UWP2">
        <v>0</v>
      </c>
      <c r="UWQ2">
        <v>0</v>
      </c>
      <c r="UWR2">
        <v>0</v>
      </c>
      <c r="UWS2">
        <v>0</v>
      </c>
      <c r="UWT2">
        <v>0</v>
      </c>
      <c r="UWU2">
        <v>0</v>
      </c>
      <c r="UWV2">
        <v>0</v>
      </c>
      <c r="UWW2">
        <v>0</v>
      </c>
      <c r="UWX2">
        <v>0</v>
      </c>
      <c r="UWY2">
        <v>0</v>
      </c>
      <c r="UWZ2">
        <v>0</v>
      </c>
      <c r="UXA2">
        <v>0</v>
      </c>
      <c r="UXB2">
        <v>0</v>
      </c>
      <c r="UXC2">
        <v>0</v>
      </c>
      <c r="UXD2">
        <v>0</v>
      </c>
      <c r="UXE2">
        <v>0</v>
      </c>
      <c r="UXF2">
        <v>0</v>
      </c>
      <c r="UXG2">
        <v>0</v>
      </c>
      <c r="UXH2">
        <v>0</v>
      </c>
      <c r="UXI2">
        <v>0</v>
      </c>
      <c r="UXJ2">
        <v>0</v>
      </c>
      <c r="UXK2">
        <v>0</v>
      </c>
      <c r="UXL2">
        <v>0</v>
      </c>
      <c r="UXM2">
        <v>0</v>
      </c>
      <c r="UXN2">
        <v>0</v>
      </c>
      <c r="UXO2">
        <v>0</v>
      </c>
      <c r="UXP2">
        <v>0</v>
      </c>
      <c r="UXQ2">
        <v>0</v>
      </c>
      <c r="UXR2">
        <v>0</v>
      </c>
      <c r="UXS2">
        <v>0</v>
      </c>
      <c r="UXT2">
        <v>0</v>
      </c>
      <c r="UXU2">
        <v>0</v>
      </c>
      <c r="UXV2">
        <v>0</v>
      </c>
      <c r="UXW2">
        <v>0</v>
      </c>
      <c r="UXX2">
        <v>0</v>
      </c>
      <c r="UXY2">
        <v>0</v>
      </c>
      <c r="UXZ2">
        <v>0</v>
      </c>
      <c r="UYA2">
        <v>0</v>
      </c>
      <c r="UYB2">
        <v>0</v>
      </c>
      <c r="UYC2">
        <v>0</v>
      </c>
      <c r="UYD2">
        <v>0</v>
      </c>
      <c r="UYE2">
        <v>0</v>
      </c>
      <c r="UYF2">
        <v>0</v>
      </c>
      <c r="UYG2">
        <v>0</v>
      </c>
      <c r="UYH2">
        <v>0</v>
      </c>
      <c r="UYI2">
        <v>0</v>
      </c>
      <c r="UYJ2">
        <v>0</v>
      </c>
      <c r="UYK2">
        <v>0</v>
      </c>
      <c r="UYL2">
        <v>0</v>
      </c>
      <c r="UYM2">
        <v>0</v>
      </c>
      <c r="UYN2">
        <v>0</v>
      </c>
      <c r="UYO2">
        <v>0</v>
      </c>
      <c r="UYP2">
        <v>0</v>
      </c>
      <c r="UYQ2">
        <v>0</v>
      </c>
      <c r="UYR2">
        <v>0</v>
      </c>
      <c r="UYS2">
        <v>0</v>
      </c>
      <c r="UYT2">
        <v>0</v>
      </c>
      <c r="UYU2">
        <v>0</v>
      </c>
      <c r="UYV2">
        <v>0</v>
      </c>
      <c r="UYW2">
        <v>0</v>
      </c>
      <c r="UYX2">
        <v>0</v>
      </c>
      <c r="UYY2">
        <v>0</v>
      </c>
      <c r="UYZ2">
        <v>0</v>
      </c>
      <c r="UZA2">
        <v>0</v>
      </c>
      <c r="UZB2">
        <v>0</v>
      </c>
      <c r="UZC2">
        <v>0</v>
      </c>
      <c r="UZD2">
        <v>0</v>
      </c>
      <c r="UZE2">
        <v>0</v>
      </c>
      <c r="UZF2">
        <v>0</v>
      </c>
      <c r="UZG2">
        <v>0</v>
      </c>
      <c r="UZH2">
        <v>0</v>
      </c>
      <c r="UZI2">
        <v>0</v>
      </c>
      <c r="UZJ2">
        <v>0</v>
      </c>
      <c r="UZK2">
        <v>0</v>
      </c>
      <c r="UZL2">
        <v>0</v>
      </c>
      <c r="UZM2">
        <v>0</v>
      </c>
      <c r="UZN2">
        <v>0</v>
      </c>
      <c r="UZO2">
        <v>0</v>
      </c>
      <c r="UZP2">
        <v>0</v>
      </c>
      <c r="UZQ2">
        <v>0</v>
      </c>
      <c r="UZR2">
        <v>0</v>
      </c>
      <c r="UZS2">
        <v>0</v>
      </c>
      <c r="UZT2">
        <v>0</v>
      </c>
      <c r="UZU2">
        <v>0</v>
      </c>
      <c r="UZV2">
        <v>0</v>
      </c>
      <c r="UZW2">
        <v>0</v>
      </c>
      <c r="UZX2">
        <v>0</v>
      </c>
      <c r="UZY2">
        <v>0</v>
      </c>
      <c r="UZZ2">
        <v>0</v>
      </c>
      <c r="VAA2">
        <v>0</v>
      </c>
      <c r="VAB2">
        <v>0</v>
      </c>
      <c r="VAC2">
        <v>0</v>
      </c>
      <c r="VAD2">
        <v>0</v>
      </c>
      <c r="VAE2">
        <v>0</v>
      </c>
      <c r="VAF2">
        <v>0</v>
      </c>
      <c r="VAG2">
        <v>0</v>
      </c>
      <c r="VAH2">
        <v>0</v>
      </c>
      <c r="VAI2">
        <v>0</v>
      </c>
      <c r="VAJ2">
        <v>0</v>
      </c>
      <c r="VAK2">
        <v>0</v>
      </c>
      <c r="VAL2">
        <v>0</v>
      </c>
      <c r="VAM2">
        <v>0</v>
      </c>
      <c r="VAN2">
        <v>0</v>
      </c>
      <c r="VAO2">
        <v>0</v>
      </c>
      <c r="VAP2">
        <v>0</v>
      </c>
      <c r="VAQ2">
        <v>0</v>
      </c>
      <c r="VAR2">
        <v>0</v>
      </c>
      <c r="VAS2">
        <v>0</v>
      </c>
      <c r="VAT2">
        <v>0</v>
      </c>
      <c r="VAU2">
        <v>0</v>
      </c>
      <c r="VAV2">
        <v>0</v>
      </c>
      <c r="VAW2">
        <v>0</v>
      </c>
      <c r="VAX2">
        <v>0</v>
      </c>
      <c r="VAY2">
        <v>0</v>
      </c>
      <c r="VAZ2">
        <v>0</v>
      </c>
      <c r="VBA2">
        <v>0</v>
      </c>
      <c r="VBB2">
        <v>0</v>
      </c>
      <c r="VBC2">
        <v>0</v>
      </c>
      <c r="VBD2">
        <v>0</v>
      </c>
      <c r="VBE2">
        <v>0</v>
      </c>
      <c r="VBF2">
        <v>0</v>
      </c>
      <c r="VBG2">
        <v>0</v>
      </c>
      <c r="VBH2">
        <v>0</v>
      </c>
      <c r="VBI2">
        <v>0</v>
      </c>
      <c r="VBJ2">
        <v>0</v>
      </c>
      <c r="VBK2">
        <v>0</v>
      </c>
      <c r="VBL2">
        <v>0</v>
      </c>
      <c r="VBM2">
        <v>0</v>
      </c>
      <c r="VBN2">
        <v>0</v>
      </c>
      <c r="VBO2">
        <v>0</v>
      </c>
      <c r="VBP2">
        <v>0</v>
      </c>
      <c r="VBQ2">
        <v>0</v>
      </c>
      <c r="VBR2">
        <v>0</v>
      </c>
      <c r="VBS2">
        <v>0</v>
      </c>
      <c r="VBT2">
        <v>0</v>
      </c>
      <c r="VBU2">
        <v>0</v>
      </c>
      <c r="VBV2">
        <v>0</v>
      </c>
      <c r="VBW2">
        <v>0</v>
      </c>
      <c r="VBX2">
        <v>0</v>
      </c>
      <c r="VBY2">
        <v>0</v>
      </c>
      <c r="VBZ2">
        <v>0</v>
      </c>
      <c r="VCA2">
        <v>0</v>
      </c>
      <c r="VCB2">
        <v>0</v>
      </c>
      <c r="VCC2">
        <v>0</v>
      </c>
      <c r="VCD2">
        <v>0</v>
      </c>
      <c r="VCE2">
        <v>0</v>
      </c>
      <c r="VCF2">
        <v>0</v>
      </c>
      <c r="VCG2">
        <v>0</v>
      </c>
      <c r="VCH2">
        <v>0</v>
      </c>
      <c r="VCI2">
        <v>0</v>
      </c>
      <c r="VCJ2">
        <v>0</v>
      </c>
      <c r="VCK2">
        <v>0</v>
      </c>
      <c r="VCL2">
        <v>0</v>
      </c>
      <c r="VCM2">
        <v>0</v>
      </c>
      <c r="VCN2">
        <v>0</v>
      </c>
      <c r="VCO2">
        <v>0</v>
      </c>
      <c r="VCP2">
        <v>0</v>
      </c>
      <c r="VCQ2">
        <v>0</v>
      </c>
      <c r="VCR2">
        <v>0</v>
      </c>
      <c r="VCS2">
        <v>0</v>
      </c>
      <c r="VCT2">
        <v>0</v>
      </c>
      <c r="VCU2">
        <v>0</v>
      </c>
      <c r="VCV2">
        <v>0</v>
      </c>
      <c r="VCW2">
        <v>0</v>
      </c>
      <c r="VCX2">
        <v>0</v>
      </c>
      <c r="VCY2">
        <v>0</v>
      </c>
      <c r="VCZ2">
        <v>0</v>
      </c>
      <c r="VDA2">
        <v>0</v>
      </c>
      <c r="VDB2">
        <v>0</v>
      </c>
      <c r="VDC2">
        <v>0</v>
      </c>
      <c r="VDD2">
        <v>0</v>
      </c>
      <c r="VDE2">
        <v>0</v>
      </c>
      <c r="VDF2">
        <v>0</v>
      </c>
      <c r="VDG2">
        <v>0</v>
      </c>
      <c r="VDH2">
        <v>0</v>
      </c>
      <c r="VDI2">
        <v>0</v>
      </c>
      <c r="VDJ2">
        <v>0</v>
      </c>
      <c r="VDK2">
        <v>0</v>
      </c>
      <c r="VDL2">
        <v>0</v>
      </c>
      <c r="VDM2">
        <v>0</v>
      </c>
      <c r="VDN2">
        <v>0</v>
      </c>
      <c r="VDO2">
        <v>0</v>
      </c>
      <c r="VDP2">
        <v>0</v>
      </c>
      <c r="VDQ2">
        <v>0</v>
      </c>
      <c r="VDR2">
        <v>0</v>
      </c>
      <c r="VDS2">
        <v>0</v>
      </c>
      <c r="VDT2">
        <v>0</v>
      </c>
      <c r="VDU2">
        <v>0</v>
      </c>
      <c r="VDV2">
        <v>0</v>
      </c>
      <c r="VDW2">
        <v>0</v>
      </c>
      <c r="VDX2">
        <v>0</v>
      </c>
      <c r="VDY2">
        <v>0</v>
      </c>
      <c r="VDZ2">
        <v>0</v>
      </c>
      <c r="VEA2">
        <v>0</v>
      </c>
      <c r="VEB2">
        <v>0</v>
      </c>
      <c r="VEC2">
        <v>0</v>
      </c>
      <c r="VED2">
        <v>0</v>
      </c>
      <c r="VEE2">
        <v>0</v>
      </c>
      <c r="VEF2">
        <v>0</v>
      </c>
      <c r="VEG2">
        <v>0</v>
      </c>
      <c r="VEH2">
        <v>0</v>
      </c>
      <c r="VEI2">
        <v>0</v>
      </c>
      <c r="VEJ2">
        <v>0</v>
      </c>
      <c r="VEK2">
        <v>0</v>
      </c>
      <c r="VEL2">
        <v>0</v>
      </c>
      <c r="VEM2">
        <v>0</v>
      </c>
      <c r="VEN2">
        <v>0</v>
      </c>
      <c r="VEO2">
        <v>0</v>
      </c>
      <c r="VEP2">
        <v>0</v>
      </c>
      <c r="VEQ2">
        <v>0</v>
      </c>
      <c r="VER2">
        <v>0</v>
      </c>
      <c r="VES2">
        <v>0</v>
      </c>
      <c r="VET2">
        <v>0</v>
      </c>
      <c r="VEU2">
        <v>0</v>
      </c>
      <c r="VEV2">
        <v>0</v>
      </c>
      <c r="VEW2">
        <v>0</v>
      </c>
      <c r="VEX2">
        <v>0</v>
      </c>
      <c r="VEY2">
        <v>0</v>
      </c>
      <c r="VEZ2">
        <v>0</v>
      </c>
      <c r="VFA2">
        <v>0</v>
      </c>
      <c r="VFB2">
        <v>0</v>
      </c>
      <c r="VFC2">
        <v>0</v>
      </c>
      <c r="VFD2">
        <v>0</v>
      </c>
      <c r="VFE2">
        <v>0</v>
      </c>
      <c r="VFF2">
        <v>0</v>
      </c>
      <c r="VFG2">
        <v>0</v>
      </c>
      <c r="VFH2">
        <v>0</v>
      </c>
      <c r="VFI2">
        <v>0</v>
      </c>
      <c r="VFJ2">
        <v>0</v>
      </c>
      <c r="VFK2">
        <v>0</v>
      </c>
      <c r="VFL2">
        <v>0</v>
      </c>
      <c r="VFM2">
        <v>0</v>
      </c>
      <c r="VFN2">
        <v>0</v>
      </c>
      <c r="VFO2">
        <v>0</v>
      </c>
      <c r="VFP2">
        <v>0</v>
      </c>
      <c r="VFQ2">
        <v>0</v>
      </c>
      <c r="VFR2">
        <v>0</v>
      </c>
      <c r="VFS2">
        <v>0</v>
      </c>
      <c r="VFT2">
        <v>0</v>
      </c>
      <c r="VFU2">
        <v>0</v>
      </c>
      <c r="VFV2">
        <v>0</v>
      </c>
      <c r="VFW2">
        <v>0</v>
      </c>
      <c r="VFX2">
        <v>0</v>
      </c>
      <c r="VFY2">
        <v>0</v>
      </c>
      <c r="VFZ2">
        <v>0</v>
      </c>
      <c r="VGA2">
        <v>0</v>
      </c>
      <c r="VGB2">
        <v>0</v>
      </c>
      <c r="VGC2">
        <v>0</v>
      </c>
      <c r="VGD2">
        <v>0</v>
      </c>
      <c r="VGE2">
        <v>0</v>
      </c>
      <c r="VGF2">
        <v>0</v>
      </c>
      <c r="VGG2">
        <v>0</v>
      </c>
      <c r="VGH2">
        <v>0</v>
      </c>
      <c r="VGI2">
        <v>0</v>
      </c>
      <c r="VGJ2">
        <v>0</v>
      </c>
      <c r="VGK2">
        <v>0</v>
      </c>
      <c r="VGL2">
        <v>0</v>
      </c>
      <c r="VGM2">
        <v>0</v>
      </c>
      <c r="VGN2">
        <v>0</v>
      </c>
      <c r="VGO2">
        <v>0</v>
      </c>
      <c r="VGP2">
        <v>0</v>
      </c>
      <c r="VGQ2">
        <v>0</v>
      </c>
      <c r="VGR2">
        <v>0</v>
      </c>
      <c r="VGS2">
        <v>0</v>
      </c>
      <c r="VGT2">
        <v>0</v>
      </c>
      <c r="VGU2">
        <v>0</v>
      </c>
      <c r="VGV2">
        <v>0</v>
      </c>
      <c r="VGW2">
        <v>0</v>
      </c>
      <c r="VGX2">
        <v>0</v>
      </c>
      <c r="VGY2">
        <v>0</v>
      </c>
      <c r="VGZ2">
        <v>0</v>
      </c>
      <c r="VHA2">
        <v>0</v>
      </c>
      <c r="VHB2">
        <v>0</v>
      </c>
      <c r="VHC2">
        <v>0</v>
      </c>
      <c r="VHD2">
        <v>0</v>
      </c>
      <c r="VHE2">
        <v>0</v>
      </c>
      <c r="VHF2">
        <v>0</v>
      </c>
      <c r="VHG2">
        <v>0</v>
      </c>
      <c r="VHH2">
        <v>0</v>
      </c>
      <c r="VHI2">
        <v>0</v>
      </c>
      <c r="VHJ2">
        <v>0</v>
      </c>
      <c r="VHK2">
        <v>0</v>
      </c>
      <c r="VHL2">
        <v>0</v>
      </c>
      <c r="VHM2">
        <v>0</v>
      </c>
      <c r="VHN2">
        <v>0</v>
      </c>
      <c r="VHO2">
        <v>0</v>
      </c>
      <c r="VHP2">
        <v>0</v>
      </c>
      <c r="VHQ2">
        <v>0</v>
      </c>
      <c r="VHR2">
        <v>0</v>
      </c>
      <c r="VHS2">
        <v>0</v>
      </c>
      <c r="VHT2">
        <v>0</v>
      </c>
      <c r="VHU2">
        <v>0</v>
      </c>
      <c r="VHV2">
        <v>0</v>
      </c>
      <c r="VHW2">
        <v>0</v>
      </c>
      <c r="VHX2">
        <v>0</v>
      </c>
      <c r="VHY2">
        <v>0</v>
      </c>
      <c r="VHZ2">
        <v>0</v>
      </c>
      <c r="VIA2">
        <v>0</v>
      </c>
      <c r="VIB2">
        <v>0</v>
      </c>
      <c r="VIC2">
        <v>0</v>
      </c>
      <c r="VID2">
        <v>0</v>
      </c>
      <c r="VIE2">
        <v>0</v>
      </c>
      <c r="VIF2">
        <v>0</v>
      </c>
      <c r="VIG2">
        <v>0</v>
      </c>
      <c r="VIH2">
        <v>0</v>
      </c>
      <c r="VII2">
        <v>0</v>
      </c>
      <c r="VIJ2">
        <v>0</v>
      </c>
      <c r="VIK2">
        <v>0</v>
      </c>
      <c r="VIL2">
        <v>0</v>
      </c>
      <c r="VIM2">
        <v>0</v>
      </c>
      <c r="VIN2">
        <v>0</v>
      </c>
      <c r="VIO2">
        <v>0</v>
      </c>
      <c r="VIP2">
        <v>0</v>
      </c>
      <c r="VIQ2">
        <v>0</v>
      </c>
      <c r="VIR2">
        <v>0</v>
      </c>
      <c r="VIS2">
        <v>0</v>
      </c>
      <c r="VIT2">
        <v>0</v>
      </c>
      <c r="VIU2">
        <v>0</v>
      </c>
      <c r="VIV2">
        <v>0</v>
      </c>
      <c r="VIW2">
        <v>0</v>
      </c>
      <c r="VIX2">
        <v>0</v>
      </c>
      <c r="VIY2">
        <v>0</v>
      </c>
      <c r="VIZ2">
        <v>0</v>
      </c>
      <c r="VJA2">
        <v>0</v>
      </c>
      <c r="VJB2">
        <v>0</v>
      </c>
      <c r="VJC2">
        <v>0</v>
      </c>
      <c r="VJD2">
        <v>0</v>
      </c>
      <c r="VJE2">
        <v>0</v>
      </c>
      <c r="VJF2">
        <v>0</v>
      </c>
      <c r="VJG2">
        <v>0</v>
      </c>
      <c r="VJH2">
        <v>0</v>
      </c>
      <c r="VJI2">
        <v>0</v>
      </c>
      <c r="VJJ2">
        <v>0</v>
      </c>
      <c r="VJK2">
        <v>0</v>
      </c>
      <c r="VJL2">
        <v>0</v>
      </c>
      <c r="VJM2">
        <v>0</v>
      </c>
      <c r="VJN2">
        <v>0</v>
      </c>
      <c r="VJO2">
        <v>0</v>
      </c>
      <c r="VJP2">
        <v>0</v>
      </c>
      <c r="VJQ2">
        <v>0</v>
      </c>
      <c r="VJR2">
        <v>0</v>
      </c>
      <c r="VJS2">
        <v>0</v>
      </c>
      <c r="VJT2">
        <v>0</v>
      </c>
      <c r="VJU2">
        <v>0</v>
      </c>
      <c r="VJV2">
        <v>0</v>
      </c>
      <c r="VJW2">
        <v>0</v>
      </c>
      <c r="VJX2">
        <v>0</v>
      </c>
      <c r="VJY2">
        <v>0</v>
      </c>
      <c r="VJZ2">
        <v>0</v>
      </c>
      <c r="VKA2">
        <v>0</v>
      </c>
      <c r="VKB2">
        <v>0</v>
      </c>
      <c r="VKC2">
        <v>0</v>
      </c>
      <c r="VKD2">
        <v>0</v>
      </c>
      <c r="VKE2">
        <v>0</v>
      </c>
      <c r="VKF2">
        <v>0</v>
      </c>
      <c r="VKG2">
        <v>0</v>
      </c>
      <c r="VKH2">
        <v>0</v>
      </c>
      <c r="VKI2">
        <v>0</v>
      </c>
      <c r="VKJ2">
        <v>0</v>
      </c>
      <c r="VKK2">
        <v>0</v>
      </c>
      <c r="VKL2">
        <v>0</v>
      </c>
      <c r="VKM2">
        <v>0</v>
      </c>
      <c r="VKN2">
        <v>0</v>
      </c>
      <c r="VKO2">
        <v>0</v>
      </c>
      <c r="VKP2">
        <v>0</v>
      </c>
      <c r="VKQ2">
        <v>0</v>
      </c>
      <c r="VKR2">
        <v>0</v>
      </c>
      <c r="VKS2">
        <v>0</v>
      </c>
      <c r="VKT2">
        <v>0</v>
      </c>
      <c r="VKU2">
        <v>0</v>
      </c>
      <c r="VKV2">
        <v>0</v>
      </c>
      <c r="VKW2">
        <v>0</v>
      </c>
      <c r="VKX2">
        <v>0</v>
      </c>
      <c r="VKY2">
        <v>0</v>
      </c>
      <c r="VKZ2">
        <v>0</v>
      </c>
      <c r="VLA2">
        <v>0</v>
      </c>
      <c r="VLB2">
        <v>0</v>
      </c>
      <c r="VLC2">
        <v>0</v>
      </c>
      <c r="VLD2">
        <v>0</v>
      </c>
      <c r="VLE2">
        <v>0</v>
      </c>
      <c r="VLF2">
        <v>0</v>
      </c>
      <c r="VLG2">
        <v>0</v>
      </c>
      <c r="VLH2">
        <v>0</v>
      </c>
      <c r="VLI2">
        <v>0</v>
      </c>
      <c r="VLJ2">
        <v>0</v>
      </c>
      <c r="VLK2">
        <v>0</v>
      </c>
      <c r="VLL2">
        <v>0</v>
      </c>
      <c r="VLM2">
        <v>0</v>
      </c>
      <c r="VLN2">
        <v>0</v>
      </c>
      <c r="VLO2">
        <v>0</v>
      </c>
      <c r="VLP2">
        <v>0</v>
      </c>
      <c r="VLQ2">
        <v>0</v>
      </c>
      <c r="VLR2">
        <v>0</v>
      </c>
      <c r="VLS2">
        <v>0</v>
      </c>
      <c r="VLT2">
        <v>0</v>
      </c>
      <c r="VLU2">
        <v>0</v>
      </c>
      <c r="VLV2">
        <v>0</v>
      </c>
      <c r="VLW2">
        <v>0</v>
      </c>
      <c r="VLX2">
        <v>0</v>
      </c>
      <c r="VLY2">
        <v>0</v>
      </c>
      <c r="VLZ2">
        <v>0</v>
      </c>
      <c r="VMA2">
        <v>0</v>
      </c>
      <c r="VMB2">
        <v>0</v>
      </c>
      <c r="VMC2">
        <v>0</v>
      </c>
      <c r="VMD2">
        <v>0</v>
      </c>
      <c r="VME2">
        <v>0</v>
      </c>
      <c r="VMF2">
        <v>0</v>
      </c>
      <c r="VMG2">
        <v>0</v>
      </c>
      <c r="VMH2">
        <v>0</v>
      </c>
      <c r="VMI2">
        <v>0</v>
      </c>
      <c r="VMJ2">
        <v>0</v>
      </c>
      <c r="VMK2">
        <v>0</v>
      </c>
      <c r="VML2">
        <v>0</v>
      </c>
      <c r="VMM2">
        <v>0</v>
      </c>
      <c r="VMN2">
        <v>0</v>
      </c>
      <c r="VMO2">
        <v>0</v>
      </c>
      <c r="VMP2">
        <v>0</v>
      </c>
      <c r="VMQ2">
        <v>0</v>
      </c>
      <c r="VMR2">
        <v>0</v>
      </c>
      <c r="VMS2">
        <v>0</v>
      </c>
      <c r="VMT2">
        <v>0</v>
      </c>
      <c r="VMU2">
        <v>0</v>
      </c>
      <c r="VMV2">
        <v>0</v>
      </c>
      <c r="VMW2">
        <v>0</v>
      </c>
      <c r="VMX2">
        <v>0</v>
      </c>
      <c r="VMY2">
        <v>0</v>
      </c>
      <c r="VMZ2">
        <v>0</v>
      </c>
      <c r="VNA2">
        <v>0</v>
      </c>
      <c r="VNB2">
        <v>0</v>
      </c>
      <c r="VNC2">
        <v>0</v>
      </c>
      <c r="VND2">
        <v>0</v>
      </c>
      <c r="VNE2">
        <v>0</v>
      </c>
      <c r="VNF2">
        <v>0</v>
      </c>
      <c r="VNG2">
        <v>0</v>
      </c>
      <c r="VNH2">
        <v>0</v>
      </c>
      <c r="VNI2">
        <v>0</v>
      </c>
      <c r="VNJ2">
        <v>0</v>
      </c>
      <c r="VNK2">
        <v>0</v>
      </c>
      <c r="VNL2">
        <v>0</v>
      </c>
      <c r="VNM2">
        <v>0</v>
      </c>
      <c r="VNN2">
        <v>0</v>
      </c>
      <c r="VNO2">
        <v>0</v>
      </c>
      <c r="VNP2">
        <v>0</v>
      </c>
      <c r="VNQ2">
        <v>0</v>
      </c>
      <c r="VNR2">
        <v>0</v>
      </c>
      <c r="VNS2">
        <v>0</v>
      </c>
      <c r="VNT2">
        <v>0</v>
      </c>
      <c r="VNU2">
        <v>0</v>
      </c>
      <c r="VNV2">
        <v>0</v>
      </c>
      <c r="VNW2">
        <v>0</v>
      </c>
      <c r="VNX2">
        <v>0</v>
      </c>
      <c r="VNY2">
        <v>0</v>
      </c>
      <c r="VNZ2">
        <v>0</v>
      </c>
      <c r="VOA2">
        <v>0</v>
      </c>
      <c r="VOB2">
        <v>0</v>
      </c>
      <c r="VOC2">
        <v>0</v>
      </c>
      <c r="VOD2">
        <v>0</v>
      </c>
      <c r="VOE2">
        <v>0</v>
      </c>
      <c r="VOF2">
        <v>0</v>
      </c>
      <c r="VOG2">
        <v>0</v>
      </c>
      <c r="VOH2">
        <v>0</v>
      </c>
      <c r="VOI2">
        <v>0</v>
      </c>
      <c r="VOJ2">
        <v>0</v>
      </c>
      <c r="VOK2">
        <v>0</v>
      </c>
      <c r="VOL2">
        <v>0</v>
      </c>
      <c r="VOM2">
        <v>0</v>
      </c>
      <c r="VON2">
        <v>0</v>
      </c>
      <c r="VOO2">
        <v>0</v>
      </c>
      <c r="VOP2">
        <v>0</v>
      </c>
      <c r="VOQ2">
        <v>0</v>
      </c>
      <c r="VOR2">
        <v>0</v>
      </c>
      <c r="VOS2">
        <v>0</v>
      </c>
      <c r="VOT2">
        <v>0</v>
      </c>
      <c r="VOU2">
        <v>0</v>
      </c>
      <c r="VOV2">
        <v>0</v>
      </c>
      <c r="VOW2">
        <v>0</v>
      </c>
      <c r="VOX2">
        <v>0</v>
      </c>
      <c r="VOY2">
        <v>0</v>
      </c>
      <c r="VOZ2">
        <v>0</v>
      </c>
      <c r="VPA2">
        <v>0</v>
      </c>
      <c r="VPB2">
        <v>0</v>
      </c>
      <c r="VPC2">
        <v>0</v>
      </c>
      <c r="VPD2">
        <v>0</v>
      </c>
      <c r="VPE2">
        <v>0</v>
      </c>
      <c r="VPF2">
        <v>0</v>
      </c>
      <c r="VPG2">
        <v>0</v>
      </c>
      <c r="VPH2">
        <v>0</v>
      </c>
      <c r="VPI2">
        <v>0</v>
      </c>
      <c r="VPJ2">
        <v>0</v>
      </c>
      <c r="VPK2">
        <v>0</v>
      </c>
      <c r="VPL2">
        <v>0</v>
      </c>
      <c r="VPM2">
        <v>0</v>
      </c>
      <c r="VPN2">
        <v>0</v>
      </c>
      <c r="VPO2">
        <v>0</v>
      </c>
      <c r="VPP2">
        <v>0</v>
      </c>
      <c r="VPQ2">
        <v>0</v>
      </c>
      <c r="VPR2">
        <v>0</v>
      </c>
      <c r="VPS2">
        <v>0</v>
      </c>
      <c r="VPT2">
        <v>0</v>
      </c>
      <c r="VPU2">
        <v>0</v>
      </c>
      <c r="VPV2">
        <v>0</v>
      </c>
      <c r="VPW2">
        <v>0</v>
      </c>
      <c r="VPX2">
        <v>0</v>
      </c>
      <c r="VPY2">
        <v>0</v>
      </c>
      <c r="VPZ2">
        <v>0</v>
      </c>
      <c r="VQA2">
        <v>0</v>
      </c>
      <c r="VQB2">
        <v>0</v>
      </c>
      <c r="VQC2">
        <v>0</v>
      </c>
      <c r="VQD2">
        <v>0</v>
      </c>
      <c r="VQE2">
        <v>0</v>
      </c>
      <c r="VQF2">
        <v>0</v>
      </c>
      <c r="VQG2">
        <v>0</v>
      </c>
      <c r="VQH2">
        <v>0</v>
      </c>
      <c r="VQI2">
        <v>0</v>
      </c>
      <c r="VQJ2">
        <v>0</v>
      </c>
      <c r="VQK2">
        <v>0</v>
      </c>
      <c r="VQL2">
        <v>0</v>
      </c>
      <c r="VQM2">
        <v>0</v>
      </c>
      <c r="VQN2">
        <v>0</v>
      </c>
      <c r="VQO2">
        <v>0</v>
      </c>
      <c r="VQP2">
        <v>0</v>
      </c>
      <c r="VQQ2">
        <v>0</v>
      </c>
      <c r="VQR2">
        <v>0</v>
      </c>
      <c r="VQS2">
        <v>0</v>
      </c>
      <c r="VQT2">
        <v>0</v>
      </c>
      <c r="VQU2">
        <v>0</v>
      </c>
      <c r="VQV2">
        <v>0</v>
      </c>
      <c r="VQW2">
        <v>0</v>
      </c>
      <c r="VQX2">
        <v>0</v>
      </c>
      <c r="VQY2">
        <v>0</v>
      </c>
      <c r="VQZ2">
        <v>0</v>
      </c>
      <c r="VRA2">
        <v>0</v>
      </c>
      <c r="VRB2">
        <v>0</v>
      </c>
      <c r="VRC2">
        <v>0</v>
      </c>
      <c r="VRD2">
        <v>0</v>
      </c>
      <c r="VRE2">
        <v>0</v>
      </c>
      <c r="VRF2">
        <v>0</v>
      </c>
      <c r="VRG2">
        <v>0</v>
      </c>
      <c r="VRH2">
        <v>0</v>
      </c>
      <c r="VRI2">
        <v>0</v>
      </c>
      <c r="VRJ2">
        <v>0</v>
      </c>
      <c r="VRK2">
        <v>0</v>
      </c>
      <c r="VRL2">
        <v>0</v>
      </c>
      <c r="VRM2">
        <v>0</v>
      </c>
      <c r="VRN2">
        <v>0</v>
      </c>
      <c r="VRO2">
        <v>0</v>
      </c>
      <c r="VRP2">
        <v>0</v>
      </c>
      <c r="VRQ2">
        <v>0</v>
      </c>
      <c r="VRR2">
        <v>0</v>
      </c>
      <c r="VRS2">
        <v>0</v>
      </c>
      <c r="VRT2">
        <v>0</v>
      </c>
      <c r="VRU2">
        <v>0</v>
      </c>
      <c r="VRV2">
        <v>0</v>
      </c>
      <c r="VRW2">
        <v>0</v>
      </c>
      <c r="VRX2">
        <v>0</v>
      </c>
      <c r="VRY2">
        <v>0</v>
      </c>
      <c r="VRZ2">
        <v>0</v>
      </c>
      <c r="VSA2">
        <v>0</v>
      </c>
      <c r="VSB2">
        <v>0</v>
      </c>
      <c r="VSC2">
        <v>0</v>
      </c>
      <c r="VSD2">
        <v>0</v>
      </c>
      <c r="VSE2">
        <v>0</v>
      </c>
      <c r="VSF2">
        <v>0</v>
      </c>
      <c r="VSG2">
        <v>0</v>
      </c>
      <c r="VSH2">
        <v>0</v>
      </c>
      <c r="VSI2">
        <v>0</v>
      </c>
      <c r="VSJ2">
        <v>0</v>
      </c>
      <c r="VSK2">
        <v>0</v>
      </c>
      <c r="VSL2">
        <v>0</v>
      </c>
      <c r="VSM2">
        <v>0</v>
      </c>
      <c r="VSN2">
        <v>0</v>
      </c>
      <c r="VSO2">
        <v>0</v>
      </c>
      <c r="VSP2">
        <v>0</v>
      </c>
      <c r="VSQ2">
        <v>0</v>
      </c>
      <c r="VSR2">
        <v>0</v>
      </c>
      <c r="VSS2">
        <v>0</v>
      </c>
      <c r="VST2">
        <v>0</v>
      </c>
      <c r="VSU2">
        <v>0</v>
      </c>
      <c r="VSV2">
        <v>0</v>
      </c>
      <c r="VSW2">
        <v>0</v>
      </c>
      <c r="VSX2">
        <v>0</v>
      </c>
      <c r="VSY2">
        <v>0</v>
      </c>
      <c r="VSZ2">
        <v>0</v>
      </c>
      <c r="VTA2">
        <v>0</v>
      </c>
      <c r="VTB2">
        <v>0</v>
      </c>
      <c r="VTC2">
        <v>0</v>
      </c>
      <c r="VTD2">
        <v>0</v>
      </c>
      <c r="VTE2">
        <v>0</v>
      </c>
      <c r="VTF2">
        <v>0</v>
      </c>
      <c r="VTG2">
        <v>0</v>
      </c>
      <c r="VTH2">
        <v>0</v>
      </c>
      <c r="VTI2">
        <v>0</v>
      </c>
      <c r="VTJ2">
        <v>0</v>
      </c>
      <c r="VTK2">
        <v>0</v>
      </c>
      <c r="VTL2">
        <v>0</v>
      </c>
      <c r="VTM2">
        <v>0</v>
      </c>
      <c r="VTN2">
        <v>0</v>
      </c>
      <c r="VTO2">
        <v>0</v>
      </c>
      <c r="VTP2">
        <v>0</v>
      </c>
      <c r="VTQ2">
        <v>0</v>
      </c>
      <c r="VTR2">
        <v>0</v>
      </c>
      <c r="VTS2">
        <v>0</v>
      </c>
      <c r="VTT2">
        <v>0</v>
      </c>
      <c r="VTU2">
        <v>0</v>
      </c>
      <c r="VTV2">
        <v>0</v>
      </c>
      <c r="VTW2">
        <v>0</v>
      </c>
      <c r="VTX2">
        <v>0</v>
      </c>
      <c r="VTY2">
        <v>0</v>
      </c>
      <c r="VTZ2">
        <v>0</v>
      </c>
      <c r="VUA2">
        <v>0</v>
      </c>
      <c r="VUB2">
        <v>0</v>
      </c>
      <c r="VUC2">
        <v>0</v>
      </c>
      <c r="VUD2">
        <v>0</v>
      </c>
      <c r="VUE2">
        <v>0</v>
      </c>
      <c r="VUF2">
        <v>0</v>
      </c>
      <c r="VUG2">
        <v>0</v>
      </c>
      <c r="VUH2">
        <v>0</v>
      </c>
      <c r="VUI2">
        <v>0</v>
      </c>
      <c r="VUJ2">
        <v>0</v>
      </c>
      <c r="VUK2">
        <v>0</v>
      </c>
      <c r="VUL2">
        <v>0</v>
      </c>
      <c r="VUM2">
        <v>0</v>
      </c>
      <c r="VUN2">
        <v>0</v>
      </c>
      <c r="VUO2">
        <v>0</v>
      </c>
      <c r="VUP2">
        <v>0</v>
      </c>
      <c r="VUQ2">
        <v>0</v>
      </c>
      <c r="VUR2">
        <v>0</v>
      </c>
      <c r="VUS2">
        <v>0</v>
      </c>
      <c r="VUT2">
        <v>0</v>
      </c>
      <c r="VUU2">
        <v>0</v>
      </c>
      <c r="VUV2">
        <v>0</v>
      </c>
      <c r="VUW2">
        <v>0</v>
      </c>
      <c r="VUX2">
        <v>0</v>
      </c>
      <c r="VUY2">
        <v>0</v>
      </c>
      <c r="VUZ2">
        <v>0</v>
      </c>
      <c r="VVA2">
        <v>0</v>
      </c>
      <c r="VVB2">
        <v>0</v>
      </c>
      <c r="VVC2">
        <v>0</v>
      </c>
      <c r="VVD2">
        <v>0</v>
      </c>
      <c r="VVE2">
        <v>0</v>
      </c>
      <c r="VVF2">
        <v>0</v>
      </c>
      <c r="VVG2">
        <v>0</v>
      </c>
      <c r="VVH2">
        <v>0</v>
      </c>
      <c r="VVI2">
        <v>0</v>
      </c>
      <c r="VVJ2">
        <v>0</v>
      </c>
      <c r="VVK2">
        <v>0</v>
      </c>
      <c r="VVL2">
        <v>0</v>
      </c>
      <c r="VVM2">
        <v>0</v>
      </c>
      <c r="VVN2">
        <v>0</v>
      </c>
      <c r="VVO2">
        <v>0</v>
      </c>
      <c r="VVP2">
        <v>0</v>
      </c>
      <c r="VVQ2">
        <v>0</v>
      </c>
      <c r="VVR2">
        <v>0</v>
      </c>
      <c r="VVS2">
        <v>0</v>
      </c>
      <c r="VVT2">
        <v>0</v>
      </c>
      <c r="VVU2">
        <v>0</v>
      </c>
      <c r="VVV2">
        <v>0</v>
      </c>
      <c r="VVW2">
        <v>0</v>
      </c>
      <c r="VVX2">
        <v>0</v>
      </c>
      <c r="VVY2">
        <v>0</v>
      </c>
      <c r="VVZ2">
        <v>0</v>
      </c>
      <c r="VWA2">
        <v>0</v>
      </c>
      <c r="VWB2">
        <v>0</v>
      </c>
      <c r="VWC2">
        <v>0</v>
      </c>
      <c r="VWD2">
        <v>0</v>
      </c>
      <c r="VWE2">
        <v>0</v>
      </c>
      <c r="VWF2">
        <v>0</v>
      </c>
      <c r="VWG2">
        <v>0</v>
      </c>
      <c r="VWH2">
        <v>0</v>
      </c>
      <c r="VWI2">
        <v>0</v>
      </c>
      <c r="VWJ2">
        <v>0</v>
      </c>
      <c r="VWK2">
        <v>0</v>
      </c>
      <c r="VWL2">
        <v>0</v>
      </c>
      <c r="VWM2">
        <v>0</v>
      </c>
      <c r="VWN2">
        <v>0</v>
      </c>
      <c r="VWO2">
        <v>0</v>
      </c>
      <c r="VWP2">
        <v>0</v>
      </c>
      <c r="VWQ2">
        <v>0</v>
      </c>
      <c r="VWR2">
        <v>0</v>
      </c>
      <c r="VWS2">
        <v>0</v>
      </c>
      <c r="VWT2">
        <v>0</v>
      </c>
      <c r="VWU2">
        <v>0</v>
      </c>
      <c r="VWV2">
        <v>0</v>
      </c>
      <c r="VWW2">
        <v>0</v>
      </c>
      <c r="VWX2">
        <v>0</v>
      </c>
      <c r="VWY2">
        <v>0</v>
      </c>
      <c r="VWZ2">
        <v>0</v>
      </c>
      <c r="VXA2">
        <v>0</v>
      </c>
      <c r="VXB2">
        <v>0</v>
      </c>
      <c r="VXC2">
        <v>0</v>
      </c>
      <c r="VXD2">
        <v>0</v>
      </c>
      <c r="VXE2">
        <v>0</v>
      </c>
      <c r="VXF2">
        <v>0</v>
      </c>
      <c r="VXG2">
        <v>0</v>
      </c>
      <c r="VXH2">
        <v>0</v>
      </c>
      <c r="VXI2">
        <v>0</v>
      </c>
      <c r="VXJ2">
        <v>0</v>
      </c>
      <c r="VXK2">
        <v>0</v>
      </c>
      <c r="VXL2">
        <v>0</v>
      </c>
      <c r="VXM2">
        <v>0</v>
      </c>
      <c r="VXN2">
        <v>0</v>
      </c>
      <c r="VXO2">
        <v>0</v>
      </c>
      <c r="VXP2">
        <v>0</v>
      </c>
      <c r="VXQ2">
        <v>0</v>
      </c>
      <c r="VXR2">
        <v>0</v>
      </c>
      <c r="VXS2">
        <v>0</v>
      </c>
      <c r="VXT2">
        <v>0</v>
      </c>
      <c r="VXU2">
        <v>0</v>
      </c>
      <c r="VXV2">
        <v>0</v>
      </c>
      <c r="VXW2">
        <v>0</v>
      </c>
      <c r="VXX2">
        <v>0</v>
      </c>
      <c r="VXY2">
        <v>0</v>
      </c>
      <c r="VXZ2">
        <v>0</v>
      </c>
      <c r="VYA2">
        <v>0</v>
      </c>
      <c r="VYB2">
        <v>0</v>
      </c>
      <c r="VYC2">
        <v>0</v>
      </c>
      <c r="VYD2">
        <v>0</v>
      </c>
      <c r="VYE2">
        <v>0</v>
      </c>
      <c r="VYF2">
        <v>0</v>
      </c>
      <c r="VYG2">
        <v>0</v>
      </c>
      <c r="VYH2">
        <v>0</v>
      </c>
      <c r="VYI2">
        <v>0</v>
      </c>
      <c r="VYJ2">
        <v>0</v>
      </c>
      <c r="VYK2">
        <v>0</v>
      </c>
      <c r="VYL2">
        <v>0</v>
      </c>
      <c r="VYM2">
        <v>0</v>
      </c>
      <c r="VYN2">
        <v>0</v>
      </c>
      <c r="VYO2">
        <v>0</v>
      </c>
      <c r="VYP2">
        <v>0</v>
      </c>
      <c r="VYQ2">
        <v>0</v>
      </c>
      <c r="VYR2">
        <v>0</v>
      </c>
      <c r="VYS2">
        <v>0</v>
      </c>
      <c r="VYT2">
        <v>0</v>
      </c>
      <c r="VYU2">
        <v>0</v>
      </c>
      <c r="VYV2">
        <v>0</v>
      </c>
      <c r="VYW2">
        <v>0</v>
      </c>
      <c r="VYX2">
        <v>0</v>
      </c>
      <c r="VYY2">
        <v>0</v>
      </c>
      <c r="VYZ2">
        <v>0</v>
      </c>
      <c r="VZA2">
        <v>0</v>
      </c>
      <c r="VZB2">
        <v>0</v>
      </c>
      <c r="VZC2">
        <v>0</v>
      </c>
      <c r="VZD2">
        <v>0</v>
      </c>
      <c r="VZE2">
        <v>0</v>
      </c>
      <c r="VZF2">
        <v>0</v>
      </c>
      <c r="VZG2">
        <v>0</v>
      </c>
      <c r="VZH2">
        <v>0</v>
      </c>
      <c r="VZI2">
        <v>0</v>
      </c>
      <c r="VZJ2">
        <v>0</v>
      </c>
      <c r="VZK2">
        <v>0</v>
      </c>
      <c r="VZL2">
        <v>0</v>
      </c>
      <c r="VZM2">
        <v>0</v>
      </c>
      <c r="VZN2">
        <v>0</v>
      </c>
      <c r="VZO2">
        <v>0</v>
      </c>
      <c r="VZP2">
        <v>0</v>
      </c>
      <c r="VZQ2">
        <v>0</v>
      </c>
      <c r="VZR2">
        <v>0</v>
      </c>
      <c r="VZS2">
        <v>0</v>
      </c>
      <c r="VZT2">
        <v>0</v>
      </c>
      <c r="VZU2">
        <v>0</v>
      </c>
      <c r="VZV2">
        <v>0</v>
      </c>
      <c r="VZW2">
        <v>0</v>
      </c>
      <c r="VZX2">
        <v>0</v>
      </c>
      <c r="VZY2">
        <v>0</v>
      </c>
      <c r="VZZ2">
        <v>0</v>
      </c>
      <c r="WAA2">
        <v>0</v>
      </c>
      <c r="WAB2">
        <v>0</v>
      </c>
      <c r="WAC2">
        <v>0</v>
      </c>
      <c r="WAD2">
        <v>0</v>
      </c>
      <c r="WAE2">
        <v>0</v>
      </c>
      <c r="WAF2">
        <v>0</v>
      </c>
      <c r="WAG2">
        <v>0</v>
      </c>
      <c r="WAH2">
        <v>0</v>
      </c>
      <c r="WAI2">
        <v>0</v>
      </c>
      <c r="WAJ2">
        <v>0</v>
      </c>
      <c r="WAK2">
        <v>0</v>
      </c>
      <c r="WAL2">
        <v>0</v>
      </c>
      <c r="WAM2">
        <v>0</v>
      </c>
      <c r="WAN2">
        <v>0</v>
      </c>
      <c r="WAO2">
        <v>0</v>
      </c>
      <c r="WAP2">
        <v>0</v>
      </c>
      <c r="WAQ2">
        <v>0</v>
      </c>
      <c r="WAR2">
        <v>0</v>
      </c>
      <c r="WAS2">
        <v>0</v>
      </c>
      <c r="WAT2">
        <v>0</v>
      </c>
      <c r="WAU2">
        <v>0</v>
      </c>
      <c r="WAV2">
        <v>0</v>
      </c>
      <c r="WAW2">
        <v>0</v>
      </c>
      <c r="WAX2">
        <v>0</v>
      </c>
      <c r="WAY2">
        <v>0</v>
      </c>
      <c r="WAZ2">
        <v>0</v>
      </c>
      <c r="WBA2">
        <v>0</v>
      </c>
      <c r="WBB2">
        <v>0</v>
      </c>
      <c r="WBC2">
        <v>0</v>
      </c>
      <c r="WBD2">
        <v>0</v>
      </c>
      <c r="WBE2">
        <v>0</v>
      </c>
      <c r="WBF2">
        <v>0</v>
      </c>
      <c r="WBG2">
        <v>0</v>
      </c>
      <c r="WBH2">
        <v>0</v>
      </c>
      <c r="WBI2">
        <v>0</v>
      </c>
      <c r="WBJ2">
        <v>0</v>
      </c>
      <c r="WBK2">
        <v>0</v>
      </c>
      <c r="WBL2">
        <v>0</v>
      </c>
      <c r="WBM2">
        <v>0</v>
      </c>
      <c r="WBN2">
        <v>0</v>
      </c>
      <c r="WBO2">
        <v>0</v>
      </c>
      <c r="WBP2">
        <v>0</v>
      </c>
      <c r="WBQ2">
        <v>0</v>
      </c>
      <c r="WBR2">
        <v>0</v>
      </c>
      <c r="WBS2">
        <v>0</v>
      </c>
      <c r="WBT2">
        <v>0</v>
      </c>
      <c r="WBU2">
        <v>0</v>
      </c>
      <c r="WBV2">
        <v>0</v>
      </c>
      <c r="WBW2">
        <v>0</v>
      </c>
      <c r="WBX2">
        <v>0</v>
      </c>
      <c r="WBY2">
        <v>0</v>
      </c>
      <c r="WBZ2">
        <v>0</v>
      </c>
      <c r="WCA2">
        <v>0</v>
      </c>
      <c r="WCB2">
        <v>0</v>
      </c>
      <c r="WCC2">
        <v>0</v>
      </c>
      <c r="WCD2">
        <v>0</v>
      </c>
      <c r="WCE2">
        <v>0</v>
      </c>
      <c r="WCF2">
        <v>0</v>
      </c>
      <c r="WCG2">
        <v>0</v>
      </c>
      <c r="WCH2">
        <v>0</v>
      </c>
      <c r="WCI2">
        <v>0</v>
      </c>
      <c r="WCJ2">
        <v>0</v>
      </c>
      <c r="WCK2">
        <v>0</v>
      </c>
      <c r="WCL2">
        <v>0</v>
      </c>
      <c r="WCM2">
        <v>0</v>
      </c>
      <c r="WCN2">
        <v>0</v>
      </c>
      <c r="WCO2">
        <v>0</v>
      </c>
      <c r="WCP2">
        <v>0</v>
      </c>
      <c r="WCQ2">
        <v>0</v>
      </c>
      <c r="WCR2">
        <v>0</v>
      </c>
      <c r="WCS2">
        <v>0</v>
      </c>
      <c r="WCT2">
        <v>0</v>
      </c>
      <c r="WCU2">
        <v>0</v>
      </c>
      <c r="WCV2">
        <v>0</v>
      </c>
      <c r="WCW2">
        <v>0</v>
      </c>
      <c r="WCX2">
        <v>0</v>
      </c>
      <c r="WCY2">
        <v>0</v>
      </c>
      <c r="WCZ2">
        <v>0</v>
      </c>
      <c r="WDA2">
        <v>0</v>
      </c>
      <c r="WDB2">
        <v>0</v>
      </c>
      <c r="WDC2">
        <v>0</v>
      </c>
      <c r="WDD2">
        <v>0</v>
      </c>
      <c r="WDE2">
        <v>0</v>
      </c>
      <c r="WDF2">
        <v>0</v>
      </c>
      <c r="WDG2">
        <v>0</v>
      </c>
      <c r="WDH2">
        <v>0</v>
      </c>
      <c r="WDI2">
        <v>0</v>
      </c>
      <c r="WDJ2">
        <v>0</v>
      </c>
      <c r="WDK2">
        <v>0</v>
      </c>
      <c r="WDL2">
        <v>0</v>
      </c>
      <c r="WDM2">
        <v>0</v>
      </c>
      <c r="WDN2">
        <v>0</v>
      </c>
      <c r="WDO2">
        <v>0</v>
      </c>
      <c r="WDP2">
        <v>0</v>
      </c>
      <c r="WDQ2">
        <v>0</v>
      </c>
      <c r="WDR2">
        <v>0</v>
      </c>
      <c r="WDS2">
        <v>0</v>
      </c>
      <c r="WDT2">
        <v>0</v>
      </c>
      <c r="WDU2">
        <v>0</v>
      </c>
      <c r="WDV2">
        <v>0</v>
      </c>
      <c r="WDW2">
        <v>0</v>
      </c>
      <c r="WDX2">
        <v>0</v>
      </c>
      <c r="WDY2">
        <v>0</v>
      </c>
      <c r="WDZ2">
        <v>0</v>
      </c>
      <c r="WEA2">
        <v>0</v>
      </c>
      <c r="WEB2">
        <v>0</v>
      </c>
      <c r="WEC2">
        <v>0</v>
      </c>
      <c r="WED2">
        <v>0</v>
      </c>
      <c r="WEE2">
        <v>0</v>
      </c>
      <c r="WEF2">
        <v>0</v>
      </c>
      <c r="WEG2">
        <v>0</v>
      </c>
      <c r="WEH2">
        <v>0</v>
      </c>
      <c r="WEI2">
        <v>0</v>
      </c>
      <c r="WEJ2">
        <v>0</v>
      </c>
      <c r="WEK2">
        <v>0</v>
      </c>
      <c r="WEL2">
        <v>0</v>
      </c>
      <c r="WEM2">
        <v>0</v>
      </c>
      <c r="WEN2">
        <v>0</v>
      </c>
      <c r="WEO2">
        <v>0</v>
      </c>
      <c r="WEP2">
        <v>0</v>
      </c>
      <c r="WEQ2">
        <v>0</v>
      </c>
      <c r="WER2">
        <v>0</v>
      </c>
      <c r="WES2">
        <v>0</v>
      </c>
      <c r="WET2">
        <v>0</v>
      </c>
      <c r="WEU2">
        <v>0</v>
      </c>
      <c r="WEV2">
        <v>0</v>
      </c>
      <c r="WEW2">
        <v>0</v>
      </c>
      <c r="WEX2">
        <v>0</v>
      </c>
      <c r="WEY2">
        <v>0</v>
      </c>
      <c r="WEZ2">
        <v>0</v>
      </c>
      <c r="WFA2">
        <v>0</v>
      </c>
      <c r="WFB2">
        <v>0</v>
      </c>
      <c r="WFC2">
        <v>0</v>
      </c>
      <c r="WFD2">
        <v>0</v>
      </c>
      <c r="WFE2">
        <v>0</v>
      </c>
      <c r="WFF2">
        <v>0</v>
      </c>
      <c r="WFG2">
        <v>0</v>
      </c>
      <c r="WFH2">
        <v>0</v>
      </c>
      <c r="WFI2">
        <v>0</v>
      </c>
      <c r="WFJ2">
        <v>0</v>
      </c>
      <c r="WFK2">
        <v>0</v>
      </c>
      <c r="WFL2">
        <v>0</v>
      </c>
      <c r="WFM2">
        <v>0</v>
      </c>
      <c r="WFN2">
        <v>0</v>
      </c>
      <c r="WFO2">
        <v>0</v>
      </c>
      <c r="WFP2">
        <v>0</v>
      </c>
      <c r="WFQ2">
        <v>0</v>
      </c>
      <c r="WFR2">
        <v>0</v>
      </c>
      <c r="WFS2">
        <v>0</v>
      </c>
      <c r="WFT2">
        <v>0</v>
      </c>
      <c r="WFU2">
        <v>0</v>
      </c>
      <c r="WFV2">
        <v>0</v>
      </c>
      <c r="WFW2">
        <v>0</v>
      </c>
      <c r="WFX2">
        <v>0</v>
      </c>
      <c r="WFY2">
        <v>0</v>
      </c>
      <c r="WFZ2">
        <v>0</v>
      </c>
      <c r="WGA2">
        <v>0</v>
      </c>
      <c r="WGB2">
        <v>0</v>
      </c>
      <c r="WGC2">
        <v>0</v>
      </c>
      <c r="WGD2">
        <v>0</v>
      </c>
      <c r="WGE2">
        <v>0</v>
      </c>
      <c r="WGF2">
        <v>0</v>
      </c>
      <c r="WGG2">
        <v>0</v>
      </c>
      <c r="WGH2">
        <v>0</v>
      </c>
      <c r="WGI2">
        <v>0</v>
      </c>
      <c r="WGJ2">
        <v>0</v>
      </c>
      <c r="WGK2">
        <v>0</v>
      </c>
      <c r="WGL2">
        <v>0</v>
      </c>
      <c r="WGM2">
        <v>0</v>
      </c>
      <c r="WGN2">
        <v>0</v>
      </c>
      <c r="WGO2">
        <v>0</v>
      </c>
      <c r="WGP2">
        <v>0</v>
      </c>
      <c r="WGQ2">
        <v>0</v>
      </c>
      <c r="WGR2">
        <v>0</v>
      </c>
      <c r="WGS2">
        <v>0</v>
      </c>
      <c r="WGT2">
        <v>0</v>
      </c>
      <c r="WGU2">
        <v>0</v>
      </c>
      <c r="WGV2">
        <v>0</v>
      </c>
      <c r="WGW2">
        <v>0</v>
      </c>
      <c r="WGX2">
        <v>0</v>
      </c>
      <c r="WGY2">
        <v>0</v>
      </c>
      <c r="WGZ2">
        <v>0</v>
      </c>
      <c r="WHA2">
        <v>0</v>
      </c>
      <c r="WHB2">
        <v>0</v>
      </c>
      <c r="WHC2">
        <v>0</v>
      </c>
      <c r="WHD2">
        <v>0</v>
      </c>
      <c r="WHE2">
        <v>0</v>
      </c>
      <c r="WHF2">
        <v>0</v>
      </c>
      <c r="WHG2">
        <v>0</v>
      </c>
      <c r="WHH2">
        <v>0</v>
      </c>
      <c r="WHI2">
        <v>0</v>
      </c>
      <c r="WHJ2">
        <v>0</v>
      </c>
      <c r="WHK2">
        <v>0</v>
      </c>
      <c r="WHL2">
        <v>0</v>
      </c>
      <c r="WHM2">
        <v>0</v>
      </c>
      <c r="WHN2">
        <v>0</v>
      </c>
      <c r="WHO2">
        <v>0</v>
      </c>
      <c r="WHP2">
        <v>0</v>
      </c>
      <c r="WHQ2">
        <v>0</v>
      </c>
      <c r="WHR2">
        <v>0</v>
      </c>
      <c r="WHS2">
        <v>0</v>
      </c>
      <c r="WHT2">
        <v>0</v>
      </c>
      <c r="WHU2">
        <v>0</v>
      </c>
      <c r="WHV2">
        <v>0</v>
      </c>
      <c r="WHW2">
        <v>0</v>
      </c>
      <c r="WHX2">
        <v>0</v>
      </c>
      <c r="WHY2">
        <v>0</v>
      </c>
      <c r="WHZ2">
        <v>0</v>
      </c>
      <c r="WIA2">
        <v>0</v>
      </c>
      <c r="WIB2">
        <v>0</v>
      </c>
      <c r="WIC2">
        <v>0</v>
      </c>
      <c r="WID2">
        <v>0</v>
      </c>
      <c r="WIE2">
        <v>0</v>
      </c>
      <c r="WIF2">
        <v>0</v>
      </c>
      <c r="WIG2">
        <v>0</v>
      </c>
      <c r="WIH2">
        <v>0</v>
      </c>
      <c r="WII2">
        <v>0</v>
      </c>
      <c r="WIJ2">
        <v>0</v>
      </c>
      <c r="WIK2">
        <v>0</v>
      </c>
      <c r="WIL2">
        <v>0</v>
      </c>
      <c r="WIM2">
        <v>0</v>
      </c>
      <c r="WIN2">
        <v>0</v>
      </c>
      <c r="WIO2">
        <v>0</v>
      </c>
      <c r="WIP2">
        <v>0</v>
      </c>
      <c r="WIQ2">
        <v>0</v>
      </c>
      <c r="WIR2">
        <v>0</v>
      </c>
      <c r="WIS2">
        <v>0</v>
      </c>
      <c r="WIT2">
        <v>0</v>
      </c>
      <c r="WIU2">
        <v>0</v>
      </c>
      <c r="WIV2">
        <v>0</v>
      </c>
      <c r="WIW2">
        <v>0</v>
      </c>
      <c r="WIX2">
        <v>0</v>
      </c>
      <c r="WIY2">
        <v>0</v>
      </c>
      <c r="WIZ2">
        <v>0</v>
      </c>
      <c r="WJA2">
        <v>0</v>
      </c>
      <c r="WJB2">
        <v>0</v>
      </c>
      <c r="WJC2">
        <v>0</v>
      </c>
      <c r="WJD2">
        <v>0</v>
      </c>
      <c r="WJE2">
        <v>0</v>
      </c>
      <c r="WJF2">
        <v>0</v>
      </c>
      <c r="WJG2">
        <v>0</v>
      </c>
      <c r="WJH2">
        <v>0</v>
      </c>
      <c r="WJI2">
        <v>0</v>
      </c>
      <c r="WJJ2">
        <v>0</v>
      </c>
      <c r="WJK2">
        <v>0</v>
      </c>
      <c r="WJL2">
        <v>0</v>
      </c>
      <c r="WJM2">
        <v>0</v>
      </c>
      <c r="WJN2">
        <v>0</v>
      </c>
      <c r="WJO2">
        <v>0</v>
      </c>
      <c r="WJP2">
        <v>0</v>
      </c>
      <c r="WJQ2">
        <v>0</v>
      </c>
      <c r="WJR2">
        <v>0</v>
      </c>
      <c r="WJS2">
        <v>0</v>
      </c>
      <c r="WJT2">
        <v>0</v>
      </c>
      <c r="WJU2">
        <v>0</v>
      </c>
      <c r="WJV2">
        <v>0</v>
      </c>
      <c r="WJW2">
        <v>0</v>
      </c>
      <c r="WJX2">
        <v>0</v>
      </c>
      <c r="WJY2">
        <v>0</v>
      </c>
      <c r="WJZ2">
        <v>0</v>
      </c>
      <c r="WKA2">
        <v>0</v>
      </c>
      <c r="WKB2">
        <v>0</v>
      </c>
      <c r="WKC2">
        <v>0</v>
      </c>
      <c r="WKD2">
        <v>0</v>
      </c>
      <c r="WKE2">
        <v>0</v>
      </c>
      <c r="WKF2">
        <v>0</v>
      </c>
      <c r="WKG2">
        <v>0</v>
      </c>
      <c r="WKH2">
        <v>0</v>
      </c>
      <c r="WKI2">
        <v>0</v>
      </c>
      <c r="WKJ2">
        <v>0</v>
      </c>
      <c r="WKK2">
        <v>0</v>
      </c>
      <c r="WKL2">
        <v>0</v>
      </c>
      <c r="WKM2">
        <v>0</v>
      </c>
      <c r="WKN2">
        <v>0</v>
      </c>
      <c r="WKO2">
        <v>0</v>
      </c>
      <c r="WKP2">
        <v>0</v>
      </c>
      <c r="WKQ2">
        <v>0</v>
      </c>
      <c r="WKR2">
        <v>0</v>
      </c>
      <c r="WKS2">
        <v>0</v>
      </c>
      <c r="WKT2">
        <v>0</v>
      </c>
      <c r="WKU2">
        <v>0</v>
      </c>
      <c r="WKV2">
        <v>0</v>
      </c>
      <c r="WKW2">
        <v>0</v>
      </c>
      <c r="WKX2">
        <v>0</v>
      </c>
      <c r="WKY2">
        <v>0</v>
      </c>
      <c r="WKZ2">
        <v>0</v>
      </c>
      <c r="WLA2">
        <v>0</v>
      </c>
      <c r="WLB2">
        <v>0</v>
      </c>
      <c r="WLC2">
        <v>0</v>
      </c>
      <c r="WLD2">
        <v>0</v>
      </c>
      <c r="WLE2">
        <v>0</v>
      </c>
      <c r="WLF2">
        <v>0</v>
      </c>
      <c r="WLG2">
        <v>0</v>
      </c>
      <c r="WLH2">
        <v>0</v>
      </c>
      <c r="WLI2">
        <v>0</v>
      </c>
      <c r="WLJ2">
        <v>0</v>
      </c>
      <c r="WLK2">
        <v>0</v>
      </c>
      <c r="WLL2">
        <v>0</v>
      </c>
      <c r="WLM2">
        <v>0</v>
      </c>
      <c r="WLN2">
        <v>0</v>
      </c>
      <c r="WLO2">
        <v>0</v>
      </c>
      <c r="WLP2">
        <v>0</v>
      </c>
      <c r="WLQ2">
        <v>0</v>
      </c>
      <c r="WLR2">
        <v>0</v>
      </c>
      <c r="WLS2">
        <v>0</v>
      </c>
      <c r="WLT2">
        <v>0</v>
      </c>
      <c r="WLU2">
        <v>0</v>
      </c>
      <c r="WLV2">
        <v>0</v>
      </c>
      <c r="WLW2">
        <v>0</v>
      </c>
      <c r="WLX2">
        <v>0</v>
      </c>
      <c r="WLY2">
        <v>0</v>
      </c>
      <c r="WLZ2">
        <v>0</v>
      </c>
      <c r="WMA2">
        <v>0</v>
      </c>
      <c r="WMB2">
        <v>0</v>
      </c>
      <c r="WMC2">
        <v>0</v>
      </c>
      <c r="WMD2">
        <v>0</v>
      </c>
      <c r="WME2">
        <v>0</v>
      </c>
      <c r="WMF2">
        <v>0</v>
      </c>
      <c r="WMG2">
        <v>0</v>
      </c>
      <c r="WMH2">
        <v>0</v>
      </c>
      <c r="WMI2">
        <v>0</v>
      </c>
      <c r="WMJ2">
        <v>0</v>
      </c>
      <c r="WMK2">
        <v>0</v>
      </c>
      <c r="WML2">
        <v>0</v>
      </c>
      <c r="WMM2">
        <v>0</v>
      </c>
      <c r="WMN2">
        <v>0</v>
      </c>
      <c r="WMO2">
        <v>0</v>
      </c>
      <c r="WMP2">
        <v>0</v>
      </c>
      <c r="WMQ2">
        <v>0</v>
      </c>
      <c r="WMR2">
        <v>0</v>
      </c>
      <c r="WMS2">
        <v>0</v>
      </c>
      <c r="WMT2">
        <v>0</v>
      </c>
      <c r="WMU2">
        <v>0</v>
      </c>
      <c r="WMV2">
        <v>0</v>
      </c>
      <c r="WMW2">
        <v>0</v>
      </c>
      <c r="WMX2">
        <v>0</v>
      </c>
      <c r="WMY2">
        <v>0</v>
      </c>
      <c r="WMZ2">
        <v>0</v>
      </c>
      <c r="WNA2">
        <v>0</v>
      </c>
      <c r="WNB2">
        <v>0</v>
      </c>
      <c r="WNC2">
        <v>0</v>
      </c>
      <c r="WND2">
        <v>0</v>
      </c>
      <c r="WNE2">
        <v>0</v>
      </c>
      <c r="WNF2">
        <v>0</v>
      </c>
      <c r="WNG2">
        <v>0</v>
      </c>
      <c r="WNH2">
        <v>0</v>
      </c>
      <c r="WNI2">
        <v>0</v>
      </c>
      <c r="WNJ2">
        <v>0</v>
      </c>
      <c r="WNK2">
        <v>0</v>
      </c>
      <c r="WNL2">
        <v>0</v>
      </c>
      <c r="WNM2">
        <v>0</v>
      </c>
      <c r="WNN2">
        <v>0</v>
      </c>
      <c r="WNO2">
        <v>0</v>
      </c>
      <c r="WNP2">
        <v>0</v>
      </c>
      <c r="WNQ2">
        <v>0</v>
      </c>
      <c r="WNR2">
        <v>0</v>
      </c>
      <c r="WNS2">
        <v>0</v>
      </c>
      <c r="WNT2">
        <v>0</v>
      </c>
      <c r="WNU2">
        <v>0</v>
      </c>
      <c r="WNV2">
        <v>0</v>
      </c>
      <c r="WNW2">
        <v>0</v>
      </c>
      <c r="WNX2">
        <v>0</v>
      </c>
      <c r="WNY2">
        <v>0</v>
      </c>
      <c r="WNZ2">
        <v>0</v>
      </c>
      <c r="WOA2">
        <v>0</v>
      </c>
      <c r="WOB2">
        <v>0</v>
      </c>
      <c r="WOC2">
        <v>0</v>
      </c>
      <c r="WOD2">
        <v>0</v>
      </c>
      <c r="WOE2">
        <v>0</v>
      </c>
      <c r="WOF2">
        <v>0</v>
      </c>
      <c r="WOG2">
        <v>0</v>
      </c>
      <c r="WOH2">
        <v>0</v>
      </c>
      <c r="WOI2">
        <v>0</v>
      </c>
      <c r="WOJ2">
        <v>0</v>
      </c>
      <c r="WOK2">
        <v>0</v>
      </c>
      <c r="WOL2">
        <v>0</v>
      </c>
      <c r="WOM2">
        <v>0</v>
      </c>
      <c r="WON2">
        <v>0</v>
      </c>
      <c r="WOO2">
        <v>0</v>
      </c>
      <c r="WOP2">
        <v>0</v>
      </c>
      <c r="WOQ2">
        <v>0</v>
      </c>
      <c r="WOR2">
        <v>0</v>
      </c>
      <c r="WOS2">
        <v>0</v>
      </c>
      <c r="WOT2">
        <v>0</v>
      </c>
      <c r="WOU2">
        <v>0</v>
      </c>
      <c r="WOV2">
        <v>0</v>
      </c>
      <c r="WOW2">
        <v>0</v>
      </c>
      <c r="WOX2">
        <v>0</v>
      </c>
      <c r="WOY2">
        <v>0</v>
      </c>
      <c r="WOZ2">
        <v>0</v>
      </c>
      <c r="WPA2">
        <v>0</v>
      </c>
      <c r="WPB2">
        <v>0</v>
      </c>
      <c r="WPC2">
        <v>0</v>
      </c>
      <c r="WPD2">
        <v>0</v>
      </c>
      <c r="WPE2">
        <v>0</v>
      </c>
      <c r="WPF2">
        <v>0</v>
      </c>
      <c r="WPG2">
        <v>0</v>
      </c>
      <c r="WPH2">
        <v>0</v>
      </c>
      <c r="WPI2">
        <v>0</v>
      </c>
      <c r="WPJ2">
        <v>0</v>
      </c>
      <c r="WPK2">
        <v>0</v>
      </c>
      <c r="WPL2">
        <v>0</v>
      </c>
      <c r="WPM2">
        <v>0</v>
      </c>
      <c r="WPN2">
        <v>0</v>
      </c>
      <c r="WPO2">
        <v>0</v>
      </c>
      <c r="WPP2">
        <v>0</v>
      </c>
      <c r="WPQ2">
        <v>0</v>
      </c>
      <c r="WPR2">
        <v>0</v>
      </c>
      <c r="WPS2">
        <v>0</v>
      </c>
      <c r="WPT2">
        <v>0</v>
      </c>
      <c r="WPU2">
        <v>0</v>
      </c>
      <c r="WPV2">
        <v>0</v>
      </c>
      <c r="WPW2">
        <v>0</v>
      </c>
      <c r="WPX2">
        <v>0</v>
      </c>
      <c r="WPY2">
        <v>0</v>
      </c>
      <c r="WPZ2">
        <v>0</v>
      </c>
      <c r="WQA2">
        <v>0</v>
      </c>
      <c r="WQB2">
        <v>0</v>
      </c>
      <c r="WQC2">
        <v>0</v>
      </c>
      <c r="WQD2">
        <v>0</v>
      </c>
      <c r="WQE2">
        <v>0</v>
      </c>
      <c r="WQF2">
        <v>0</v>
      </c>
      <c r="WQG2">
        <v>0</v>
      </c>
      <c r="WQH2">
        <v>0</v>
      </c>
      <c r="WQI2">
        <v>0</v>
      </c>
      <c r="WQJ2">
        <v>0</v>
      </c>
      <c r="WQK2">
        <v>0</v>
      </c>
      <c r="WQL2">
        <v>0</v>
      </c>
      <c r="WQM2">
        <v>0</v>
      </c>
      <c r="WQN2">
        <v>0</v>
      </c>
      <c r="WQO2">
        <v>0</v>
      </c>
      <c r="WQP2">
        <v>0</v>
      </c>
      <c r="WQQ2">
        <v>0</v>
      </c>
      <c r="WQR2">
        <v>0</v>
      </c>
      <c r="WQS2">
        <v>0</v>
      </c>
      <c r="WQT2">
        <v>0</v>
      </c>
      <c r="WQU2">
        <v>0</v>
      </c>
      <c r="WQV2">
        <v>0</v>
      </c>
      <c r="WQW2">
        <v>0</v>
      </c>
      <c r="WQX2">
        <v>0</v>
      </c>
      <c r="WQY2">
        <v>0</v>
      </c>
      <c r="WQZ2">
        <v>0</v>
      </c>
      <c r="WRA2">
        <v>0</v>
      </c>
      <c r="WRB2">
        <v>0</v>
      </c>
      <c r="WRC2">
        <v>0</v>
      </c>
      <c r="WRD2">
        <v>0</v>
      </c>
      <c r="WRE2">
        <v>0</v>
      </c>
      <c r="WRF2">
        <v>0</v>
      </c>
      <c r="WRG2">
        <v>0</v>
      </c>
      <c r="WRH2">
        <v>0</v>
      </c>
      <c r="WRI2">
        <v>0</v>
      </c>
      <c r="WRJ2">
        <v>0</v>
      </c>
      <c r="WRK2">
        <v>0</v>
      </c>
      <c r="WRL2">
        <v>0</v>
      </c>
      <c r="WRM2">
        <v>0</v>
      </c>
      <c r="WRN2">
        <v>0</v>
      </c>
      <c r="WRO2">
        <v>0</v>
      </c>
      <c r="WRP2">
        <v>0</v>
      </c>
      <c r="WRQ2">
        <v>0</v>
      </c>
      <c r="WRR2">
        <v>0</v>
      </c>
      <c r="WRS2">
        <v>0</v>
      </c>
      <c r="WRT2">
        <v>0</v>
      </c>
      <c r="WRU2">
        <v>0</v>
      </c>
      <c r="WRV2">
        <v>0</v>
      </c>
      <c r="WRW2">
        <v>0</v>
      </c>
      <c r="WRX2">
        <v>0</v>
      </c>
      <c r="WRY2">
        <v>0</v>
      </c>
      <c r="WRZ2">
        <v>0</v>
      </c>
      <c r="WSA2">
        <v>0</v>
      </c>
      <c r="WSB2">
        <v>0</v>
      </c>
      <c r="WSC2">
        <v>0</v>
      </c>
      <c r="WSD2">
        <v>0</v>
      </c>
      <c r="WSE2">
        <v>0</v>
      </c>
      <c r="WSF2">
        <v>0</v>
      </c>
      <c r="WSG2">
        <v>0</v>
      </c>
      <c r="WSH2">
        <v>0</v>
      </c>
      <c r="WSI2">
        <v>0</v>
      </c>
      <c r="WSJ2">
        <v>0</v>
      </c>
      <c r="WSK2">
        <v>0</v>
      </c>
      <c r="WSL2">
        <v>0</v>
      </c>
      <c r="WSM2">
        <v>0</v>
      </c>
      <c r="WSN2">
        <v>0</v>
      </c>
      <c r="WSO2">
        <v>0</v>
      </c>
      <c r="WSP2">
        <v>0</v>
      </c>
      <c r="WSQ2">
        <v>0</v>
      </c>
      <c r="WSR2">
        <v>0</v>
      </c>
      <c r="WSS2">
        <v>0</v>
      </c>
      <c r="WST2">
        <v>0</v>
      </c>
      <c r="WSU2">
        <v>0</v>
      </c>
      <c r="WSV2">
        <v>0</v>
      </c>
      <c r="WSW2">
        <v>0</v>
      </c>
      <c r="WSX2">
        <v>0</v>
      </c>
      <c r="WSY2">
        <v>0</v>
      </c>
      <c r="WSZ2">
        <v>0</v>
      </c>
      <c r="WTA2">
        <v>0</v>
      </c>
      <c r="WTB2">
        <v>0</v>
      </c>
      <c r="WTC2">
        <v>0</v>
      </c>
      <c r="WTD2">
        <v>0</v>
      </c>
      <c r="WTE2">
        <v>0</v>
      </c>
      <c r="WTF2">
        <v>0</v>
      </c>
      <c r="WTG2">
        <v>0</v>
      </c>
      <c r="WTH2">
        <v>0</v>
      </c>
      <c r="WTI2">
        <v>0</v>
      </c>
      <c r="WTJ2">
        <v>0</v>
      </c>
      <c r="WTK2">
        <v>0</v>
      </c>
      <c r="WTL2">
        <v>0</v>
      </c>
      <c r="WTM2">
        <v>0</v>
      </c>
      <c r="WTN2">
        <v>0</v>
      </c>
      <c r="WTO2">
        <v>0</v>
      </c>
      <c r="WTP2">
        <v>0</v>
      </c>
      <c r="WTQ2">
        <v>0</v>
      </c>
      <c r="WTR2">
        <v>0</v>
      </c>
      <c r="WTS2">
        <v>0</v>
      </c>
      <c r="WTT2">
        <v>0</v>
      </c>
      <c r="WTU2">
        <v>0</v>
      </c>
      <c r="WTV2">
        <v>0</v>
      </c>
      <c r="WTW2">
        <v>0</v>
      </c>
      <c r="WTX2">
        <v>0</v>
      </c>
      <c r="WTY2">
        <v>0</v>
      </c>
      <c r="WTZ2">
        <v>0</v>
      </c>
      <c r="WUA2">
        <v>0</v>
      </c>
      <c r="WUB2">
        <v>0</v>
      </c>
      <c r="WUC2">
        <v>0</v>
      </c>
      <c r="WUD2">
        <v>0</v>
      </c>
      <c r="WUE2">
        <v>0</v>
      </c>
      <c r="WUF2">
        <v>0</v>
      </c>
      <c r="WUG2">
        <v>0</v>
      </c>
      <c r="WUH2">
        <v>0</v>
      </c>
      <c r="WUI2">
        <v>0</v>
      </c>
      <c r="WUJ2">
        <v>0</v>
      </c>
      <c r="WUK2">
        <v>0</v>
      </c>
      <c r="WUL2">
        <v>0</v>
      </c>
      <c r="WUM2">
        <v>0</v>
      </c>
      <c r="WUN2">
        <v>0</v>
      </c>
      <c r="WUO2">
        <v>0</v>
      </c>
      <c r="WUP2">
        <v>0</v>
      </c>
      <c r="WUQ2">
        <v>0</v>
      </c>
      <c r="WUR2">
        <v>0</v>
      </c>
      <c r="WUS2">
        <v>0</v>
      </c>
      <c r="WUT2">
        <v>0</v>
      </c>
      <c r="WUU2">
        <v>0</v>
      </c>
      <c r="WUV2">
        <v>0</v>
      </c>
      <c r="WUW2">
        <v>0</v>
      </c>
      <c r="WUX2">
        <v>0</v>
      </c>
      <c r="WUY2">
        <v>0</v>
      </c>
      <c r="WUZ2">
        <v>0</v>
      </c>
      <c r="WVA2">
        <v>0</v>
      </c>
      <c r="WVB2">
        <v>0</v>
      </c>
      <c r="WVC2">
        <v>0</v>
      </c>
      <c r="WVD2">
        <v>0</v>
      </c>
      <c r="WVE2">
        <v>0</v>
      </c>
      <c r="WVF2">
        <v>0</v>
      </c>
      <c r="WVG2">
        <v>0</v>
      </c>
      <c r="WVH2">
        <v>0</v>
      </c>
      <c r="WVI2">
        <v>0</v>
      </c>
      <c r="WVJ2">
        <v>0</v>
      </c>
      <c r="WVK2">
        <v>0</v>
      </c>
      <c r="WVL2">
        <v>0</v>
      </c>
      <c r="WVM2">
        <v>0</v>
      </c>
      <c r="WVN2">
        <v>0</v>
      </c>
      <c r="WVO2">
        <v>0</v>
      </c>
      <c r="WVP2">
        <v>0</v>
      </c>
      <c r="WVQ2">
        <v>0</v>
      </c>
      <c r="WVR2">
        <v>0</v>
      </c>
      <c r="WVS2">
        <v>0</v>
      </c>
      <c r="WVT2">
        <v>0</v>
      </c>
      <c r="WVU2">
        <v>0</v>
      </c>
      <c r="WVV2">
        <v>0</v>
      </c>
      <c r="WVW2">
        <v>0</v>
      </c>
      <c r="WVX2">
        <v>0</v>
      </c>
      <c r="WVY2">
        <v>0</v>
      </c>
      <c r="WVZ2">
        <v>0</v>
      </c>
      <c r="WWA2">
        <v>0</v>
      </c>
      <c r="WWB2">
        <v>0</v>
      </c>
      <c r="WWC2">
        <v>0</v>
      </c>
      <c r="WWD2">
        <v>0</v>
      </c>
      <c r="WWE2">
        <v>0</v>
      </c>
      <c r="WWF2">
        <v>0</v>
      </c>
      <c r="WWG2">
        <v>0</v>
      </c>
      <c r="WWH2">
        <v>0</v>
      </c>
      <c r="WWI2">
        <v>0</v>
      </c>
      <c r="WWJ2">
        <v>0</v>
      </c>
      <c r="WWK2">
        <v>0</v>
      </c>
      <c r="WWL2">
        <v>0</v>
      </c>
      <c r="WWM2">
        <v>0</v>
      </c>
      <c r="WWN2">
        <v>0</v>
      </c>
      <c r="WWO2">
        <v>0</v>
      </c>
      <c r="WWP2">
        <v>0</v>
      </c>
      <c r="WWQ2">
        <v>0</v>
      </c>
      <c r="WWR2">
        <v>0</v>
      </c>
      <c r="WWS2">
        <v>0</v>
      </c>
      <c r="WWT2">
        <v>0</v>
      </c>
      <c r="WWU2">
        <v>0</v>
      </c>
      <c r="WWV2">
        <v>0</v>
      </c>
      <c r="WWW2">
        <v>0</v>
      </c>
      <c r="WWX2">
        <v>0</v>
      </c>
      <c r="WWY2">
        <v>0</v>
      </c>
      <c r="WWZ2">
        <v>0</v>
      </c>
      <c r="WXA2">
        <v>0</v>
      </c>
      <c r="WXB2">
        <v>0</v>
      </c>
      <c r="WXC2">
        <v>0</v>
      </c>
      <c r="WXD2">
        <v>0</v>
      </c>
      <c r="WXE2">
        <v>0</v>
      </c>
      <c r="WXF2">
        <v>0</v>
      </c>
      <c r="WXG2">
        <v>0</v>
      </c>
      <c r="WXH2">
        <v>0</v>
      </c>
      <c r="WXI2">
        <v>0</v>
      </c>
      <c r="WXJ2">
        <v>0</v>
      </c>
      <c r="WXK2">
        <v>0</v>
      </c>
      <c r="WXL2">
        <v>0</v>
      </c>
      <c r="WXM2">
        <v>0</v>
      </c>
      <c r="WXN2">
        <v>0</v>
      </c>
      <c r="WXO2">
        <v>0</v>
      </c>
      <c r="WXP2">
        <v>0</v>
      </c>
      <c r="WXQ2">
        <v>0</v>
      </c>
      <c r="WXR2">
        <v>0</v>
      </c>
      <c r="WXS2">
        <v>0</v>
      </c>
      <c r="WXT2">
        <v>0</v>
      </c>
      <c r="WXU2">
        <v>0</v>
      </c>
      <c r="WXV2">
        <v>0</v>
      </c>
      <c r="WXW2">
        <v>0</v>
      </c>
      <c r="WXX2">
        <v>0</v>
      </c>
      <c r="WXY2">
        <v>0</v>
      </c>
      <c r="WXZ2">
        <v>0</v>
      </c>
      <c r="WYA2">
        <v>0</v>
      </c>
      <c r="WYB2">
        <v>0</v>
      </c>
      <c r="WYC2">
        <v>0</v>
      </c>
      <c r="WYD2">
        <v>0</v>
      </c>
      <c r="WYE2">
        <v>0</v>
      </c>
      <c r="WYF2">
        <v>0</v>
      </c>
      <c r="WYG2">
        <v>0</v>
      </c>
      <c r="WYH2">
        <v>0</v>
      </c>
      <c r="WYI2">
        <v>0</v>
      </c>
      <c r="WYJ2">
        <v>0</v>
      </c>
      <c r="WYK2">
        <v>0</v>
      </c>
      <c r="WYL2">
        <v>0</v>
      </c>
      <c r="WYM2">
        <v>0</v>
      </c>
      <c r="WYN2">
        <v>0</v>
      </c>
      <c r="WYO2">
        <v>0</v>
      </c>
      <c r="WYP2">
        <v>0</v>
      </c>
      <c r="WYQ2">
        <v>0</v>
      </c>
      <c r="WYR2">
        <v>0</v>
      </c>
      <c r="WYS2">
        <v>0</v>
      </c>
      <c r="WYT2">
        <v>0</v>
      </c>
      <c r="WYU2">
        <v>0</v>
      </c>
      <c r="WYV2">
        <v>0</v>
      </c>
      <c r="WYW2">
        <v>0</v>
      </c>
      <c r="WYX2">
        <v>0</v>
      </c>
      <c r="WYY2">
        <v>0</v>
      </c>
      <c r="WYZ2">
        <v>0</v>
      </c>
      <c r="WZA2">
        <v>0</v>
      </c>
      <c r="WZB2">
        <v>0</v>
      </c>
      <c r="WZC2">
        <v>0</v>
      </c>
      <c r="WZD2">
        <v>0</v>
      </c>
      <c r="WZE2">
        <v>0</v>
      </c>
      <c r="WZF2">
        <v>0</v>
      </c>
      <c r="WZG2">
        <v>0</v>
      </c>
      <c r="WZH2">
        <v>0</v>
      </c>
      <c r="WZI2">
        <v>0</v>
      </c>
      <c r="WZJ2">
        <v>0</v>
      </c>
      <c r="WZK2">
        <v>0</v>
      </c>
      <c r="WZL2">
        <v>0</v>
      </c>
      <c r="WZM2">
        <v>0</v>
      </c>
      <c r="WZN2">
        <v>0</v>
      </c>
      <c r="WZO2">
        <v>0</v>
      </c>
      <c r="WZP2">
        <v>0</v>
      </c>
      <c r="WZQ2">
        <v>0</v>
      </c>
      <c r="WZR2">
        <v>0</v>
      </c>
      <c r="WZS2">
        <v>0</v>
      </c>
      <c r="WZT2">
        <v>0</v>
      </c>
      <c r="WZU2">
        <v>0</v>
      </c>
      <c r="WZV2">
        <v>0</v>
      </c>
      <c r="WZW2">
        <v>0</v>
      </c>
      <c r="WZX2">
        <v>0</v>
      </c>
      <c r="WZY2">
        <v>0</v>
      </c>
      <c r="WZZ2">
        <v>0</v>
      </c>
      <c r="XAA2">
        <v>0</v>
      </c>
      <c r="XAB2">
        <v>0</v>
      </c>
      <c r="XAC2">
        <v>0</v>
      </c>
      <c r="XAD2">
        <v>0</v>
      </c>
      <c r="XAE2">
        <v>0</v>
      </c>
      <c r="XAF2">
        <v>0</v>
      </c>
      <c r="XAG2">
        <v>0</v>
      </c>
      <c r="XAH2">
        <v>0</v>
      </c>
      <c r="XAI2">
        <v>0</v>
      </c>
      <c r="XAJ2">
        <v>0</v>
      </c>
      <c r="XAK2">
        <v>0</v>
      </c>
      <c r="XAL2">
        <v>0</v>
      </c>
      <c r="XAM2">
        <v>0</v>
      </c>
      <c r="XAN2">
        <v>0</v>
      </c>
      <c r="XAO2">
        <v>0</v>
      </c>
      <c r="XAP2">
        <v>0</v>
      </c>
      <c r="XAQ2">
        <v>0</v>
      </c>
      <c r="XAR2">
        <v>0</v>
      </c>
      <c r="XAS2">
        <v>0</v>
      </c>
      <c r="XAT2">
        <v>0</v>
      </c>
      <c r="XAU2">
        <v>0</v>
      </c>
      <c r="XAV2">
        <v>0</v>
      </c>
      <c r="XAW2">
        <v>0</v>
      </c>
      <c r="XAX2">
        <v>0</v>
      </c>
      <c r="XAY2">
        <v>0</v>
      </c>
      <c r="XAZ2">
        <v>0</v>
      </c>
      <c r="XBA2">
        <v>0</v>
      </c>
      <c r="XBB2">
        <v>0</v>
      </c>
      <c r="XBC2">
        <v>0</v>
      </c>
      <c r="XBD2">
        <v>0</v>
      </c>
      <c r="XBE2">
        <v>0</v>
      </c>
      <c r="XBF2">
        <v>0</v>
      </c>
      <c r="XBG2">
        <v>0</v>
      </c>
      <c r="XBH2">
        <v>0</v>
      </c>
      <c r="XBI2">
        <v>0</v>
      </c>
      <c r="XBJ2">
        <v>0</v>
      </c>
      <c r="XBK2">
        <v>0</v>
      </c>
      <c r="XBL2">
        <v>0</v>
      </c>
      <c r="XBM2">
        <v>0</v>
      </c>
      <c r="XBN2">
        <v>0</v>
      </c>
      <c r="XBO2">
        <v>0</v>
      </c>
      <c r="XBP2">
        <v>0</v>
      </c>
      <c r="XBQ2">
        <v>0</v>
      </c>
      <c r="XBR2">
        <v>0</v>
      </c>
      <c r="XBS2">
        <v>0</v>
      </c>
      <c r="XBT2">
        <v>0</v>
      </c>
      <c r="XBU2">
        <v>0</v>
      </c>
      <c r="XBV2">
        <v>0</v>
      </c>
      <c r="XBW2">
        <v>0</v>
      </c>
      <c r="XBX2">
        <v>0</v>
      </c>
      <c r="XBY2">
        <v>0</v>
      </c>
      <c r="XBZ2">
        <v>0</v>
      </c>
      <c r="XCA2">
        <v>0</v>
      </c>
      <c r="XCB2">
        <v>0</v>
      </c>
      <c r="XCC2">
        <v>0</v>
      </c>
      <c r="XCD2">
        <v>0</v>
      </c>
      <c r="XCE2">
        <v>0</v>
      </c>
      <c r="XCF2">
        <v>0</v>
      </c>
      <c r="XCG2">
        <v>0</v>
      </c>
      <c r="XCH2">
        <v>0</v>
      </c>
      <c r="XCI2">
        <v>0</v>
      </c>
      <c r="XCJ2">
        <v>0</v>
      </c>
      <c r="XCK2">
        <v>0</v>
      </c>
      <c r="XCL2">
        <v>0</v>
      </c>
      <c r="XCM2">
        <v>0</v>
      </c>
      <c r="XCN2">
        <v>0</v>
      </c>
      <c r="XCO2">
        <v>0</v>
      </c>
      <c r="XCP2">
        <v>0</v>
      </c>
      <c r="XCQ2">
        <v>0</v>
      </c>
      <c r="XCR2">
        <v>0</v>
      </c>
      <c r="XCS2">
        <v>0</v>
      </c>
      <c r="XCT2">
        <v>0</v>
      </c>
      <c r="XCU2">
        <v>0</v>
      </c>
      <c r="XCV2">
        <v>0</v>
      </c>
      <c r="XCW2">
        <v>0</v>
      </c>
      <c r="XCX2">
        <v>0</v>
      </c>
      <c r="XCY2">
        <v>0</v>
      </c>
      <c r="XCZ2">
        <v>0</v>
      </c>
      <c r="XDA2">
        <v>0</v>
      </c>
      <c r="XDB2">
        <v>0</v>
      </c>
      <c r="XDC2">
        <v>0</v>
      </c>
      <c r="XDD2">
        <v>0</v>
      </c>
      <c r="XDE2">
        <v>0</v>
      </c>
      <c r="XDF2">
        <v>0</v>
      </c>
      <c r="XDG2">
        <v>0</v>
      </c>
      <c r="XDH2">
        <v>0</v>
      </c>
      <c r="XDI2">
        <v>0</v>
      </c>
      <c r="XDJ2">
        <v>0</v>
      </c>
      <c r="XDK2">
        <v>0</v>
      </c>
      <c r="XDL2">
        <v>0</v>
      </c>
      <c r="XDM2">
        <v>0</v>
      </c>
      <c r="XDN2">
        <v>0</v>
      </c>
      <c r="XDO2">
        <v>0</v>
      </c>
      <c r="XDP2">
        <v>0</v>
      </c>
      <c r="XDQ2">
        <v>0</v>
      </c>
      <c r="XDR2">
        <v>0</v>
      </c>
      <c r="XDS2">
        <v>0</v>
      </c>
      <c r="XDT2">
        <v>0</v>
      </c>
      <c r="XDU2">
        <v>0</v>
      </c>
      <c r="XDV2">
        <v>0</v>
      </c>
      <c r="XDW2">
        <v>0</v>
      </c>
      <c r="XDX2">
        <v>0</v>
      </c>
      <c r="XDY2">
        <v>0</v>
      </c>
      <c r="XDZ2">
        <v>0</v>
      </c>
      <c r="XEA2">
        <v>0</v>
      </c>
      <c r="XEB2">
        <v>0</v>
      </c>
      <c r="XEC2">
        <v>0</v>
      </c>
      <c r="XED2">
        <v>0</v>
      </c>
      <c r="XEE2">
        <v>0</v>
      </c>
      <c r="XEF2">
        <v>0</v>
      </c>
      <c r="XEG2">
        <v>0</v>
      </c>
      <c r="XEH2">
        <v>0</v>
      </c>
      <c r="XEI2">
        <v>0</v>
      </c>
      <c r="XEJ2">
        <v>0</v>
      </c>
      <c r="XEK2">
        <v>0</v>
      </c>
      <c r="XEL2">
        <v>0</v>
      </c>
      <c r="XEM2">
        <v>0</v>
      </c>
      <c r="XEN2">
        <v>0</v>
      </c>
      <c r="XEO2">
        <v>0</v>
      </c>
      <c r="XEP2">
        <v>0</v>
      </c>
      <c r="XEQ2">
        <v>0</v>
      </c>
      <c r="XER2">
        <v>0</v>
      </c>
      <c r="XES2">
        <v>0</v>
      </c>
      <c r="XET2">
        <v>0</v>
      </c>
      <c r="XEU2">
        <v>0</v>
      </c>
      <c r="XEV2">
        <v>0</v>
      </c>
      <c r="XEW2">
        <v>0</v>
      </c>
      <c r="XEX2">
        <v>0</v>
      </c>
      <c r="XEY2">
        <v>0</v>
      </c>
      <c r="XEZ2">
        <v>0</v>
      </c>
      <c r="XFA2">
        <v>0</v>
      </c>
      <c r="XFB2">
        <v>0</v>
      </c>
      <c r="XFC2">
        <v>0</v>
      </c>
      <c r="XF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9BDC-CF8F-4783-972A-FB2753C86847}">
  <dimension ref="A2:P53"/>
  <sheetViews>
    <sheetView tabSelected="1" topLeftCell="A7" workbookViewId="0">
      <selection activeCell="G49" sqref="G49"/>
    </sheetView>
  </sheetViews>
  <sheetFormatPr baseColWidth="10" defaultRowHeight="15" x14ac:dyDescent="0.25"/>
  <cols>
    <col min="1" max="1" width="22.7109375" customWidth="1"/>
    <col min="2" max="2" width="13.140625" style="196" bestFit="1" customWidth="1"/>
    <col min="3" max="3" width="13.140625" style="326" hidden="1" customWidth="1"/>
  </cols>
  <sheetData>
    <row r="2" spans="1:16" ht="15.75" thickBot="1" x14ac:dyDescent="0.3"/>
    <row r="3" spans="1:16" ht="15.75" thickBot="1" x14ac:dyDescent="0.3">
      <c r="A3" s="288"/>
      <c r="B3" s="269" t="s">
        <v>145</v>
      </c>
      <c r="C3" s="327"/>
      <c r="D3" s="269" t="s">
        <v>2</v>
      </c>
      <c r="E3" s="269" t="s">
        <v>146</v>
      </c>
      <c r="F3" s="269" t="s">
        <v>147</v>
      </c>
      <c r="G3" s="269" t="s">
        <v>148</v>
      </c>
      <c r="H3" s="269" t="s">
        <v>6</v>
      </c>
      <c r="I3" s="269" t="s">
        <v>149</v>
      </c>
      <c r="J3" s="270" t="s">
        <v>8</v>
      </c>
      <c r="K3" s="270" t="s">
        <v>150</v>
      </c>
      <c r="L3" s="269" t="s">
        <v>10</v>
      </c>
      <c r="M3" s="269" t="s">
        <v>11</v>
      </c>
      <c r="N3" s="270" t="s">
        <v>12</v>
      </c>
      <c r="O3" s="314" t="s">
        <v>46</v>
      </c>
    </row>
    <row r="4" spans="1:16" x14ac:dyDescent="0.25">
      <c r="A4" s="271" t="s">
        <v>151</v>
      </c>
      <c r="B4" s="289">
        <f>+B5+B8+B11</f>
        <v>1105801</v>
      </c>
      <c r="C4" s="328"/>
      <c r="D4" s="289">
        <f t="shared" ref="D4:F4" si="0">+D5+D8+D11</f>
        <v>643852</v>
      </c>
      <c r="E4" s="289">
        <f t="shared" si="0"/>
        <v>728231</v>
      </c>
      <c r="F4" s="289">
        <f t="shared" si="0"/>
        <v>917981</v>
      </c>
      <c r="G4" s="290"/>
      <c r="H4" s="290"/>
      <c r="I4" s="291"/>
      <c r="J4" s="290"/>
      <c r="K4" s="290"/>
      <c r="L4" s="290"/>
      <c r="M4" s="291"/>
      <c r="N4" s="175"/>
      <c r="O4" s="315">
        <f>SUM(B4:N4)</f>
        <v>3395865</v>
      </c>
    </row>
    <row r="5" spans="1:16" x14ac:dyDescent="0.25">
      <c r="A5" s="273" t="s">
        <v>154</v>
      </c>
      <c r="B5" s="292">
        <v>241133</v>
      </c>
      <c r="C5" s="329">
        <f>+B5/B4</f>
        <v>0.21806183933637246</v>
      </c>
      <c r="D5" s="293">
        <v>43457</v>
      </c>
      <c r="E5" s="293">
        <v>43816</v>
      </c>
      <c r="F5" s="348">
        <v>140662</v>
      </c>
      <c r="G5" s="294"/>
      <c r="H5" s="294"/>
      <c r="I5" s="295"/>
      <c r="J5" s="294"/>
      <c r="K5" s="294"/>
      <c r="L5" s="294"/>
      <c r="M5" s="295"/>
      <c r="N5" s="177"/>
      <c r="O5" s="318">
        <f>SUM(B5:N5)</f>
        <v>469068.21806183935</v>
      </c>
      <c r="P5" s="209">
        <f>+O5+O11</f>
        <v>2578972.7649314841</v>
      </c>
    </row>
    <row r="6" spans="1:16" x14ac:dyDescent="0.25">
      <c r="A6" s="273" t="s">
        <v>152</v>
      </c>
      <c r="B6" s="293">
        <v>44022</v>
      </c>
      <c r="C6" s="309">
        <f>+B6/B5</f>
        <v>0.182563149797</v>
      </c>
      <c r="D6" s="293">
        <v>36855</v>
      </c>
      <c r="E6" s="293">
        <v>36689</v>
      </c>
      <c r="F6" s="348">
        <v>32683</v>
      </c>
      <c r="G6" s="294"/>
      <c r="H6" s="294"/>
      <c r="I6" s="295"/>
      <c r="J6" s="294"/>
      <c r="K6" s="294"/>
      <c r="L6" s="294"/>
      <c r="M6" s="295"/>
      <c r="N6" s="177"/>
      <c r="O6" s="318">
        <f t="shared" ref="O6:O13" si="1">SUM(B6:N6)</f>
        <v>150249.18256314981</v>
      </c>
      <c r="P6" s="209">
        <f>+O6+O12</f>
        <v>2200192.1455515297</v>
      </c>
    </row>
    <row r="7" spans="1:16" x14ac:dyDescent="0.25">
      <c r="A7" s="273" t="s">
        <v>153</v>
      </c>
      <c r="B7" s="293">
        <v>197111</v>
      </c>
      <c r="C7" s="309">
        <f>+B7/B5</f>
        <v>0.81743685020300005</v>
      </c>
      <c r="D7" s="293">
        <v>6602</v>
      </c>
      <c r="E7" s="293">
        <v>7127</v>
      </c>
      <c r="F7" s="348">
        <v>107979</v>
      </c>
      <c r="G7" s="294"/>
      <c r="H7" s="294"/>
      <c r="I7" s="295"/>
      <c r="J7" s="294"/>
      <c r="K7" s="294"/>
      <c r="L7" s="294"/>
      <c r="M7" s="295"/>
      <c r="N7" s="177"/>
      <c r="O7" s="318">
        <f>SUM(B7:N7)</f>
        <v>318819.81743685016</v>
      </c>
      <c r="P7" s="209">
        <f>+O7+O13</f>
        <v>378781.85444847023</v>
      </c>
    </row>
    <row r="8" spans="1:16" x14ac:dyDescent="0.25">
      <c r="A8" s="280" t="s">
        <v>34</v>
      </c>
      <c r="B8" s="296">
        <v>259939</v>
      </c>
      <c r="C8" s="330">
        <f>+B8/B4</f>
        <v>0.23506851594455061</v>
      </c>
      <c r="D8" s="296">
        <v>154037</v>
      </c>
      <c r="E8" s="296">
        <v>169943</v>
      </c>
      <c r="F8" s="350">
        <v>232974</v>
      </c>
      <c r="G8" s="297"/>
      <c r="H8" s="297"/>
      <c r="I8" s="298"/>
      <c r="J8" s="297"/>
      <c r="K8" s="297"/>
      <c r="L8" s="297"/>
      <c r="M8" s="298"/>
      <c r="N8" s="308"/>
      <c r="O8" s="318">
        <f t="shared" si="1"/>
        <v>816893.23506851587</v>
      </c>
    </row>
    <row r="9" spans="1:16" x14ac:dyDescent="0.25">
      <c r="A9" s="283" t="s">
        <v>152</v>
      </c>
      <c r="B9" s="293">
        <v>146209</v>
      </c>
      <c r="C9" s="309"/>
      <c r="D9" s="293">
        <v>127620</v>
      </c>
      <c r="E9" s="293">
        <v>138275</v>
      </c>
      <c r="F9" s="348">
        <v>130351</v>
      </c>
      <c r="G9" s="294"/>
      <c r="H9" s="294"/>
      <c r="I9" s="295"/>
      <c r="J9" s="294"/>
      <c r="K9" s="294"/>
      <c r="L9" s="294"/>
      <c r="M9" s="295"/>
      <c r="N9" s="177"/>
      <c r="O9" s="318">
        <f t="shared" si="1"/>
        <v>542455</v>
      </c>
    </row>
    <row r="10" spans="1:16" s="125" customFormat="1" x14ac:dyDescent="0.25">
      <c r="A10" s="277" t="s">
        <v>153</v>
      </c>
      <c r="B10" s="299">
        <v>113730</v>
      </c>
      <c r="C10" s="313"/>
      <c r="D10" s="299">
        <v>26417</v>
      </c>
      <c r="E10" s="299">
        <v>31668</v>
      </c>
      <c r="F10" s="349">
        <v>102623</v>
      </c>
      <c r="G10" s="300"/>
      <c r="H10" s="300"/>
      <c r="I10" s="301"/>
      <c r="J10" s="300"/>
      <c r="K10" s="300"/>
      <c r="L10" s="300"/>
      <c r="M10" s="301"/>
      <c r="N10" s="305"/>
      <c r="O10" s="318">
        <f t="shared" si="1"/>
        <v>274438</v>
      </c>
    </row>
    <row r="11" spans="1:16" s="125" customFormat="1" x14ac:dyDescent="0.25">
      <c r="A11" s="273" t="s">
        <v>159</v>
      </c>
      <c r="B11" s="293">
        <v>604729</v>
      </c>
      <c r="C11" s="309">
        <f>+B11/B4</f>
        <v>0.54686964471907695</v>
      </c>
      <c r="D11" s="293">
        <v>446358</v>
      </c>
      <c r="E11" s="293">
        <v>514472</v>
      </c>
      <c r="F11" s="348">
        <v>544345</v>
      </c>
      <c r="G11" s="294"/>
      <c r="H11" s="294"/>
      <c r="I11" s="295"/>
      <c r="J11" s="294"/>
      <c r="K11" s="294"/>
      <c r="L11" s="294"/>
      <c r="M11" s="295"/>
      <c r="N11" s="177"/>
      <c r="O11" s="318">
        <f t="shared" si="1"/>
        <v>2109904.5468696449</v>
      </c>
    </row>
    <row r="12" spans="1:16" s="125" customFormat="1" x14ac:dyDescent="0.25">
      <c r="A12" s="273" t="s">
        <v>152</v>
      </c>
      <c r="B12" s="293">
        <v>582347</v>
      </c>
      <c r="C12" s="309">
        <f>+B12/B11</f>
        <v>0.96298837991893893</v>
      </c>
      <c r="D12" s="293">
        <v>438737</v>
      </c>
      <c r="E12" s="293">
        <v>505220</v>
      </c>
      <c r="F12" s="348">
        <v>523638</v>
      </c>
      <c r="G12" s="294"/>
      <c r="H12" s="294"/>
      <c r="I12" s="295"/>
      <c r="J12" s="294"/>
      <c r="K12" s="294"/>
      <c r="L12" s="294"/>
      <c r="M12" s="295"/>
      <c r="N12" s="177"/>
      <c r="O12" s="318">
        <f t="shared" si="1"/>
        <v>2049942.9629883799</v>
      </c>
    </row>
    <row r="13" spans="1:16" s="125" customFormat="1" ht="15.75" thickBot="1" x14ac:dyDescent="0.3">
      <c r="A13" s="275" t="s">
        <v>153</v>
      </c>
      <c r="B13" s="302">
        <v>22382</v>
      </c>
      <c r="C13" s="310">
        <f>+B13/B11</f>
        <v>3.7011620081061104E-2</v>
      </c>
      <c r="D13" s="302">
        <v>7621</v>
      </c>
      <c r="E13" s="302">
        <v>9252</v>
      </c>
      <c r="F13" s="351">
        <v>20707</v>
      </c>
      <c r="G13" s="303"/>
      <c r="H13" s="303"/>
      <c r="I13" s="304"/>
      <c r="J13" s="303"/>
      <c r="K13" s="303"/>
      <c r="L13" s="303"/>
      <c r="M13" s="304"/>
      <c r="N13" s="182"/>
      <c r="O13" s="321">
        <f t="shared" si="1"/>
        <v>59962.037011620079</v>
      </c>
    </row>
    <row r="14" spans="1:16" x14ac:dyDescent="0.25">
      <c r="A14" s="277" t="s">
        <v>14</v>
      </c>
      <c r="B14" s="279">
        <f>+B24/B4</f>
        <v>4.4408532819196218E-2</v>
      </c>
      <c r="C14" s="279"/>
      <c r="D14" s="279">
        <f t="shared" ref="D14:F14" si="2">+D24/D4</f>
        <v>3.567124121692563E-2</v>
      </c>
      <c r="E14" s="279">
        <f t="shared" si="2"/>
        <v>3.2039284238105765E-2</v>
      </c>
      <c r="F14" s="279">
        <f t="shared" si="2"/>
        <v>3.4027937397397116E-2</v>
      </c>
      <c r="G14" s="305"/>
      <c r="H14" s="305"/>
      <c r="I14" s="290"/>
      <c r="J14" s="290"/>
      <c r="K14" s="290"/>
      <c r="L14" s="301"/>
      <c r="M14" s="290"/>
      <c r="N14" s="175"/>
      <c r="O14" s="317">
        <f>+O24/O4</f>
        <v>3.7293296406070327E-2</v>
      </c>
    </row>
    <row r="15" spans="1:16" x14ac:dyDescent="0.25">
      <c r="A15" s="273" t="s">
        <v>155</v>
      </c>
      <c r="B15" s="306">
        <v>7.4300000000000005E-2</v>
      </c>
      <c r="C15" s="306"/>
      <c r="D15" s="306">
        <v>7.5700000000000003E-2</v>
      </c>
      <c r="E15" s="306">
        <v>7.4899999999999994E-2</v>
      </c>
      <c r="F15" s="363">
        <v>5.7000000000000002E-2</v>
      </c>
      <c r="G15" s="360" t="s">
        <v>164</v>
      </c>
      <c r="H15" s="177"/>
      <c r="I15" s="294"/>
      <c r="J15" s="294"/>
      <c r="K15" s="294"/>
      <c r="L15" s="295"/>
      <c r="M15" s="294"/>
      <c r="N15" s="177"/>
      <c r="O15" s="319">
        <f>+O25/O5</f>
        <v>8.641251564992676E-2</v>
      </c>
    </row>
    <row r="16" spans="1:16" x14ac:dyDescent="0.25">
      <c r="A16" s="273" t="s">
        <v>152</v>
      </c>
      <c r="B16" s="306">
        <v>7.5899999999999995E-2</v>
      </c>
      <c r="C16" s="306"/>
      <c r="D16" s="306">
        <v>8.5300000000000001E-2</v>
      </c>
      <c r="E16" s="306">
        <v>6.2E-2</v>
      </c>
      <c r="F16" s="363">
        <v>4.7100000000000003E-2</v>
      </c>
      <c r="G16" s="360" t="s">
        <v>165</v>
      </c>
      <c r="H16" s="177"/>
      <c r="I16" s="294"/>
      <c r="J16" s="294"/>
      <c r="K16" s="294"/>
      <c r="L16" s="295"/>
      <c r="M16" s="294"/>
      <c r="N16" s="177"/>
      <c r="O16" s="319">
        <f t="shared" ref="O16:O23" si="3">+O26/O6</f>
        <v>7.8816978483523897E-2</v>
      </c>
    </row>
    <row r="17" spans="1:16" x14ac:dyDescent="0.25">
      <c r="A17" s="273" t="s">
        <v>153</v>
      </c>
      <c r="B17" s="306">
        <v>7.3899999999999993E-2</v>
      </c>
      <c r="C17" s="306"/>
      <c r="D17" s="306">
        <v>2.2100000000000002E-2</v>
      </c>
      <c r="E17" s="306">
        <v>0.14119999999999999</v>
      </c>
      <c r="F17" s="352">
        <v>6.0100000000000001E-2</v>
      </c>
      <c r="G17" s="177"/>
      <c r="H17" s="177"/>
      <c r="I17" s="294"/>
      <c r="J17" s="294"/>
      <c r="K17" s="294"/>
      <c r="L17" s="295"/>
      <c r="M17" s="294"/>
      <c r="N17" s="177"/>
      <c r="O17" s="319">
        <f t="shared" si="3"/>
        <v>6.9653177739340974E-2</v>
      </c>
    </row>
    <row r="18" spans="1:16" x14ac:dyDescent="0.25">
      <c r="A18" s="273" t="s">
        <v>38</v>
      </c>
      <c r="B18" s="306">
        <v>7.6799999999999993E-2</v>
      </c>
      <c r="C18" s="306"/>
      <c r="D18" s="306">
        <v>7.0400000000000004E-2</v>
      </c>
      <c r="E18" s="306">
        <v>6.7500000000000004E-2</v>
      </c>
      <c r="F18" s="363">
        <v>5.6899999999999999E-2</v>
      </c>
      <c r="G18" s="360">
        <v>5.7</v>
      </c>
      <c r="H18" s="177"/>
      <c r="I18" s="294"/>
      <c r="J18" s="294"/>
      <c r="K18" s="294"/>
      <c r="L18" s="295"/>
      <c r="M18" s="294"/>
      <c r="N18" s="177"/>
      <c r="O18" s="319">
        <f t="shared" si="3"/>
        <v>8.4252633866976345E-2</v>
      </c>
    </row>
    <row r="19" spans="1:16" x14ac:dyDescent="0.25">
      <c r="A19" s="273" t="s">
        <v>152</v>
      </c>
      <c r="B19" s="306">
        <v>5.1700000000000003E-2</v>
      </c>
      <c r="C19" s="306"/>
      <c r="D19" s="306">
        <v>5.5399999999999998E-2</v>
      </c>
      <c r="E19" s="306">
        <v>4.6699999999999998E-2</v>
      </c>
      <c r="F19" s="352">
        <v>4.0800000000000003E-2</v>
      </c>
      <c r="G19" s="177"/>
      <c r="H19" s="177"/>
      <c r="I19" s="294"/>
      <c r="J19" s="294"/>
      <c r="K19" s="294"/>
      <c r="L19" s="295"/>
      <c r="M19" s="294"/>
      <c r="N19" s="177"/>
      <c r="O19" s="319">
        <f t="shared" si="3"/>
        <v>5.8505090444733031E-2</v>
      </c>
    </row>
    <row r="20" spans="1:16" x14ac:dyDescent="0.25">
      <c r="A20" s="280" t="s">
        <v>153</v>
      </c>
      <c r="B20" s="307">
        <v>0.1091</v>
      </c>
      <c r="C20" s="307"/>
      <c r="D20" s="307">
        <v>0.14299999999999999</v>
      </c>
      <c r="E20" s="307">
        <v>0.158</v>
      </c>
      <c r="F20" s="362">
        <v>7.7399999999999997E-2</v>
      </c>
      <c r="G20" s="361">
        <v>7.76</v>
      </c>
      <c r="H20" s="308"/>
      <c r="I20" s="297"/>
      <c r="J20" s="297"/>
      <c r="K20" s="297"/>
      <c r="L20" s="298"/>
      <c r="M20" s="297"/>
      <c r="N20" s="308"/>
      <c r="O20" s="319">
        <f t="shared" si="3"/>
        <v>0.13514754211443877</v>
      </c>
    </row>
    <row r="21" spans="1:16" x14ac:dyDescent="0.25">
      <c r="A21" s="282" t="s">
        <v>160</v>
      </c>
      <c r="B21" s="309">
        <v>1.8599999999999998E-2</v>
      </c>
      <c r="C21" s="309"/>
      <c r="D21" s="309">
        <v>1.9800000000000002E-2</v>
      </c>
      <c r="E21" s="309">
        <v>1.67E-2</v>
      </c>
      <c r="F21" s="357">
        <v>1.83E-2</v>
      </c>
      <c r="G21" s="294"/>
      <c r="H21" s="294"/>
      <c r="I21" s="294"/>
      <c r="J21" s="294"/>
      <c r="K21" s="294"/>
      <c r="L21" s="295"/>
      <c r="M21" s="294"/>
      <c r="N21" s="177"/>
      <c r="O21" s="319">
        <f t="shared" si="3"/>
        <v>2.3021528957447909E-2</v>
      </c>
    </row>
    <row r="22" spans="1:16" x14ac:dyDescent="0.25">
      <c r="A22" s="274" t="s">
        <v>152</v>
      </c>
      <c r="B22" s="309">
        <v>1.8100000000000002E-2</v>
      </c>
      <c r="C22" s="309"/>
      <c r="D22" s="309">
        <v>1.9099999999999999E-2</v>
      </c>
      <c r="E22" s="309">
        <v>1.6400000000000001E-2</v>
      </c>
      <c r="F22" s="357">
        <v>1.8100000000000002E-2</v>
      </c>
      <c r="G22" s="294"/>
      <c r="H22" s="294"/>
      <c r="I22" s="294"/>
      <c r="J22" s="294"/>
      <c r="K22" s="294"/>
      <c r="L22" s="295"/>
      <c r="M22" s="294"/>
      <c r="N22" s="177"/>
      <c r="O22" s="319">
        <f t="shared" si="3"/>
        <v>2.2526939595869933E-2</v>
      </c>
    </row>
    <row r="23" spans="1:16" ht="15.75" thickBot="1" x14ac:dyDescent="0.3">
      <c r="A23" s="276" t="s">
        <v>153</v>
      </c>
      <c r="B23" s="310">
        <v>2.9399999999999999E-2</v>
      </c>
      <c r="C23" s="310"/>
      <c r="D23" s="310">
        <v>5.7200000000000001E-2</v>
      </c>
      <c r="E23" s="310">
        <v>3.0800000000000001E-2</v>
      </c>
      <c r="F23" s="368">
        <v>2.4199999999999999E-2</v>
      </c>
      <c r="G23" s="369">
        <v>2.4300000000000002</v>
      </c>
      <c r="H23" s="303"/>
      <c r="I23" s="303"/>
      <c r="J23" s="303"/>
      <c r="K23" s="303"/>
      <c r="L23" s="304"/>
      <c r="M23" s="303"/>
      <c r="N23" s="182"/>
      <c r="O23" s="320">
        <f t="shared" si="3"/>
        <v>3.9776145318744426E-2</v>
      </c>
    </row>
    <row r="24" spans="1:16" x14ac:dyDescent="0.25">
      <c r="A24" s="277" t="s">
        <v>15</v>
      </c>
      <c r="B24" s="289">
        <f>+B25+B28+B31</f>
        <v>49107</v>
      </c>
      <c r="C24" s="328"/>
      <c r="D24" s="289">
        <f t="shared" ref="D24:F24" si="4">+D25+D28+D31</f>
        <v>22967</v>
      </c>
      <c r="E24" s="289">
        <f t="shared" si="4"/>
        <v>23332</v>
      </c>
      <c r="F24" s="289">
        <f t="shared" si="4"/>
        <v>31237</v>
      </c>
      <c r="G24" s="290"/>
      <c r="H24" s="290"/>
      <c r="I24" s="290"/>
      <c r="J24" s="290"/>
      <c r="K24" s="290"/>
      <c r="L24" s="290"/>
      <c r="M24" s="290"/>
      <c r="N24" s="175"/>
      <c r="O24" s="316">
        <f>SUM(B24:N24)</f>
        <v>126643</v>
      </c>
    </row>
    <row r="25" spans="1:16" x14ac:dyDescent="0.25">
      <c r="A25" s="273" t="s">
        <v>156</v>
      </c>
      <c r="B25" s="293">
        <v>17911</v>
      </c>
      <c r="C25" s="309">
        <f>+B25/B24</f>
        <v>0.36473415195389658</v>
      </c>
      <c r="D25" s="293">
        <v>3289</v>
      </c>
      <c r="E25" s="293">
        <v>3280</v>
      </c>
      <c r="F25" s="353">
        <v>8023</v>
      </c>
      <c r="G25" s="355">
        <v>8030</v>
      </c>
      <c r="H25" s="294"/>
      <c r="I25" s="294"/>
      <c r="J25" s="294"/>
      <c r="K25" s="294"/>
      <c r="L25" s="294"/>
      <c r="M25" s="294"/>
      <c r="N25" s="177"/>
      <c r="O25" s="318">
        <f t="shared" ref="O25:O33" si="5">SUM(B25:N25)</f>
        <v>40533.364734151954</v>
      </c>
      <c r="P25" s="209">
        <f>+O25+O31</f>
        <v>89106.593357362493</v>
      </c>
    </row>
    <row r="26" spans="1:16" x14ac:dyDescent="0.25">
      <c r="A26" s="273" t="s">
        <v>152</v>
      </c>
      <c r="B26" s="293">
        <v>3342</v>
      </c>
      <c r="C26" s="309">
        <f>+B26/B25</f>
        <v>0.18658924683155603</v>
      </c>
      <c r="D26" s="293">
        <v>3143</v>
      </c>
      <c r="E26" s="293">
        <v>2274</v>
      </c>
      <c r="F26" s="353">
        <v>1538</v>
      </c>
      <c r="G26" s="355">
        <v>1545</v>
      </c>
      <c r="H26" s="294"/>
      <c r="I26" s="294"/>
      <c r="J26" s="294"/>
      <c r="K26" s="294"/>
      <c r="L26" s="294"/>
      <c r="M26" s="294"/>
      <c r="N26" s="177"/>
      <c r="O26" s="318">
        <f t="shared" si="5"/>
        <v>11842.186589246832</v>
      </c>
      <c r="P26" s="209">
        <f>+O26+O32</f>
        <v>58021.127891464697</v>
      </c>
    </row>
    <row r="27" spans="1:16" x14ac:dyDescent="0.25">
      <c r="A27" s="273" t="s">
        <v>153</v>
      </c>
      <c r="B27" s="293">
        <v>14569</v>
      </c>
      <c r="C27" s="309">
        <f>+B27/B25</f>
        <v>0.81341075316844402</v>
      </c>
      <c r="D27" s="294">
        <v>146</v>
      </c>
      <c r="E27" s="293">
        <v>1006</v>
      </c>
      <c r="F27" s="348">
        <v>6485</v>
      </c>
      <c r="G27" s="294"/>
      <c r="H27" s="294"/>
      <c r="I27" s="294"/>
      <c r="J27" s="294"/>
      <c r="K27" s="294"/>
      <c r="L27" s="294"/>
      <c r="M27" s="294"/>
      <c r="N27" s="177"/>
      <c r="O27" s="318">
        <f t="shared" si="5"/>
        <v>22206.813410753166</v>
      </c>
      <c r="P27" s="209">
        <f>+O27+O33</f>
        <v>24591.872108535299</v>
      </c>
    </row>
    <row r="28" spans="1:16" x14ac:dyDescent="0.25">
      <c r="A28" s="273" t="s">
        <v>40</v>
      </c>
      <c r="B28" s="293">
        <v>19969</v>
      </c>
      <c r="C28" s="309">
        <f>+B28/B24</f>
        <v>0.40664263750585455</v>
      </c>
      <c r="D28" s="293">
        <v>10849</v>
      </c>
      <c r="E28" s="293">
        <v>11468</v>
      </c>
      <c r="F28" s="353">
        <v>13254</v>
      </c>
      <c r="G28" s="355">
        <v>13285</v>
      </c>
      <c r="H28" s="294"/>
      <c r="I28" s="294"/>
      <c r="J28" s="294"/>
      <c r="K28" s="294"/>
      <c r="L28" s="294"/>
      <c r="M28" s="294"/>
      <c r="N28" s="177"/>
      <c r="O28" s="318">
        <f t="shared" si="5"/>
        <v>68825.406642637507</v>
      </c>
    </row>
    <row r="29" spans="1:16" x14ac:dyDescent="0.25">
      <c r="A29" s="273" t="s">
        <v>152</v>
      </c>
      <c r="B29" s="293">
        <v>7565</v>
      </c>
      <c r="C29" s="309">
        <f>+B29/B28</f>
        <v>0.37883719765636736</v>
      </c>
      <c r="D29" s="293">
        <v>7072</v>
      </c>
      <c r="E29" s="293">
        <v>6464</v>
      </c>
      <c r="F29" s="353">
        <v>5314</v>
      </c>
      <c r="G29" s="355">
        <v>5321</v>
      </c>
      <c r="H29" s="294"/>
      <c r="I29" s="294"/>
      <c r="J29" s="294"/>
      <c r="K29" s="294"/>
      <c r="L29" s="294"/>
      <c r="M29" s="294"/>
      <c r="N29" s="177"/>
      <c r="O29" s="318">
        <f t="shared" si="5"/>
        <v>31736.378837197655</v>
      </c>
    </row>
    <row r="30" spans="1:16" x14ac:dyDescent="0.25">
      <c r="A30" s="280" t="s">
        <v>153</v>
      </c>
      <c r="B30" s="296">
        <v>12404</v>
      </c>
      <c r="C30" s="330">
        <f>+B30/B28</f>
        <v>0.62116280234363264</v>
      </c>
      <c r="D30" s="296">
        <v>3777</v>
      </c>
      <c r="E30" s="296">
        <v>5004</v>
      </c>
      <c r="F30" s="354">
        <v>7940</v>
      </c>
      <c r="G30" s="356">
        <v>7964</v>
      </c>
      <c r="H30" s="297"/>
      <c r="I30" s="297"/>
      <c r="J30" s="297"/>
      <c r="K30" s="297"/>
      <c r="L30" s="297"/>
      <c r="M30" s="297"/>
      <c r="N30" s="308"/>
      <c r="O30" s="318">
        <f t="shared" si="5"/>
        <v>37089.621162802345</v>
      </c>
    </row>
    <row r="31" spans="1:16" x14ac:dyDescent="0.25">
      <c r="A31" s="284" t="s">
        <v>161</v>
      </c>
      <c r="B31" s="296">
        <v>11227</v>
      </c>
      <c r="C31" s="330">
        <f>+B31/B24</f>
        <v>0.22862321054024884</v>
      </c>
      <c r="D31" s="296">
        <v>8829</v>
      </c>
      <c r="E31" s="296">
        <v>8584</v>
      </c>
      <c r="F31" s="354">
        <v>9960</v>
      </c>
      <c r="G31" s="356">
        <v>9973</v>
      </c>
      <c r="H31" s="297"/>
      <c r="I31" s="297"/>
      <c r="J31" s="297"/>
      <c r="K31" s="297"/>
      <c r="L31" s="297"/>
      <c r="M31" s="297"/>
      <c r="N31" s="308"/>
      <c r="O31" s="318">
        <f t="shared" si="5"/>
        <v>48573.22862321054</v>
      </c>
    </row>
    <row r="32" spans="1:16" x14ac:dyDescent="0.25">
      <c r="A32" s="284" t="s">
        <v>152</v>
      </c>
      <c r="B32" s="296">
        <v>10568</v>
      </c>
      <c r="C32" s="330">
        <f>+B32/B31</f>
        <v>0.94130221786764046</v>
      </c>
      <c r="D32" s="296">
        <v>8383</v>
      </c>
      <c r="E32" s="296">
        <v>8299</v>
      </c>
      <c r="F32" s="354">
        <v>9458</v>
      </c>
      <c r="G32" s="356">
        <v>9470</v>
      </c>
      <c r="H32" s="297"/>
      <c r="I32" s="297"/>
      <c r="J32" s="297"/>
      <c r="K32" s="297"/>
      <c r="L32" s="297"/>
      <c r="M32" s="297"/>
      <c r="N32" s="308"/>
      <c r="O32" s="318">
        <f t="shared" si="5"/>
        <v>46178.941302217863</v>
      </c>
    </row>
    <row r="33" spans="1:15" ht="15.75" thickBot="1" x14ac:dyDescent="0.3">
      <c r="A33" s="285" t="s">
        <v>153</v>
      </c>
      <c r="B33" s="302">
        <v>659</v>
      </c>
      <c r="C33" s="310">
        <f>+B33/B31</f>
        <v>5.8697782132359488E-2</v>
      </c>
      <c r="D33" s="302">
        <v>436</v>
      </c>
      <c r="E33" s="302">
        <v>285</v>
      </c>
      <c r="F33" s="370">
        <v>502</v>
      </c>
      <c r="G33" s="369">
        <v>503</v>
      </c>
      <c r="H33" s="303"/>
      <c r="I33" s="303"/>
      <c r="J33" s="303"/>
      <c r="K33" s="303"/>
      <c r="L33" s="303"/>
      <c r="M33" s="303"/>
      <c r="N33" s="182"/>
      <c r="O33" s="321">
        <f t="shared" si="5"/>
        <v>2385.0586977821322</v>
      </c>
    </row>
    <row r="34" spans="1:15" s="125" customFormat="1" x14ac:dyDescent="0.25">
      <c r="A34" s="272" t="s">
        <v>16</v>
      </c>
      <c r="B34" s="289">
        <f>+B35+B38+B41</f>
        <v>3751</v>
      </c>
      <c r="C34" s="328"/>
      <c r="D34" s="289">
        <f t="shared" ref="D34:F34" si="6">+D35+D38+D41</f>
        <v>1845</v>
      </c>
      <c r="E34" s="289">
        <f t="shared" si="6"/>
        <v>2040</v>
      </c>
      <c r="F34" s="289">
        <f t="shared" si="6"/>
        <v>2509</v>
      </c>
      <c r="G34" s="290"/>
      <c r="H34" s="290"/>
      <c r="I34" s="290"/>
      <c r="J34" s="301"/>
      <c r="K34" s="290"/>
      <c r="L34" s="290"/>
      <c r="M34" s="301"/>
      <c r="N34" s="175"/>
      <c r="O34" s="316">
        <f>SUM(B34:N34)</f>
        <v>10145</v>
      </c>
    </row>
    <row r="35" spans="1:15" x14ac:dyDescent="0.25">
      <c r="A35" s="278" t="s">
        <v>157</v>
      </c>
      <c r="B35" s="299">
        <v>499</v>
      </c>
      <c r="C35" s="313"/>
      <c r="D35" s="300">
        <v>172</v>
      </c>
      <c r="E35" s="300">
        <v>248</v>
      </c>
      <c r="F35" s="373">
        <v>321</v>
      </c>
      <c r="G35" s="364">
        <v>324</v>
      </c>
      <c r="H35" s="300"/>
      <c r="I35" s="300"/>
      <c r="J35" s="301"/>
      <c r="K35" s="300"/>
      <c r="L35" s="300"/>
      <c r="M35" s="301"/>
      <c r="N35" s="305"/>
      <c r="O35" s="318">
        <f t="shared" ref="O35:O43" si="7">SUM(B35:N35)</f>
        <v>1564</v>
      </c>
    </row>
    <row r="36" spans="1:15" x14ac:dyDescent="0.25">
      <c r="A36" s="274" t="s">
        <v>152</v>
      </c>
      <c r="B36" s="293">
        <v>76</v>
      </c>
      <c r="C36" s="309"/>
      <c r="D36" s="294">
        <v>169</v>
      </c>
      <c r="E36" s="294">
        <v>181</v>
      </c>
      <c r="F36" s="365">
        <v>91</v>
      </c>
      <c r="G36" s="294"/>
      <c r="H36" s="294"/>
      <c r="I36" s="294"/>
      <c r="J36" s="295"/>
      <c r="K36" s="294"/>
      <c r="L36" s="294"/>
      <c r="M36" s="295"/>
      <c r="N36" s="177"/>
      <c r="O36" s="318">
        <f t="shared" si="7"/>
        <v>517</v>
      </c>
    </row>
    <row r="37" spans="1:15" x14ac:dyDescent="0.25">
      <c r="A37" s="274" t="s">
        <v>153</v>
      </c>
      <c r="B37" s="294">
        <v>423</v>
      </c>
      <c r="C37" s="309"/>
      <c r="D37" s="294">
        <v>3</v>
      </c>
      <c r="E37" s="294">
        <v>67</v>
      </c>
      <c r="F37" s="366">
        <v>230</v>
      </c>
      <c r="G37" s="355">
        <v>233</v>
      </c>
      <c r="H37" s="294"/>
      <c r="I37" s="294"/>
      <c r="J37" s="295"/>
      <c r="K37" s="294"/>
      <c r="L37" s="294"/>
      <c r="M37" s="295"/>
      <c r="N37" s="177"/>
      <c r="O37" s="318">
        <f t="shared" si="7"/>
        <v>956</v>
      </c>
    </row>
    <row r="38" spans="1:15" x14ac:dyDescent="0.25">
      <c r="A38" s="274" t="s">
        <v>43</v>
      </c>
      <c r="B38" s="293">
        <v>2860</v>
      </c>
      <c r="C38" s="309"/>
      <c r="D38" s="293">
        <v>1282</v>
      </c>
      <c r="E38" s="293">
        <v>1502</v>
      </c>
      <c r="F38" s="353">
        <v>1818</v>
      </c>
      <c r="G38" s="355">
        <v>1823</v>
      </c>
      <c r="H38" s="294"/>
      <c r="I38" s="294"/>
      <c r="J38" s="295"/>
      <c r="K38" s="294"/>
      <c r="L38" s="294"/>
      <c r="M38" s="295"/>
      <c r="N38" s="177"/>
      <c r="O38" s="318">
        <f t="shared" si="7"/>
        <v>9285</v>
      </c>
    </row>
    <row r="39" spans="1:15" x14ac:dyDescent="0.25">
      <c r="A39" s="281" t="s">
        <v>152</v>
      </c>
      <c r="B39" s="297">
        <v>843</v>
      </c>
      <c r="C39" s="330"/>
      <c r="D39" s="297">
        <v>747</v>
      </c>
      <c r="E39" s="297">
        <v>762</v>
      </c>
      <c r="F39" s="372">
        <v>632</v>
      </c>
      <c r="G39" s="358">
        <v>634</v>
      </c>
      <c r="H39" s="297"/>
      <c r="I39" s="297"/>
      <c r="J39" s="298"/>
      <c r="K39" s="297"/>
      <c r="L39" s="297"/>
      <c r="M39" s="298"/>
      <c r="N39" s="308"/>
      <c r="O39" s="318">
        <f t="shared" si="7"/>
        <v>3618</v>
      </c>
    </row>
    <row r="40" spans="1:15" s="125" customFormat="1" x14ac:dyDescent="0.25">
      <c r="A40" s="274" t="s">
        <v>153</v>
      </c>
      <c r="B40" s="293">
        <v>2017</v>
      </c>
      <c r="C40" s="309"/>
      <c r="D40" s="311">
        <v>535</v>
      </c>
      <c r="E40" s="294">
        <v>740</v>
      </c>
      <c r="F40" s="353">
        <v>1186</v>
      </c>
      <c r="G40" s="359">
        <v>1189</v>
      </c>
      <c r="H40" s="294"/>
      <c r="I40" s="294"/>
      <c r="J40" s="295"/>
      <c r="K40" s="294"/>
      <c r="L40" s="294"/>
      <c r="M40" s="295"/>
      <c r="N40" s="177"/>
      <c r="O40" s="318">
        <f t="shared" si="7"/>
        <v>5667</v>
      </c>
    </row>
    <row r="41" spans="1:15" s="125" customFormat="1" x14ac:dyDescent="0.25">
      <c r="A41" s="278" t="s">
        <v>162</v>
      </c>
      <c r="B41" s="293">
        <v>392</v>
      </c>
      <c r="C41" s="309"/>
      <c r="D41" s="311">
        <v>391</v>
      </c>
      <c r="E41" s="294">
        <v>290</v>
      </c>
      <c r="F41" s="353">
        <v>370</v>
      </c>
      <c r="G41" s="355">
        <v>373</v>
      </c>
      <c r="H41" s="294"/>
      <c r="I41" s="294"/>
      <c r="J41" s="295"/>
      <c r="K41" s="294"/>
      <c r="L41" s="294"/>
      <c r="M41" s="295"/>
      <c r="N41" s="177"/>
      <c r="O41" s="318">
        <f t="shared" si="7"/>
        <v>1816</v>
      </c>
    </row>
    <row r="42" spans="1:15" s="125" customFormat="1" x14ac:dyDescent="0.25">
      <c r="A42" s="278" t="s">
        <v>152</v>
      </c>
      <c r="B42" s="293">
        <v>375</v>
      </c>
      <c r="C42" s="309"/>
      <c r="D42" s="311">
        <v>368</v>
      </c>
      <c r="E42" s="294">
        <v>282</v>
      </c>
      <c r="F42" s="353">
        <v>350</v>
      </c>
      <c r="G42" s="355">
        <v>353</v>
      </c>
      <c r="H42" s="294"/>
      <c r="I42" s="294"/>
      <c r="J42" s="295"/>
      <c r="K42" s="294"/>
      <c r="L42" s="294"/>
      <c r="M42" s="295"/>
      <c r="N42" s="177"/>
      <c r="O42" s="318">
        <f t="shared" si="7"/>
        <v>1728</v>
      </c>
    </row>
    <row r="43" spans="1:15" s="125" customFormat="1" ht="15.75" thickBot="1" x14ac:dyDescent="0.3">
      <c r="A43" s="276" t="s">
        <v>153</v>
      </c>
      <c r="B43" s="302">
        <v>17</v>
      </c>
      <c r="C43" s="310"/>
      <c r="D43" s="312">
        <v>23</v>
      </c>
      <c r="E43" s="303">
        <v>8</v>
      </c>
      <c r="F43" s="351">
        <v>20</v>
      </c>
      <c r="G43" s="303"/>
      <c r="H43" s="303"/>
      <c r="I43" s="303"/>
      <c r="J43" s="304"/>
      <c r="K43" s="303"/>
      <c r="L43" s="303"/>
      <c r="M43" s="304"/>
      <c r="N43" s="182"/>
      <c r="O43" s="321">
        <f t="shared" si="7"/>
        <v>68</v>
      </c>
    </row>
    <row r="44" spans="1:15" x14ac:dyDescent="0.25">
      <c r="A44" s="278" t="s">
        <v>17</v>
      </c>
      <c r="B44" s="313">
        <f>+B34/B24</f>
        <v>7.6384222208646421E-2</v>
      </c>
      <c r="C44" s="313"/>
      <c r="D44" s="313">
        <f t="shared" ref="D44:F44" si="8">+D34/D24</f>
        <v>8.0332651195193103E-2</v>
      </c>
      <c r="E44" s="313">
        <f t="shared" si="8"/>
        <v>8.7433567632436135E-2</v>
      </c>
      <c r="F44" s="313">
        <f t="shared" si="8"/>
        <v>8.0321413708102571E-2</v>
      </c>
      <c r="G44" s="290"/>
      <c r="H44" s="290"/>
      <c r="I44" s="290"/>
      <c r="J44" s="290"/>
      <c r="K44" s="290"/>
      <c r="L44" s="290"/>
      <c r="M44" s="290"/>
      <c r="N44" s="175"/>
      <c r="O44" s="317">
        <f>+O34/O24</f>
        <v>8.0107072637255902E-2</v>
      </c>
    </row>
    <row r="45" spans="1:15" x14ac:dyDescent="0.25">
      <c r="A45" s="274" t="s">
        <v>158</v>
      </c>
      <c r="B45" s="309">
        <v>2.7900000000000001E-2</v>
      </c>
      <c r="C45" s="309"/>
      <c r="D45" s="309">
        <v>5.2299999999999999E-2</v>
      </c>
      <c r="E45" s="309">
        <v>7.5600000000000001E-2</v>
      </c>
      <c r="F45" s="367">
        <v>0.04</v>
      </c>
      <c r="G45" s="355">
        <v>4.03</v>
      </c>
      <c r="H45" s="294"/>
      <c r="I45" s="294"/>
      <c r="J45" s="294"/>
      <c r="K45" s="294"/>
      <c r="L45" s="294"/>
      <c r="M45" s="294"/>
      <c r="N45" s="177"/>
      <c r="O45" s="319">
        <f t="shared" ref="O45:O53" si="9">+O35/O25</f>
        <v>3.8585496423943058E-2</v>
      </c>
    </row>
    <row r="46" spans="1:15" x14ac:dyDescent="0.25">
      <c r="A46" s="274" t="s">
        <v>152</v>
      </c>
      <c r="B46" s="309">
        <v>2.2700000000000001E-2</v>
      </c>
      <c r="C46" s="309"/>
      <c r="D46" s="309">
        <v>5.3800000000000001E-2</v>
      </c>
      <c r="E46" s="309">
        <v>7.9600000000000004E-2</v>
      </c>
      <c r="F46" s="367">
        <v>5.9200000000000003E-2</v>
      </c>
      <c r="G46" s="355">
        <v>5.89</v>
      </c>
      <c r="H46" s="294"/>
      <c r="I46" s="294"/>
      <c r="J46" s="294"/>
      <c r="K46" s="294"/>
      <c r="L46" s="294"/>
      <c r="M46" s="294"/>
      <c r="N46" s="177"/>
      <c r="O46" s="319">
        <f t="shared" si="9"/>
        <v>4.3657477958458805E-2</v>
      </c>
    </row>
    <row r="47" spans="1:15" x14ac:dyDescent="0.25">
      <c r="A47" s="274" t="s">
        <v>153</v>
      </c>
      <c r="B47" s="309">
        <v>2.9000000000000001E-2</v>
      </c>
      <c r="C47" s="309"/>
      <c r="D47" s="309">
        <v>2.0500000000000001E-2</v>
      </c>
      <c r="E47" s="309">
        <v>6.6600000000000006E-2</v>
      </c>
      <c r="F47" s="367">
        <v>3.5499999999999997E-2</v>
      </c>
      <c r="G47" s="355">
        <v>3.59</v>
      </c>
      <c r="H47" s="294"/>
      <c r="I47" s="294"/>
      <c r="J47" s="294"/>
      <c r="K47" s="294"/>
      <c r="L47" s="294"/>
      <c r="M47" s="294"/>
      <c r="N47" s="177"/>
      <c r="O47" s="319">
        <f t="shared" si="9"/>
        <v>4.3049850616436389E-2</v>
      </c>
    </row>
    <row r="48" spans="1:15" x14ac:dyDescent="0.25">
      <c r="A48" s="274" t="s">
        <v>45</v>
      </c>
      <c r="B48" s="309">
        <v>0.14319999999999999</v>
      </c>
      <c r="C48" s="309"/>
      <c r="D48" s="309">
        <v>0.1182</v>
      </c>
      <c r="E48" s="309">
        <v>0.13100000000000001</v>
      </c>
      <c r="F48" s="357">
        <v>0.13719999999999999</v>
      </c>
      <c r="G48" s="309"/>
      <c r="H48" s="294"/>
      <c r="I48" s="294"/>
      <c r="J48" s="294"/>
      <c r="K48" s="294"/>
      <c r="L48" s="294"/>
      <c r="M48" s="294"/>
      <c r="N48" s="177"/>
      <c r="O48" s="319">
        <f t="shared" si="9"/>
        <v>0.13490657669791259</v>
      </c>
    </row>
    <row r="49" spans="1:15" x14ac:dyDescent="0.25">
      <c r="A49" s="274" t="s">
        <v>152</v>
      </c>
      <c r="B49" s="309">
        <v>0.1114</v>
      </c>
      <c r="C49" s="309"/>
      <c r="D49" s="309">
        <v>0.1056</v>
      </c>
      <c r="E49" s="309">
        <v>0.1179</v>
      </c>
      <c r="F49" s="367">
        <v>0.11890000000000001</v>
      </c>
      <c r="G49" s="355">
        <v>11.92</v>
      </c>
      <c r="H49" s="294"/>
      <c r="I49" s="294"/>
      <c r="J49" s="294"/>
      <c r="K49" s="294"/>
      <c r="L49" s="294"/>
      <c r="M49" s="294"/>
      <c r="N49" s="177"/>
      <c r="O49" s="319">
        <f t="shared" si="9"/>
        <v>0.11400166410162099</v>
      </c>
    </row>
    <row r="50" spans="1:15" x14ac:dyDescent="0.25">
      <c r="A50" s="274" t="s">
        <v>153</v>
      </c>
      <c r="B50" s="309">
        <v>0.16259999999999999</v>
      </c>
      <c r="C50" s="309"/>
      <c r="D50" s="309">
        <v>0.1416</v>
      </c>
      <c r="E50" s="309">
        <v>0.1479</v>
      </c>
      <c r="F50" s="367">
        <v>0.14940000000000001</v>
      </c>
      <c r="G50" s="355">
        <v>14.93</v>
      </c>
      <c r="H50" s="294"/>
      <c r="I50" s="294"/>
      <c r="J50" s="294"/>
      <c r="K50" s="294"/>
      <c r="L50" s="294"/>
      <c r="M50" s="294"/>
      <c r="N50" s="177"/>
      <c r="O50" s="319">
        <f t="shared" si="9"/>
        <v>0.15279207018926111</v>
      </c>
    </row>
    <row r="51" spans="1:15" x14ac:dyDescent="0.25">
      <c r="A51" s="286" t="s">
        <v>163</v>
      </c>
      <c r="B51" s="309">
        <v>3.49E-2</v>
      </c>
      <c r="C51" s="309"/>
      <c r="D51" s="309">
        <v>4.4299999999999999E-2</v>
      </c>
      <c r="E51" s="309">
        <v>3.3799999999999997E-2</v>
      </c>
      <c r="F51" s="367">
        <v>3.7100000000000001E-2</v>
      </c>
      <c r="G51" s="355">
        <v>3.74</v>
      </c>
      <c r="H51" s="294"/>
      <c r="I51" s="294"/>
      <c r="J51" s="294"/>
      <c r="K51" s="294"/>
      <c r="L51" s="294"/>
      <c r="M51" s="294"/>
      <c r="N51" s="177"/>
      <c r="O51" s="319">
        <f t="shared" si="9"/>
        <v>3.7386849741592655E-2</v>
      </c>
    </row>
    <row r="52" spans="1:15" x14ac:dyDescent="0.25">
      <c r="A52" s="286" t="s">
        <v>152</v>
      </c>
      <c r="B52" s="309">
        <v>3.5499999999999997E-2</v>
      </c>
      <c r="C52" s="309"/>
      <c r="D52" s="309">
        <v>4.3799999999999999E-2</v>
      </c>
      <c r="E52" s="309">
        <v>3.4000000000000002E-2</v>
      </c>
      <c r="F52" s="367">
        <v>3.6999999999999998E-2</v>
      </c>
      <c r="G52" s="355">
        <v>3.73</v>
      </c>
      <c r="H52" s="294"/>
      <c r="I52" s="294"/>
      <c r="J52" s="294"/>
      <c r="K52" s="294"/>
      <c r="L52" s="294"/>
      <c r="M52" s="294"/>
      <c r="N52" s="177"/>
      <c r="O52" s="319">
        <f t="shared" si="9"/>
        <v>3.7419653878401245E-2</v>
      </c>
    </row>
    <row r="53" spans="1:15" ht="15.75" thickBot="1" x14ac:dyDescent="0.3">
      <c r="A53" s="287" t="s">
        <v>153</v>
      </c>
      <c r="B53" s="310">
        <v>2.58E-2</v>
      </c>
      <c r="C53" s="310"/>
      <c r="D53" s="310">
        <v>5.28E-2</v>
      </c>
      <c r="E53" s="310">
        <v>2.81E-2</v>
      </c>
      <c r="F53" s="371">
        <v>3.9800000000000002E-2</v>
      </c>
      <c r="G53" s="303"/>
      <c r="H53" s="303"/>
      <c r="I53" s="303"/>
      <c r="J53" s="303"/>
      <c r="K53" s="303"/>
      <c r="L53" s="303"/>
      <c r="M53" s="303"/>
      <c r="N53" s="182"/>
      <c r="O53" s="320">
        <f t="shared" si="9"/>
        <v>2.8510828711776882E-2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E5DE-1539-4E3D-A73C-BE8E78A81303}">
  <dimension ref="E3:U34"/>
  <sheetViews>
    <sheetView topLeftCell="C1" workbookViewId="0">
      <selection activeCell="P5" sqref="P5"/>
    </sheetView>
  </sheetViews>
  <sheetFormatPr baseColWidth="10" defaultRowHeight="15" x14ac:dyDescent="0.25"/>
  <cols>
    <col min="4" max="4" width="2" customWidth="1"/>
    <col min="5" max="5" width="22" customWidth="1"/>
    <col min="6" max="7" width="14.140625" bestFit="1" customWidth="1"/>
    <col min="15" max="15" width="13" customWidth="1"/>
    <col min="16" max="16" width="14.7109375" customWidth="1"/>
  </cols>
  <sheetData>
    <row r="3" spans="5:21" ht="15.75" thickBot="1" x14ac:dyDescent="0.3"/>
    <row r="4" spans="5:21" ht="15.75" thickBot="1" x14ac:dyDescent="0.3">
      <c r="E4" s="198" t="str">
        <f>+'Comparativo (2)'!B15</f>
        <v>Visitas Movil no pagadas</v>
      </c>
      <c r="F4" s="198">
        <v>2021</v>
      </c>
      <c r="G4" s="198">
        <v>2022</v>
      </c>
      <c r="H4" s="198" t="s">
        <v>79</v>
      </c>
      <c r="N4" s="234" t="s">
        <v>132</v>
      </c>
      <c r="O4" s="234">
        <v>2021</v>
      </c>
      <c r="P4" s="235">
        <v>2022</v>
      </c>
    </row>
    <row r="5" spans="5:21" x14ac:dyDescent="0.25">
      <c r="E5" t="s">
        <v>46</v>
      </c>
      <c r="F5" s="206">
        <f>+'Comparativo (2)'!C15</f>
        <v>18688381</v>
      </c>
      <c r="G5" s="206">
        <f>+G6+G7</f>
        <v>9498352</v>
      </c>
      <c r="H5" s="6">
        <f>+G5/F5-1</f>
        <v>-0.49175094407589404</v>
      </c>
      <c r="N5" s="191" t="s">
        <v>131</v>
      </c>
      <c r="O5" s="222">
        <f>+WUNDERMAN!N94</f>
        <v>271052</v>
      </c>
      <c r="P5" s="221">
        <v>142053</v>
      </c>
      <c r="Q5" s="236">
        <f>+P5/O5-1</f>
        <v>-0.47591974971592166</v>
      </c>
    </row>
    <row r="6" spans="5:21" x14ac:dyDescent="0.25">
      <c r="E6" t="s">
        <v>118</v>
      </c>
      <c r="F6" s="206">
        <v>16743520</v>
      </c>
      <c r="G6" s="206">
        <v>8513456</v>
      </c>
      <c r="H6" s="6">
        <f>+G6/F6-1</f>
        <v>-0.49153726337114301</v>
      </c>
      <c r="N6" s="192" t="s">
        <v>88</v>
      </c>
      <c r="O6" s="223">
        <v>18947</v>
      </c>
      <c r="P6" s="220">
        <v>10202</v>
      </c>
      <c r="Q6" s="236">
        <f t="shared" ref="Q6:Q10" si="0">+P6/O6-1</f>
        <v>-0.46155064126246903</v>
      </c>
    </row>
    <row r="7" spans="5:21" ht="15.75" thickBot="1" x14ac:dyDescent="0.3">
      <c r="E7" t="s">
        <v>119</v>
      </c>
      <c r="F7" s="206">
        <v>1944861</v>
      </c>
      <c r="G7" s="206">
        <v>984896</v>
      </c>
      <c r="H7" s="6">
        <f>+G7/F7-1</f>
        <v>-0.49359054451706319</v>
      </c>
      <c r="N7" s="193" t="s">
        <v>87</v>
      </c>
      <c r="O7" s="224">
        <v>252105</v>
      </c>
      <c r="P7" s="219">
        <v>131851</v>
      </c>
      <c r="Q7" s="236">
        <f t="shared" si="0"/>
        <v>-0.4769996628388965</v>
      </c>
      <c r="R7" t="s">
        <v>137</v>
      </c>
      <c r="S7" s="107">
        <f>+O6+O9</f>
        <v>1129088</v>
      </c>
    </row>
    <row r="8" spans="5:21" x14ac:dyDescent="0.25">
      <c r="E8" s="214" t="s">
        <v>120</v>
      </c>
      <c r="F8" s="215"/>
      <c r="G8" s="215"/>
      <c r="N8" s="191" t="s">
        <v>76</v>
      </c>
      <c r="O8" s="230">
        <f>+WUNDERMAN!N19</f>
        <v>1308965</v>
      </c>
      <c r="P8" s="232">
        <f>+WUNDERMAN!N58</f>
        <v>799165</v>
      </c>
      <c r="Q8" s="236">
        <f t="shared" si="0"/>
        <v>-0.38946801480559068</v>
      </c>
      <c r="R8" t="s">
        <v>138</v>
      </c>
      <c r="S8" s="209">
        <f>+O7+O10</f>
        <v>450899</v>
      </c>
    </row>
    <row r="9" spans="5:21" x14ac:dyDescent="0.25">
      <c r="F9" s="206"/>
      <c r="N9" s="192" t="s">
        <v>88</v>
      </c>
      <c r="O9" s="231">
        <f>+WUNDERMAN!N21</f>
        <v>1110141</v>
      </c>
      <c r="P9" s="233">
        <f>+WUNDERMAN!N60</f>
        <v>737691</v>
      </c>
      <c r="Q9" s="236">
        <f t="shared" si="0"/>
        <v>-0.33549792323677807</v>
      </c>
      <c r="U9">
        <f>450-203</f>
        <v>247</v>
      </c>
    </row>
    <row r="10" spans="5:21" ht="15.75" thickBot="1" x14ac:dyDescent="0.3">
      <c r="E10" t="str">
        <f>+E6</f>
        <v>Catalogo</v>
      </c>
      <c r="F10" s="206">
        <f>+F6</f>
        <v>16743520</v>
      </c>
      <c r="G10" s="206">
        <f>+G6</f>
        <v>8513456</v>
      </c>
      <c r="H10" s="198" t="s">
        <v>79</v>
      </c>
      <c r="N10" s="256" t="s">
        <v>87</v>
      </c>
      <c r="O10" s="256">
        <f>+WUNDERMAN!N20</f>
        <v>198794</v>
      </c>
      <c r="P10" s="257">
        <f>+WUNDERMAN!N59</f>
        <v>61474</v>
      </c>
      <c r="Q10" s="236">
        <f t="shared" si="0"/>
        <v>-0.69076531484853665</v>
      </c>
    </row>
    <row r="11" spans="5:21" ht="15.75" thickBot="1" x14ac:dyDescent="0.3">
      <c r="E11" t="s">
        <v>121</v>
      </c>
      <c r="F11" s="206">
        <v>12000000</v>
      </c>
      <c r="G11" s="206">
        <v>5600000</v>
      </c>
      <c r="H11" s="6">
        <f>+G11/F11-1</f>
        <v>-0.53333333333333333</v>
      </c>
      <c r="N11" s="255" t="s">
        <v>46</v>
      </c>
      <c r="O11" s="259">
        <f>+O5+O8</f>
        <v>1580017</v>
      </c>
      <c r="P11" s="258">
        <f>+P5+P8</f>
        <v>941218</v>
      </c>
    </row>
    <row r="12" spans="5:21" x14ac:dyDescent="0.25">
      <c r="E12" t="s">
        <v>122</v>
      </c>
      <c r="F12" s="206">
        <v>1700000</v>
      </c>
      <c r="G12">
        <v>792000</v>
      </c>
      <c r="H12" s="6">
        <f>+G12/F12-1</f>
        <v>-0.53411764705882359</v>
      </c>
    </row>
    <row r="13" spans="5:21" x14ac:dyDescent="0.25">
      <c r="E13" t="s">
        <v>123</v>
      </c>
      <c r="F13" s="206">
        <v>540000</v>
      </c>
      <c r="G13">
        <v>46000</v>
      </c>
      <c r="H13" s="6">
        <f>+G13/F13-1</f>
        <v>-0.91481481481481486</v>
      </c>
    </row>
    <row r="14" spans="5:21" x14ac:dyDescent="0.25">
      <c r="E14" s="214" t="str">
        <f>+E8</f>
        <v>buscar</v>
      </c>
      <c r="F14" s="215">
        <f>+F11+F12+F13-F10</f>
        <v>-2503520</v>
      </c>
      <c r="G14" s="215">
        <f>+G13+G12+G11-G10</f>
        <v>-2075456</v>
      </c>
      <c r="P14" t="s">
        <v>134</v>
      </c>
      <c r="Q14" t="str">
        <f>+N8</f>
        <v xml:space="preserve">Móvil </v>
      </c>
      <c r="R14" s="107">
        <f>+P8</f>
        <v>799165</v>
      </c>
      <c r="S14" s="6">
        <f>+R14/R16</f>
        <v>0.8490753470503114</v>
      </c>
    </row>
    <row r="15" spans="5:21" x14ac:dyDescent="0.25">
      <c r="Q15" t="str">
        <f>+N5</f>
        <v>Catálogo</v>
      </c>
      <c r="R15" s="209">
        <f>+P5</f>
        <v>142053</v>
      </c>
      <c r="S15" s="6">
        <f>+R15/R16</f>
        <v>0.1509246529496886</v>
      </c>
    </row>
    <row r="16" spans="5:21" x14ac:dyDescent="0.25">
      <c r="R16" s="107">
        <f>+P11</f>
        <v>941218</v>
      </c>
    </row>
    <row r="17" spans="5:10" ht="15.75" thickBot="1" x14ac:dyDescent="0.3">
      <c r="G17">
        <v>2021</v>
      </c>
      <c r="I17">
        <v>2022</v>
      </c>
    </row>
    <row r="18" spans="5:10" x14ac:dyDescent="0.25">
      <c r="E18" s="135" t="s">
        <v>74</v>
      </c>
      <c r="F18" s="136">
        <v>1</v>
      </c>
      <c r="G18" s="137">
        <v>2183358</v>
      </c>
      <c r="H18" s="138">
        <v>1</v>
      </c>
      <c r="I18" s="139">
        <v>1309983</v>
      </c>
      <c r="J18" s="140">
        <v>-0.40001456472094821</v>
      </c>
    </row>
    <row r="19" spans="5:10" x14ac:dyDescent="0.25">
      <c r="E19" s="131" t="s">
        <v>70</v>
      </c>
      <c r="F19" s="116">
        <v>0.21828990023624162</v>
      </c>
      <c r="G19" s="115">
        <v>476605</v>
      </c>
      <c r="H19" s="117">
        <v>0</v>
      </c>
      <c r="I19" s="120">
        <v>0</v>
      </c>
      <c r="J19" s="2">
        <v>-1</v>
      </c>
    </row>
    <row r="20" spans="5:10" x14ac:dyDescent="0.25">
      <c r="E20" s="131" t="s">
        <v>73</v>
      </c>
      <c r="F20" s="116">
        <v>0.61384207262391233</v>
      </c>
      <c r="G20" s="115">
        <v>1340237</v>
      </c>
      <c r="H20" s="117">
        <v>0.72</v>
      </c>
      <c r="I20" s="120">
        <v>945182</v>
      </c>
      <c r="J20" s="140">
        <v>-0.29476503036403268</v>
      </c>
    </row>
    <row r="21" spans="5:10" ht="15.75" thickBot="1" x14ac:dyDescent="0.3">
      <c r="E21" s="132" t="s">
        <v>71</v>
      </c>
      <c r="F21" s="133">
        <v>0.16786802713984605</v>
      </c>
      <c r="G21" s="134">
        <v>366516</v>
      </c>
      <c r="H21" s="130">
        <v>0.28000000000000003</v>
      </c>
      <c r="I21" s="124">
        <v>364801</v>
      </c>
      <c r="J21" s="4">
        <v>-4.6791954512217515E-3</v>
      </c>
    </row>
    <row r="23" spans="5:10" x14ac:dyDescent="0.25">
      <c r="E23" t="s">
        <v>125</v>
      </c>
      <c r="G23" s="206">
        <v>198794</v>
      </c>
      <c r="H23" s="206">
        <v>61474</v>
      </c>
      <c r="I23" s="6">
        <f>+H23/G23-1</f>
        <v>-0.69076531484853665</v>
      </c>
    </row>
    <row r="24" spans="5:10" x14ac:dyDescent="0.25">
      <c r="E24" t="s">
        <v>126</v>
      </c>
      <c r="G24" s="206">
        <v>1110141</v>
      </c>
      <c r="H24">
        <v>737691</v>
      </c>
      <c r="I24" s="6">
        <f>+H24/G24-1</f>
        <v>-0.33549792323677807</v>
      </c>
    </row>
    <row r="25" spans="5:10" x14ac:dyDescent="0.25">
      <c r="G25" s="206">
        <f>+G24+G23</f>
        <v>1308935</v>
      </c>
      <c r="H25" s="206">
        <f>+H24+H23</f>
        <v>799165</v>
      </c>
      <c r="I25" s="6">
        <f>+H25/G25-1</f>
        <v>-0.38945402178106625</v>
      </c>
    </row>
    <row r="26" spans="5:10" x14ac:dyDescent="0.25">
      <c r="G26" s="206"/>
    </row>
    <row r="27" spans="5:10" x14ac:dyDescent="0.25">
      <c r="E27" t="s">
        <v>118</v>
      </c>
      <c r="G27" s="206">
        <v>271052</v>
      </c>
      <c r="H27" s="206">
        <v>142053</v>
      </c>
      <c r="I27" s="6">
        <f>+H27/G27-1</f>
        <v>-0.47591974971592166</v>
      </c>
    </row>
    <row r="28" spans="5:10" x14ac:dyDescent="0.25">
      <c r="E28" t="s">
        <v>127</v>
      </c>
      <c r="G28" s="206">
        <v>18947</v>
      </c>
      <c r="H28" s="206">
        <v>10202</v>
      </c>
      <c r="I28" s="6">
        <f>+H28/G28-1</f>
        <v>-0.46155064126246903</v>
      </c>
    </row>
    <row r="29" spans="5:10" x14ac:dyDescent="0.25">
      <c r="E29" t="s">
        <v>124</v>
      </c>
      <c r="G29" s="206">
        <v>252105</v>
      </c>
      <c r="H29" s="206">
        <v>131851</v>
      </c>
      <c r="I29" s="6">
        <f>+H29/G29-1</f>
        <v>-0.4769996628388965</v>
      </c>
    </row>
    <row r="30" spans="5:10" x14ac:dyDescent="0.25">
      <c r="G30" s="206"/>
    </row>
    <row r="31" spans="5:10" x14ac:dyDescent="0.25">
      <c r="F31" s="216" t="s">
        <v>129</v>
      </c>
      <c r="G31" s="217">
        <f>+G29+G23</f>
        <v>450899</v>
      </c>
      <c r="H31" s="217">
        <f>+H29+H23</f>
        <v>193325</v>
      </c>
      <c r="I31" s="6">
        <f>+H31/G31-1</f>
        <v>-0.57124544521056819</v>
      </c>
    </row>
    <row r="33" spans="6:9" x14ac:dyDescent="0.25">
      <c r="F33" t="s">
        <v>128</v>
      </c>
      <c r="G33" s="206">
        <f>+F5</f>
        <v>18688381</v>
      </c>
      <c r="H33" s="206">
        <f>+G5</f>
        <v>9498352</v>
      </c>
      <c r="I33" s="6">
        <f>+H33/G33-1</f>
        <v>-0.49175094407589404</v>
      </c>
    </row>
    <row r="34" spans="6:9" x14ac:dyDescent="0.25">
      <c r="F34" t="s">
        <v>130</v>
      </c>
      <c r="G34" s="218">
        <f>+G31/G33</f>
        <v>2.4127237131991261E-2</v>
      </c>
      <c r="H34" s="218">
        <f>+H31/H33</f>
        <v>2.0353530801974912E-2</v>
      </c>
      <c r="I34" s="6">
        <f>+H34/G34-1</f>
        <v>-0.15640855641165152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C2D2-43FC-49BE-9F55-7DEDA22DA595}">
  <dimension ref="A2:Q81"/>
  <sheetViews>
    <sheetView showGridLines="0" workbookViewId="0">
      <selection activeCell="E5" sqref="E5"/>
    </sheetView>
  </sheetViews>
  <sheetFormatPr baseColWidth="10" defaultColWidth="9.140625" defaultRowHeight="15" x14ac:dyDescent="0.25"/>
  <cols>
    <col min="1" max="1" width="5.5703125" customWidth="1"/>
    <col min="2" max="2" width="31.140625" customWidth="1"/>
    <col min="3" max="3" width="15.28515625" customWidth="1"/>
    <col min="4" max="4" width="10.5703125" bestFit="1" customWidth="1"/>
    <col min="5" max="5" width="12.85546875" customWidth="1"/>
    <col min="6" max="6" width="9.140625" bestFit="1" customWidth="1"/>
    <col min="8" max="8" width="32.140625" bestFit="1" customWidth="1"/>
    <col min="9" max="9" width="38.85546875" bestFit="1" customWidth="1"/>
    <col min="12" max="12" width="24.42578125" customWidth="1"/>
  </cols>
  <sheetData>
    <row r="2" spans="2:10" ht="15.75" thickBot="1" x14ac:dyDescent="0.3"/>
    <row r="3" spans="2:10" ht="15.75" thickBot="1" x14ac:dyDescent="0.3">
      <c r="C3" s="334">
        <v>2021</v>
      </c>
      <c r="D3" s="335"/>
      <c r="E3" s="336">
        <v>2022</v>
      </c>
      <c r="F3" s="337"/>
      <c r="G3" s="52" t="s">
        <v>79</v>
      </c>
      <c r="H3" s="198" t="s">
        <v>114</v>
      </c>
    </row>
    <row r="4" spans="2:10" x14ac:dyDescent="0.25">
      <c r="B4" s="135" t="s">
        <v>68</v>
      </c>
      <c r="C4" s="137">
        <f>+WUNDERMAN!O4</f>
        <v>46910480</v>
      </c>
      <c r="D4" s="136">
        <v>1</v>
      </c>
      <c r="E4" s="208">
        <f>+E5+E7</f>
        <v>31530773</v>
      </c>
      <c r="F4" s="138">
        <v>1</v>
      </c>
      <c r="G4" s="140">
        <f>+E4/C4-1</f>
        <v>-0.32785226243687982</v>
      </c>
      <c r="H4" t="s">
        <v>115</v>
      </c>
    </row>
    <row r="5" spans="2:10" x14ac:dyDescent="0.25">
      <c r="B5" s="131" t="s">
        <v>69</v>
      </c>
      <c r="C5" s="115">
        <f>+WUNDERMAN!O5</f>
        <v>33522268</v>
      </c>
      <c r="D5" s="116">
        <f>+C5/C4</f>
        <v>0.71460083120019235</v>
      </c>
      <c r="E5" s="207">
        <f>+E12+E15+WUNDERMAN!N100</f>
        <v>26165521</v>
      </c>
      <c r="F5" s="117">
        <v>0.76</v>
      </c>
      <c r="G5" s="2">
        <f>+E4/C5-1</f>
        <v>-5.9408122385991358E-2</v>
      </c>
    </row>
    <row r="6" spans="2:10" x14ac:dyDescent="0.25">
      <c r="B6" s="131" t="s">
        <v>70</v>
      </c>
      <c r="C6" s="115">
        <f>+WUNDERMAN!N3</f>
        <v>4973079</v>
      </c>
      <c r="D6" s="116">
        <f>+C6/C4</f>
        <v>0.1060121107266436</v>
      </c>
      <c r="E6" s="121"/>
      <c r="F6" s="117">
        <v>0</v>
      </c>
    </row>
    <row r="7" spans="2:10" ht="15.75" thickBot="1" x14ac:dyDescent="0.3">
      <c r="B7" s="132" t="s">
        <v>71</v>
      </c>
      <c r="C7" s="134">
        <f>+WUNDERMAN!N8</f>
        <v>8415133</v>
      </c>
      <c r="D7" s="133">
        <f>+C7/C4</f>
        <v>0.17938705807316405</v>
      </c>
      <c r="E7" s="124">
        <f>+WUNDERMAN!O47</f>
        <v>5365252</v>
      </c>
      <c r="F7" s="130">
        <v>0.24</v>
      </c>
      <c r="G7" s="140">
        <f>+E7/C7-1</f>
        <v>-0.36242813987610178</v>
      </c>
    </row>
    <row r="8" spans="2:10" x14ac:dyDescent="0.25">
      <c r="B8" s="125"/>
      <c r="D8" s="128"/>
      <c r="E8" s="126"/>
      <c r="G8" s="144"/>
      <c r="H8" s="144"/>
      <c r="I8" s="144"/>
      <c r="J8" s="144"/>
    </row>
    <row r="9" spans="2:10" x14ac:dyDescent="0.25">
      <c r="B9" s="1"/>
      <c r="C9" s="340">
        <v>2021</v>
      </c>
      <c r="D9" s="340"/>
      <c r="E9" s="341">
        <v>2022</v>
      </c>
      <c r="F9" s="341"/>
      <c r="G9" s="213" t="str">
        <f>+G3</f>
        <v>var</v>
      </c>
      <c r="H9" s="144" t="s">
        <v>116</v>
      </c>
      <c r="I9" s="144"/>
      <c r="J9" s="144"/>
    </row>
    <row r="10" spans="2:10" x14ac:dyDescent="0.25">
      <c r="B10" s="141" t="s">
        <v>82</v>
      </c>
      <c r="C10" s="146">
        <f>+C4-C6</f>
        <v>41937401</v>
      </c>
      <c r="D10" s="116">
        <f ca="1">SUM(D10:D14)</f>
        <v>0</v>
      </c>
      <c r="E10" s="147">
        <f>+E11+E14</f>
        <v>22530999</v>
      </c>
      <c r="F10" s="116">
        <f ca="1">SUM(F10:F14)</f>
        <v>0</v>
      </c>
      <c r="G10" s="148">
        <f t="shared" ref="G10:G16" si="0">+E10/C10-1</f>
        <v>-0.46274689268416991</v>
      </c>
      <c r="H10" s="144"/>
      <c r="I10" s="144"/>
      <c r="J10" s="144"/>
    </row>
    <row r="11" spans="2:10" x14ac:dyDescent="0.25">
      <c r="B11" s="210" t="s">
        <v>80</v>
      </c>
      <c r="C11" s="199">
        <f>+WUNDERMAN!N7+WUNDERMAN!N10+WUNDERMAN!N89</f>
        <v>21492429</v>
      </c>
      <c r="D11" s="200">
        <f>+C11/C10</f>
        <v>0.51248833946576711</v>
      </c>
      <c r="E11" s="199">
        <f>+WUNDERMAN!N46+WUNDERMAN!N49</f>
        <v>10601684</v>
      </c>
      <c r="F11" s="200">
        <f>+E11/E10</f>
        <v>0.47053768010907993</v>
      </c>
      <c r="G11" s="201">
        <f t="shared" si="0"/>
        <v>-0.50672471687588216</v>
      </c>
      <c r="H11" s="144"/>
      <c r="J11" s="144"/>
    </row>
    <row r="12" spans="2:10" x14ac:dyDescent="0.25">
      <c r="B12" s="150" t="s">
        <v>84</v>
      </c>
      <c r="C12" s="115">
        <f>+WUNDERMAN!N7+WUNDERMAN!N89</f>
        <v>14833890</v>
      </c>
      <c r="D12" s="116">
        <f>+C12/C11</f>
        <v>0.69019141577715581</v>
      </c>
      <c r="E12" s="115">
        <f>+WUNDERMAN!N46</f>
        <v>7180523</v>
      </c>
      <c r="F12" s="116">
        <f>+E12/E11</f>
        <v>0.67730022890703023</v>
      </c>
      <c r="G12" s="148">
        <f t="shared" si="0"/>
        <v>-0.51593796367641931</v>
      </c>
      <c r="H12" s="144"/>
      <c r="I12" s="144"/>
      <c r="J12" s="144"/>
    </row>
    <row r="13" spans="2:10" x14ac:dyDescent="0.25">
      <c r="B13" s="150" t="s">
        <v>85</v>
      </c>
      <c r="C13" s="115">
        <f>+WUNDERMAN!N10</f>
        <v>6658539</v>
      </c>
      <c r="D13" s="116">
        <f>+C13/C11</f>
        <v>0.30980858422284424</v>
      </c>
      <c r="E13" s="115">
        <f>+WUNDERMAN!N49</f>
        <v>3421161</v>
      </c>
      <c r="F13" s="116">
        <f>+E13/E11</f>
        <v>0.32269977109296977</v>
      </c>
      <c r="G13" s="148">
        <f t="shared" si="0"/>
        <v>-0.48619945005954013</v>
      </c>
      <c r="H13" s="144"/>
      <c r="I13" s="144"/>
      <c r="J13" s="144"/>
    </row>
    <row r="14" spans="2:10" x14ac:dyDescent="0.25">
      <c r="B14" s="211" t="s">
        <v>81</v>
      </c>
      <c r="C14" s="147">
        <f>+C15+C16</f>
        <v>20445247</v>
      </c>
      <c r="D14" s="212">
        <f>+C14/C10</f>
        <v>0.48751821792676187</v>
      </c>
      <c r="E14" s="205">
        <f>+E15+E16</f>
        <v>11929315</v>
      </c>
      <c r="F14" s="212">
        <f>+E14/E10</f>
        <v>0.52946231989092007</v>
      </c>
      <c r="G14" s="201">
        <f t="shared" si="0"/>
        <v>-0.41652380135099365</v>
      </c>
      <c r="H14" s="203" t="s">
        <v>117</v>
      </c>
      <c r="I14" s="144"/>
      <c r="J14" s="144"/>
    </row>
    <row r="15" spans="2:10" x14ac:dyDescent="0.25">
      <c r="B15" s="150" t="s">
        <v>86</v>
      </c>
      <c r="C15" s="115">
        <f>+WUNDERMAN!N6+WUNDERMAN!N90</f>
        <v>18688381</v>
      </c>
      <c r="D15" s="116">
        <f>+C15/C14</f>
        <v>0.91406971018740935</v>
      </c>
      <c r="E15" s="149">
        <v>9985208</v>
      </c>
      <c r="F15" s="116">
        <f>+E15/E14</f>
        <v>0.83703112877814023</v>
      </c>
      <c r="G15" s="148">
        <f t="shared" si="0"/>
        <v>-0.46569967724866057</v>
      </c>
      <c r="H15" s="144"/>
      <c r="I15" s="204"/>
      <c r="J15" s="144"/>
    </row>
    <row r="16" spans="2:10" x14ac:dyDescent="0.25">
      <c r="B16" s="150" t="s">
        <v>83</v>
      </c>
      <c r="C16" s="115">
        <f>+WUNDERMAN!N9</f>
        <v>1756866</v>
      </c>
      <c r="D16" s="116">
        <f>+C16/C14</f>
        <v>8.5930289812590668E-2</v>
      </c>
      <c r="E16" s="115">
        <f>+WUNDERMAN!N48</f>
        <v>1944107</v>
      </c>
      <c r="F16" s="116">
        <f>+E16/E14</f>
        <v>0.16296887122185977</v>
      </c>
      <c r="G16" s="148">
        <f t="shared" si="0"/>
        <v>0.10657671102975419</v>
      </c>
      <c r="H16" s="144"/>
      <c r="I16" s="144"/>
      <c r="J16" s="144"/>
    </row>
    <row r="17" spans="2:10" x14ac:dyDescent="0.25">
      <c r="B17" s="125"/>
      <c r="C17" s="127">
        <f>+C14/C10</f>
        <v>0.48751821792676187</v>
      </c>
      <c r="D17" s="128"/>
      <c r="E17" s="126">
        <f>+E14/E10</f>
        <v>0.52946231989092007</v>
      </c>
      <c r="F17" s="128"/>
      <c r="G17" s="144"/>
      <c r="H17" s="144"/>
      <c r="I17" s="144"/>
      <c r="J17" s="144"/>
    </row>
    <row r="18" spans="2:10" s="125" customFormat="1" ht="15.75" thickBot="1" x14ac:dyDescent="0.3">
      <c r="C18" s="126"/>
      <c r="D18" s="128"/>
      <c r="E18" s="126"/>
      <c r="F18" s="128"/>
      <c r="G18" s="127"/>
    </row>
    <row r="19" spans="2:10" x14ac:dyDescent="0.25">
      <c r="B19" s="135" t="s">
        <v>74</v>
      </c>
      <c r="C19" s="136">
        <v>1</v>
      </c>
      <c r="D19" s="137">
        <f>+WUNDERMAN!O18</f>
        <v>1946533</v>
      </c>
      <c r="E19" s="138">
        <v>1</v>
      </c>
      <c r="F19" s="139">
        <f>+WUNDERMAN!O57</f>
        <v>1306019</v>
      </c>
      <c r="G19" s="140">
        <f>+F19/D19-1</f>
        <v>-0.32905375865705844</v>
      </c>
    </row>
    <row r="20" spans="2:10" x14ac:dyDescent="0.25">
      <c r="B20" s="131" t="s">
        <v>70</v>
      </c>
      <c r="C20" s="116">
        <f>+D20/D19</f>
        <v>0.1316371209735463</v>
      </c>
      <c r="D20" s="115">
        <f>D19-(D21+D22)</f>
        <v>256236</v>
      </c>
      <c r="E20" s="117">
        <v>0</v>
      </c>
      <c r="F20" s="120">
        <f>F19-(F21+F22)</f>
        <v>0</v>
      </c>
      <c r="G20" s="2">
        <f>+F20/D20-1</f>
        <v>-1</v>
      </c>
    </row>
    <row r="21" spans="2:10" x14ac:dyDescent="0.25">
      <c r="B21" s="131" t="s">
        <v>73</v>
      </c>
      <c r="C21" s="116">
        <f>+D21/D19</f>
        <v>0.68007118296992652</v>
      </c>
      <c r="D21" s="115">
        <f>+WUNDERMAN!O19</f>
        <v>1323781</v>
      </c>
      <c r="E21" s="117">
        <v>0.72</v>
      </c>
      <c r="F21" s="120">
        <f>+WUNDERMAN!O58</f>
        <v>941218</v>
      </c>
      <c r="G21" s="140">
        <f>+F21/D21-1</f>
        <v>-0.28899266570527904</v>
      </c>
    </row>
    <row r="22" spans="2:10" ht="15.75" thickBot="1" x14ac:dyDescent="0.3">
      <c r="B22" s="132" t="s">
        <v>71</v>
      </c>
      <c r="C22" s="133">
        <f>+D22/D19</f>
        <v>0.18829169605652718</v>
      </c>
      <c r="D22" s="134">
        <f>+WUNDERMAN!N22</f>
        <v>366516</v>
      </c>
      <c r="E22" s="130">
        <v>0.28000000000000003</v>
      </c>
      <c r="F22" s="124">
        <f>+WUNDERMAN!O61</f>
        <v>364801</v>
      </c>
      <c r="G22" s="4">
        <f>+F22/D22-1</f>
        <v>-4.6791954512217515E-3</v>
      </c>
    </row>
    <row r="23" spans="2:10" x14ac:dyDescent="0.25">
      <c r="B23" s="125"/>
      <c r="C23" s="127"/>
      <c r="D23" s="128"/>
      <c r="E23" s="126"/>
      <c r="F23" s="128"/>
      <c r="G23" s="4"/>
    </row>
    <row r="24" spans="2:10" x14ac:dyDescent="0.25">
      <c r="B24" s="125"/>
      <c r="C24" s="127"/>
      <c r="D24" s="128"/>
      <c r="E24" s="126"/>
      <c r="F24" s="128"/>
      <c r="G24" s="4"/>
    </row>
    <row r="25" spans="2:10" x14ac:dyDescent="0.25">
      <c r="B25" s="125"/>
      <c r="C25" s="127"/>
      <c r="D25" s="128"/>
      <c r="E25" s="126"/>
      <c r="F25" s="128"/>
      <c r="G25" s="4"/>
    </row>
    <row r="26" spans="2:10" x14ac:dyDescent="0.25">
      <c r="B26" s="1"/>
      <c r="C26" s="340">
        <v>2021</v>
      </c>
      <c r="D26" s="340"/>
      <c r="E26" s="341">
        <v>2022</v>
      </c>
      <c r="F26" s="341"/>
      <c r="G26" s="115"/>
    </row>
    <row r="27" spans="2:10" x14ac:dyDescent="0.25">
      <c r="B27" s="141" t="s">
        <v>89</v>
      </c>
      <c r="C27" s="146">
        <f>+WUNDERMAN!O18</f>
        <v>1946533</v>
      </c>
      <c r="D27" s="116"/>
      <c r="E27" s="147">
        <f>+WUNDERMAN!O57</f>
        <v>1306019</v>
      </c>
      <c r="F27" s="116"/>
      <c r="G27" s="143">
        <f t="shared" ref="G27:G33" si="1">+E27/C27-1</f>
        <v>-0.32905375865705844</v>
      </c>
      <c r="H27" s="265"/>
      <c r="I27" s="265"/>
    </row>
    <row r="28" spans="2:10" x14ac:dyDescent="0.25">
      <c r="B28" s="1" t="s">
        <v>90</v>
      </c>
      <c r="C28" s="115">
        <f>+C29+C30</f>
        <v>1410373</v>
      </c>
      <c r="D28" s="116">
        <f>+C28/C27</f>
        <v>0.72455642930276543</v>
      </c>
      <c r="E28" s="115">
        <f>+WUNDERMAN!N60+WUNDERMAN!N63</f>
        <v>983124</v>
      </c>
      <c r="F28" s="116">
        <f>+E28/E27</f>
        <v>0.75276393375594075</v>
      </c>
      <c r="G28" s="143">
        <f t="shared" si="1"/>
        <v>-0.30293333749298945</v>
      </c>
      <c r="H28" s="209">
        <f>+C28+C31</f>
        <v>1946503</v>
      </c>
      <c r="I28" s="209">
        <f>+E28+E31</f>
        <v>1306019</v>
      </c>
    </row>
    <row r="29" spans="2:10" x14ac:dyDescent="0.25">
      <c r="B29" s="150" t="s">
        <v>91</v>
      </c>
      <c r="C29" s="115">
        <f>+WUNDERMAN!N21</f>
        <v>1110141</v>
      </c>
      <c r="D29" s="116">
        <f>+C29/C27</f>
        <v>0.57031707142904842</v>
      </c>
      <c r="E29" s="115">
        <f>+WUNDERMAN!N60</f>
        <v>737691</v>
      </c>
      <c r="F29" s="116">
        <f>+E29/E27</f>
        <v>0.56483940892130968</v>
      </c>
      <c r="G29" s="143">
        <f t="shared" si="1"/>
        <v>-0.33549792323677807</v>
      </c>
      <c r="H29" s="209">
        <f>+C29+C32</f>
        <v>1579987</v>
      </c>
      <c r="I29" s="209">
        <f>+E29+E32</f>
        <v>941218</v>
      </c>
      <c r="J29" s="6">
        <f>+I29/I28</f>
        <v>0.72067711112931743</v>
      </c>
    </row>
    <row r="30" spans="2:10" x14ac:dyDescent="0.25">
      <c r="B30" s="150" t="s">
        <v>92</v>
      </c>
      <c r="C30" s="115">
        <f>+WUNDERMAN!N24</f>
        <v>300232</v>
      </c>
      <c r="D30" s="116">
        <f>+C30/C27</f>
        <v>0.15423935787371701</v>
      </c>
      <c r="E30" s="115">
        <f>+WUNDERMAN!N63</f>
        <v>245433</v>
      </c>
      <c r="F30" s="116">
        <f>+E30/E27</f>
        <v>0.18792452483463104</v>
      </c>
      <c r="G30" s="143">
        <f t="shared" si="1"/>
        <v>-0.18252218284526633</v>
      </c>
      <c r="H30" s="209">
        <f>+C30+C33</f>
        <v>366516</v>
      </c>
      <c r="I30" s="209">
        <f>+E30+E33</f>
        <v>364801</v>
      </c>
      <c r="J30" s="6">
        <f>+I30/I28</f>
        <v>0.27932288887068257</v>
      </c>
    </row>
    <row r="31" spans="2:10" x14ac:dyDescent="0.25">
      <c r="B31" s="1" t="s">
        <v>93</v>
      </c>
      <c r="C31" s="115">
        <f>+C32+C33</f>
        <v>536130</v>
      </c>
      <c r="D31" s="116">
        <f>+C31/C27</f>
        <v>0.27542815868007375</v>
      </c>
      <c r="E31" s="115">
        <f>+WUNDERMAN!N59+WUNDERMAN!N62+WUNDERMAN!N103</f>
        <v>322895</v>
      </c>
      <c r="F31" s="116">
        <f>+E31/E27</f>
        <v>0.24723606624405925</v>
      </c>
      <c r="G31" s="143">
        <f t="shared" si="1"/>
        <v>-0.39773002816481073</v>
      </c>
      <c r="H31" s="209"/>
    </row>
    <row r="32" spans="2:10" x14ac:dyDescent="0.25">
      <c r="B32" s="150" t="s">
        <v>94</v>
      </c>
      <c r="C32" s="115">
        <f>+WUNDERMAN!N20+WUNDERMAN!N94</f>
        <v>469846</v>
      </c>
      <c r="D32" s="116">
        <f>+C32/C27</f>
        <v>0.24137582049726361</v>
      </c>
      <c r="E32" s="149">
        <f>+WUNDERMAN!N59+WUNDERMAN!N103</f>
        <v>203527</v>
      </c>
      <c r="F32" s="116">
        <f>+E32/E27</f>
        <v>0.15583770220800769</v>
      </c>
      <c r="G32" s="143">
        <f t="shared" si="1"/>
        <v>-0.56682189483362633</v>
      </c>
      <c r="H32" s="209">
        <f>+C32+C29</f>
        <v>1579987</v>
      </c>
    </row>
    <row r="33" spans="1:17" x14ac:dyDescent="0.25">
      <c r="B33" s="150" t="s">
        <v>95</v>
      </c>
      <c r="C33" s="115">
        <f>+WUNDERMAN!N23</f>
        <v>66284</v>
      </c>
      <c r="D33" s="116">
        <f>+C33/C27</f>
        <v>3.4052338182810157E-2</v>
      </c>
      <c r="E33" s="115">
        <f>+WUNDERMAN!N62</f>
        <v>119368</v>
      </c>
      <c r="F33" s="116">
        <f>+E33/E27</f>
        <v>9.1398364036051546E-2</v>
      </c>
      <c r="G33" s="143">
        <f t="shared" si="1"/>
        <v>0.80085691871341491</v>
      </c>
    </row>
    <row r="34" spans="1:17" x14ac:dyDescent="0.25">
      <c r="B34" s="125"/>
      <c r="C34" s="127"/>
      <c r="D34" s="128"/>
      <c r="E34" s="126">
        <f>+E31/E27</f>
        <v>0.24723606624405925</v>
      </c>
      <c r="F34" s="128"/>
      <c r="G34" s="4"/>
      <c r="H34" s="209">
        <f>+E30+E33</f>
        <v>364801</v>
      </c>
      <c r="I34" s="6">
        <f>+C33/H30</f>
        <v>0.18084885789433477</v>
      </c>
    </row>
    <row r="35" spans="1:17" ht="15.75" thickBot="1" x14ac:dyDescent="0.3">
      <c r="B35" s="125"/>
      <c r="C35" s="127"/>
      <c r="D35" s="128"/>
      <c r="E35" s="126"/>
      <c r="F35" s="128"/>
      <c r="G35" s="4"/>
      <c r="H35" s="6">
        <f>+E30/H34</f>
        <v>0.67278598468754203</v>
      </c>
    </row>
    <row r="36" spans="1:17" s="125" customFormat="1" x14ac:dyDescent="0.25">
      <c r="A36"/>
      <c r="B36" s="191" t="s">
        <v>75</v>
      </c>
      <c r="C36" s="188">
        <f>+WUNDERMAN!O25</f>
        <v>91601</v>
      </c>
      <c r="D36" s="129">
        <v>1</v>
      </c>
      <c r="E36" s="122">
        <v>1</v>
      </c>
      <c r="F36" s="123">
        <f>+WUNDERMAN!O64</f>
        <v>82702</v>
      </c>
      <c r="G36" s="140">
        <f>+F36/C36-1</f>
        <v>-9.7149594436741982E-2</v>
      </c>
      <c r="H36" s="126">
        <f>+E33/H34</f>
        <v>0.32721401531245803</v>
      </c>
    </row>
    <row r="37" spans="1:17" x14ac:dyDescent="0.25">
      <c r="B37" s="192" t="s">
        <v>76</v>
      </c>
      <c r="C37" s="189">
        <f>+WUNDERMAN!O26</f>
        <v>67319</v>
      </c>
      <c r="D37" s="117">
        <v>0.73</v>
      </c>
      <c r="E37" s="118">
        <v>0.4</v>
      </c>
      <c r="F37" s="120">
        <f>+WUNDERMAN!O65</f>
        <v>33340</v>
      </c>
      <c r="G37" s="140">
        <f>+F37/C37-1</f>
        <v>-0.50474605980480991</v>
      </c>
    </row>
    <row r="38" spans="1:17" x14ac:dyDescent="0.25">
      <c r="B38" s="192" t="s">
        <v>70</v>
      </c>
      <c r="C38" s="189">
        <f>C36-(C37+C39)</f>
        <v>357</v>
      </c>
      <c r="D38" s="117">
        <v>0.01</v>
      </c>
      <c r="E38" s="118">
        <v>0</v>
      </c>
      <c r="F38" s="121"/>
      <c r="G38" s="143"/>
    </row>
    <row r="39" spans="1:17" ht="15.75" thickBot="1" x14ac:dyDescent="0.3">
      <c r="B39" s="193" t="s">
        <v>71</v>
      </c>
      <c r="C39" s="190">
        <f>+WUNDERMAN!O29</f>
        <v>23925</v>
      </c>
      <c r="D39" s="130">
        <v>0.26</v>
      </c>
      <c r="E39" s="119">
        <v>0.6</v>
      </c>
      <c r="F39" s="124">
        <f>+WUNDERMAN!O68</f>
        <v>49362</v>
      </c>
      <c r="G39" s="140">
        <f>+F39/C39-1</f>
        <v>1.0631974921630092</v>
      </c>
    </row>
    <row r="42" spans="1:17" x14ac:dyDescent="0.25">
      <c r="B42" s="1"/>
      <c r="C42" s="340">
        <v>2021</v>
      </c>
      <c r="D42" s="340"/>
      <c r="E42" s="341">
        <v>2022</v>
      </c>
      <c r="F42" s="341"/>
      <c r="G42" s="115"/>
      <c r="L42" s="142"/>
    </row>
    <row r="43" spans="1:17" x14ac:dyDescent="0.25">
      <c r="B43" s="141" t="s">
        <v>75</v>
      </c>
      <c r="C43" s="146">
        <f>+WUNDERMAN!O25</f>
        <v>91601</v>
      </c>
      <c r="D43" s="116"/>
      <c r="E43" s="147">
        <f>+WUNDERMAN!O64</f>
        <v>82702</v>
      </c>
      <c r="F43" s="116"/>
      <c r="G43" s="143">
        <f t="shared" ref="G43:G49" si="2">+E43/C43-1</f>
        <v>-9.7149594436741982E-2</v>
      </c>
      <c r="L43" s="125"/>
      <c r="M43" s="126"/>
      <c r="N43" s="126"/>
      <c r="O43" s="126"/>
      <c r="P43" s="125"/>
      <c r="Q43" s="127"/>
    </row>
    <row r="44" spans="1:17" x14ac:dyDescent="0.25">
      <c r="B44" s="1" t="s">
        <v>96</v>
      </c>
      <c r="C44" s="115">
        <f>+WUNDERMAN!N28+WUNDERMAN!N31</f>
        <v>61456</v>
      </c>
      <c r="D44" s="116">
        <f>+C44/C43</f>
        <v>0.67090970622591461</v>
      </c>
      <c r="E44" s="115">
        <f>+WUNDERMAN!N67+WUNDERMAN!N70</f>
        <v>61521</v>
      </c>
      <c r="F44" s="116">
        <f>+E44/E43</f>
        <v>0.74388769316340597</v>
      </c>
      <c r="G44" s="174">
        <f>+E44/C44-1</f>
        <v>1.0576672741473558E-3</v>
      </c>
    </row>
    <row r="45" spans="1:17" x14ac:dyDescent="0.25">
      <c r="B45" s="150" t="s">
        <v>97</v>
      </c>
      <c r="C45" s="115">
        <f>+WUNDERMAN!N28</f>
        <v>42418</v>
      </c>
      <c r="D45" s="116">
        <f>+C45/C43</f>
        <v>0.4630735472320171</v>
      </c>
      <c r="E45" s="115">
        <f>+WUNDERMAN!N67</f>
        <v>27012</v>
      </c>
      <c r="F45" s="116">
        <f>+E45/E43</f>
        <v>0.32661846146405166</v>
      </c>
      <c r="G45" s="143">
        <f t="shared" si="2"/>
        <v>-0.3631948701023151</v>
      </c>
    </row>
    <row r="46" spans="1:17" x14ac:dyDescent="0.25">
      <c r="B46" s="150" t="s">
        <v>98</v>
      </c>
      <c r="C46" s="115">
        <f>+WUNDERMAN!N31</f>
        <v>19038</v>
      </c>
      <c r="D46" s="116">
        <f>+C46/C43</f>
        <v>0.20783615899389746</v>
      </c>
      <c r="E46" s="115">
        <f>+WUNDERMAN!N70</f>
        <v>34509</v>
      </c>
      <c r="F46" s="116">
        <f>+E46/E43</f>
        <v>0.41726923169935431</v>
      </c>
      <c r="G46" s="140">
        <f t="shared" si="2"/>
        <v>0.81263788213047583</v>
      </c>
    </row>
    <row r="47" spans="1:17" x14ac:dyDescent="0.25">
      <c r="B47" s="1" t="s">
        <v>99</v>
      </c>
      <c r="C47" s="115">
        <f>+WUNDERMAN!N27+WUNDERMAN!N30+WUNDERMAN!N95</f>
        <v>29788</v>
      </c>
      <c r="D47" s="116">
        <f>+C47/C43</f>
        <v>0.32519295640877283</v>
      </c>
      <c r="E47" s="115">
        <f>+WUNDERMAN!O66+WUNDERMAN!N69</f>
        <v>21181</v>
      </c>
      <c r="F47" s="116">
        <f>+E47/E43</f>
        <v>0.25611230683659403</v>
      </c>
      <c r="G47" s="143">
        <f t="shared" si="2"/>
        <v>-0.2889418557808513</v>
      </c>
    </row>
    <row r="48" spans="1:17" x14ac:dyDescent="0.25">
      <c r="B48" s="150" t="s">
        <v>100</v>
      </c>
      <c r="C48" s="115">
        <f>+WUNDERMAN!N27+WUNDERMAN!N95</f>
        <v>24901</v>
      </c>
      <c r="D48" s="116">
        <f>+C48/C43</f>
        <v>0.27184201045840112</v>
      </c>
      <c r="E48" s="149">
        <f>+WUNDERMAN!O66</f>
        <v>6328</v>
      </c>
      <c r="F48" s="116">
        <f>+E48/E43</f>
        <v>7.6515682812991218E-2</v>
      </c>
      <c r="G48" s="143">
        <f t="shared" si="2"/>
        <v>-0.74587365969238184</v>
      </c>
    </row>
    <row r="49" spans="2:7" x14ac:dyDescent="0.25">
      <c r="B49" s="150" t="s">
        <v>101</v>
      </c>
      <c r="C49" s="115">
        <f>+WUNDERMAN!N30</f>
        <v>4887</v>
      </c>
      <c r="D49" s="116">
        <f>+C49/C43</f>
        <v>5.3350945950371723E-2</v>
      </c>
      <c r="E49" s="115">
        <f>+WUNDERMAN!N69</f>
        <v>14853</v>
      </c>
      <c r="F49" s="116">
        <f>+E49/E43</f>
        <v>0.17959662402360282</v>
      </c>
      <c r="G49" s="140">
        <f t="shared" si="2"/>
        <v>2.0392879066912215</v>
      </c>
    </row>
    <row r="51" spans="2:7" ht="15.75" thickBot="1" x14ac:dyDescent="0.3"/>
    <row r="52" spans="2:7" x14ac:dyDescent="0.25">
      <c r="B52" s="175" t="s">
        <v>77</v>
      </c>
      <c r="C52" s="343">
        <f>+WUNDERMAN!O32</f>
        <v>4.7058539464781744E-2</v>
      </c>
      <c r="D52" s="344"/>
      <c r="E52" s="345">
        <f>+WUNDERMAN!N71</f>
        <v>6.3323734187634331E-2</v>
      </c>
      <c r="F52" s="346"/>
      <c r="G52" s="176">
        <f>+E52/C52-1</f>
        <v>0.34563747425746905</v>
      </c>
    </row>
    <row r="53" spans="2:7" x14ac:dyDescent="0.25">
      <c r="B53" s="177" t="s">
        <v>78</v>
      </c>
      <c r="C53" s="178">
        <f>+WUNDERMAN!O33</f>
        <v>5.0853577744354998E-2</v>
      </c>
      <c r="D53" s="179"/>
      <c r="E53" s="180">
        <f>+WUNDERMAN!N72</f>
        <v>3.5422186995998799E-2</v>
      </c>
      <c r="F53" s="181"/>
      <c r="G53" s="176">
        <f>+E53/C53-1</f>
        <v>-0.30344749441093477</v>
      </c>
    </row>
    <row r="54" spans="2:7" ht="15.75" thickBot="1" x14ac:dyDescent="0.3">
      <c r="B54" s="182" t="s">
        <v>71</v>
      </c>
      <c r="C54" s="183">
        <f>+WUNDERMAN!O36</f>
        <v>6.5276822839930596E-2</v>
      </c>
      <c r="D54" s="184"/>
      <c r="E54" s="185">
        <f>+WUNDERMAN!N75</f>
        <v>0.13531212907859352</v>
      </c>
      <c r="F54" s="186"/>
      <c r="G54" s="176">
        <f>+E54/C54-1</f>
        <v>1.0728969822934076</v>
      </c>
    </row>
    <row r="56" spans="2:7" x14ac:dyDescent="0.25">
      <c r="C56" s="268">
        <f>+C43/C27</f>
        <v>4.7058539464781744E-2</v>
      </c>
      <c r="E56" s="6"/>
    </row>
    <row r="57" spans="2:7" x14ac:dyDescent="0.25">
      <c r="B57" s="1"/>
      <c r="C57" s="340">
        <v>2021</v>
      </c>
      <c r="D57" s="340"/>
      <c r="E57" s="341">
        <v>2022</v>
      </c>
      <c r="F57" s="341"/>
      <c r="G57" s="115"/>
    </row>
    <row r="58" spans="2:7" x14ac:dyDescent="0.25">
      <c r="B58" s="141" t="s">
        <v>77</v>
      </c>
      <c r="C58" s="187">
        <f>+C43/C27</f>
        <v>4.7058539464781744E-2</v>
      </c>
      <c r="D58" s="116"/>
      <c r="E58" s="187">
        <f>+E52</f>
        <v>6.3323734187634331E-2</v>
      </c>
      <c r="F58" s="116"/>
      <c r="G58" s="143">
        <f t="shared" ref="G58:G64" si="3">+E58/C58-1</f>
        <v>0.34563747425746905</v>
      </c>
    </row>
    <row r="59" spans="2:7" x14ac:dyDescent="0.25">
      <c r="B59" s="1" t="s">
        <v>102</v>
      </c>
      <c r="C59" s="3">
        <f>+C44/C28</f>
        <v>4.3574288503821328E-2</v>
      </c>
      <c r="D59" s="116"/>
      <c r="E59" s="3">
        <f t="shared" ref="E59:E64" si="4">+E44/E28</f>
        <v>6.257705030087761E-2</v>
      </c>
      <c r="F59" s="116"/>
      <c r="G59" s="174">
        <f t="shared" si="3"/>
        <v>0.43610033461337649</v>
      </c>
    </row>
    <row r="60" spans="2:7" x14ac:dyDescent="0.25">
      <c r="B60" s="150" t="s">
        <v>103</v>
      </c>
      <c r="C60" s="3">
        <f t="shared" ref="C60:C64" si="5">+C45/C29</f>
        <v>3.8209560767506111E-2</v>
      </c>
      <c r="D60" s="116"/>
      <c r="E60" s="3">
        <f t="shared" si="4"/>
        <v>3.661695750659829E-2</v>
      </c>
      <c r="F60" s="116"/>
      <c r="G60" s="143">
        <f t="shared" si="3"/>
        <v>-4.1680752903660467E-2</v>
      </c>
    </row>
    <row r="61" spans="2:7" x14ac:dyDescent="0.25">
      <c r="B61" s="150" t="s">
        <v>104</v>
      </c>
      <c r="C61" s="3">
        <f t="shared" si="5"/>
        <v>6.3410962189240319E-2</v>
      </c>
      <c r="D61" s="116"/>
      <c r="E61" s="3">
        <f t="shared" si="4"/>
        <v>0.14060456417841122</v>
      </c>
      <c r="F61" s="116"/>
      <c r="G61" s="140">
        <f t="shared" si="3"/>
        <v>1.2173542132793758</v>
      </c>
    </row>
    <row r="62" spans="2:7" x14ac:dyDescent="0.25">
      <c r="B62" s="1" t="s">
        <v>105</v>
      </c>
      <c r="C62" s="3">
        <f t="shared" si="5"/>
        <v>5.5561151213325125E-2</v>
      </c>
      <c r="D62" s="116"/>
      <c r="E62" s="3">
        <f t="shared" si="4"/>
        <v>6.559717555242417E-2</v>
      </c>
      <c r="F62" s="116"/>
      <c r="G62" s="143">
        <f t="shared" si="3"/>
        <v>0.18063024469320443</v>
      </c>
    </row>
    <row r="63" spans="2:7" x14ac:dyDescent="0.25">
      <c r="B63" s="150" t="s">
        <v>106</v>
      </c>
      <c r="C63" s="3">
        <f t="shared" si="5"/>
        <v>5.2998216436875058E-2</v>
      </c>
      <c r="D63" s="116"/>
      <c r="E63" s="3">
        <f t="shared" si="4"/>
        <v>3.1091697907402949E-2</v>
      </c>
      <c r="F63" s="116"/>
      <c r="G63" s="143">
        <f t="shared" si="3"/>
        <v>-0.41334444821486493</v>
      </c>
    </row>
    <row r="64" spans="2:7" x14ac:dyDescent="0.25">
      <c r="B64" s="150" t="s">
        <v>107</v>
      </c>
      <c r="C64" s="3">
        <f t="shared" si="5"/>
        <v>7.3728199867237942E-2</v>
      </c>
      <c r="D64" s="116"/>
      <c r="E64" s="3">
        <f t="shared" si="4"/>
        <v>0.12443033308759467</v>
      </c>
      <c r="F64" s="116"/>
      <c r="G64" s="140">
        <f t="shared" si="3"/>
        <v>0.687689829829778</v>
      </c>
    </row>
    <row r="67" spans="2:7" ht="15.75" thickBot="1" x14ac:dyDescent="0.3"/>
    <row r="68" spans="2:7" x14ac:dyDescent="0.25">
      <c r="B68" s="135" t="s">
        <v>72</v>
      </c>
      <c r="C68" s="338">
        <f>+D19/C4</f>
        <v>4.1494629771428475E-2</v>
      </c>
      <c r="D68" s="338"/>
      <c r="E68" s="338">
        <f>+E27/E4</f>
        <v>4.1420456136612951E-2</v>
      </c>
      <c r="F68" s="338"/>
      <c r="G68" s="2">
        <f>+E68/C68-1</f>
        <v>-1.7875478158042579E-3</v>
      </c>
    </row>
    <row r="69" spans="2:7" x14ac:dyDescent="0.25">
      <c r="B69" s="131" t="s">
        <v>73</v>
      </c>
      <c r="C69" s="339">
        <f>+D21/C5</f>
        <v>3.9489601359907985E-2</v>
      </c>
      <c r="D69" s="339"/>
      <c r="E69" s="339">
        <v>9.7000000000000003E-2</v>
      </c>
      <c r="F69" s="339"/>
      <c r="G69" s="140">
        <f>+E69/C69-1</f>
        <v>1.4563428512722272</v>
      </c>
    </row>
    <row r="70" spans="2:7" x14ac:dyDescent="0.25">
      <c r="B70" s="131" t="s">
        <v>71</v>
      </c>
      <c r="C70" s="339">
        <f>+D22/C7</f>
        <v>4.3554391831953219E-2</v>
      </c>
      <c r="D70" s="339"/>
      <c r="E70" s="339">
        <v>6.8000000000000005E-2</v>
      </c>
      <c r="F70" s="339"/>
      <c r="G70" s="140">
        <f>+E70/C70-1</f>
        <v>0.56126620393107007</v>
      </c>
    </row>
    <row r="71" spans="2:7" ht="15.75" thickBot="1" x14ac:dyDescent="0.3">
      <c r="B71" s="132" t="str">
        <f>+B20</f>
        <v>Movistar Total</v>
      </c>
      <c r="C71" s="342">
        <f>+D20/C6</f>
        <v>5.1524618852827393E-2</v>
      </c>
      <c r="D71" s="342"/>
      <c r="E71" s="342">
        <v>0</v>
      </c>
      <c r="F71" s="342"/>
      <c r="G71" s="2">
        <v>0</v>
      </c>
    </row>
    <row r="74" spans="2:7" x14ac:dyDescent="0.25">
      <c r="B74" s="1"/>
      <c r="C74" s="340">
        <v>2021</v>
      </c>
      <c r="D74" s="340"/>
      <c r="E74" s="341">
        <v>2022</v>
      </c>
      <c r="F74" s="341"/>
      <c r="G74" s="115"/>
    </row>
    <row r="75" spans="2:7" x14ac:dyDescent="0.25">
      <c r="B75" s="195" t="s">
        <v>72</v>
      </c>
      <c r="C75" s="187">
        <f>+C68</f>
        <v>4.1494629771428475E-2</v>
      </c>
      <c r="D75" s="116"/>
      <c r="E75" s="187">
        <f>+E27/E10</f>
        <v>5.796542798657086E-2</v>
      </c>
      <c r="F75" s="116"/>
      <c r="G75" s="143">
        <f t="shared" ref="G75:G81" si="6">+E75/C75-1</f>
        <v>0.39693806899521999</v>
      </c>
    </row>
    <row r="76" spans="2:7" x14ac:dyDescent="0.25">
      <c r="B76" s="150" t="s">
        <v>108</v>
      </c>
      <c r="C76" s="3">
        <f t="shared" ref="C76:C81" si="7">+C28/C11</f>
        <v>6.5621852234570607E-2</v>
      </c>
      <c r="D76" s="116"/>
      <c r="E76" s="3">
        <f>+E28/E11</f>
        <v>9.2732814899972496E-2</v>
      </c>
      <c r="F76" s="116"/>
      <c r="G76" s="174">
        <f t="shared" si="6"/>
        <v>0.41313924770808907</v>
      </c>
    </row>
    <row r="77" spans="2:7" x14ac:dyDescent="0.25">
      <c r="B77" s="197" t="s">
        <v>109</v>
      </c>
      <c r="C77" s="3">
        <f>+C29/C12</f>
        <v>7.483815775902343E-2</v>
      </c>
      <c r="D77" s="116"/>
      <c r="E77" s="3">
        <f>+E29/E12</f>
        <v>0.10273499576562876</v>
      </c>
      <c r="F77" s="116"/>
      <c r="G77" s="143">
        <f t="shared" si="6"/>
        <v>0.37276222240040036</v>
      </c>
    </row>
    <row r="78" spans="2:7" x14ac:dyDescent="0.25">
      <c r="B78" s="194" t="s">
        <v>110</v>
      </c>
      <c r="C78" s="3">
        <f t="shared" si="7"/>
        <v>4.5089771194551841E-2</v>
      </c>
      <c r="D78" s="116"/>
      <c r="E78" s="3">
        <f>+E30/E13</f>
        <v>7.1739681353786042E-2</v>
      </c>
      <c r="F78" s="116"/>
      <c r="G78" s="140">
        <f t="shared" si="6"/>
        <v>0.59104114865090041</v>
      </c>
    </row>
    <row r="79" spans="2:7" x14ac:dyDescent="0.25">
      <c r="B79" s="150" t="s">
        <v>111</v>
      </c>
      <c r="C79" s="3">
        <f t="shared" si="7"/>
        <v>2.6222720615701047E-2</v>
      </c>
      <c r="D79" s="116"/>
      <c r="E79" s="3">
        <f>+E31/E15</f>
        <v>3.2337333383540931E-2</v>
      </c>
      <c r="F79" s="116"/>
      <c r="G79" s="143">
        <f t="shared" si="6"/>
        <v>0.23317995327222896</v>
      </c>
    </row>
    <row r="80" spans="2:7" x14ac:dyDescent="0.25">
      <c r="B80" s="194" t="s">
        <v>112</v>
      </c>
      <c r="C80" s="3">
        <f t="shared" si="7"/>
        <v>2.5141075623404723E-2</v>
      </c>
      <c r="D80" s="116"/>
      <c r="E80" s="3">
        <f>+E32/E15</f>
        <v>2.0382850312181778E-2</v>
      </c>
      <c r="F80" s="116"/>
      <c r="G80" s="143">
        <f t="shared" si="6"/>
        <v>-0.18926100786210365</v>
      </c>
    </row>
    <row r="81" spans="2:7" x14ac:dyDescent="0.25">
      <c r="B81" s="194" t="s">
        <v>113</v>
      </c>
      <c r="C81" s="3">
        <f t="shared" si="7"/>
        <v>3.7728546172559545E-2</v>
      </c>
      <c r="D81" s="116"/>
      <c r="E81" s="3">
        <f>+E33/E16</f>
        <v>6.1399912659128329E-2</v>
      </c>
      <c r="F81" s="116"/>
      <c r="G81" s="140">
        <f t="shared" si="6"/>
        <v>0.62741263281926485</v>
      </c>
    </row>
  </sheetData>
  <mergeCells count="22">
    <mergeCell ref="C74:D74"/>
    <mergeCell ref="E74:F74"/>
    <mergeCell ref="C26:D26"/>
    <mergeCell ref="E26:F26"/>
    <mergeCell ref="C42:D42"/>
    <mergeCell ref="E42:F42"/>
    <mergeCell ref="E71:F71"/>
    <mergeCell ref="C52:D52"/>
    <mergeCell ref="E52:F52"/>
    <mergeCell ref="C71:D71"/>
    <mergeCell ref="C57:D57"/>
    <mergeCell ref="E57:F57"/>
    <mergeCell ref="C3:D3"/>
    <mergeCell ref="E3:F3"/>
    <mergeCell ref="C68:D68"/>
    <mergeCell ref="C69:D69"/>
    <mergeCell ref="C70:D70"/>
    <mergeCell ref="E68:F68"/>
    <mergeCell ref="E69:F69"/>
    <mergeCell ref="E70:F70"/>
    <mergeCell ref="C9:D9"/>
    <mergeCell ref="E9:F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65F2-624B-423B-BDCF-4480E621ECB9}">
  <dimension ref="F3:J7"/>
  <sheetViews>
    <sheetView showGridLines="0" workbookViewId="0"/>
  </sheetViews>
  <sheetFormatPr baseColWidth="10" defaultRowHeight="15" x14ac:dyDescent="0.25"/>
  <sheetData>
    <row r="3" spans="6:10" x14ac:dyDescent="0.25">
      <c r="F3" s="267" t="s">
        <v>139</v>
      </c>
      <c r="G3" s="267" t="s">
        <v>13</v>
      </c>
      <c r="H3" s="267" t="s">
        <v>15</v>
      </c>
      <c r="I3" s="267" t="s">
        <v>17</v>
      </c>
      <c r="J3" s="267" t="s">
        <v>144</v>
      </c>
    </row>
    <row r="4" spans="6:10" x14ac:dyDescent="0.25">
      <c r="F4" s="266" t="s">
        <v>140</v>
      </c>
      <c r="G4" s="1"/>
      <c r="H4" s="1"/>
      <c r="I4" s="1"/>
      <c r="J4" s="1"/>
    </row>
    <row r="5" spans="6:10" x14ac:dyDescent="0.25">
      <c r="F5" s="266" t="s">
        <v>141</v>
      </c>
      <c r="G5" s="1"/>
      <c r="H5" s="1"/>
      <c r="I5" s="1"/>
      <c r="J5" s="1"/>
    </row>
    <row r="6" spans="6:10" x14ac:dyDescent="0.25">
      <c r="F6" s="266" t="s">
        <v>142</v>
      </c>
      <c r="G6" s="1"/>
      <c r="H6" s="1"/>
      <c r="I6" s="1"/>
      <c r="J6" s="1"/>
    </row>
    <row r="7" spans="6:10" x14ac:dyDescent="0.25">
      <c r="F7" s="266" t="s">
        <v>143</v>
      </c>
      <c r="G7" s="1"/>
      <c r="H7" s="1"/>
      <c r="I7" s="1"/>
      <c r="J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FBE6-FA84-486E-A2C9-38D5377B044C}">
  <dimension ref="C2:E5"/>
  <sheetViews>
    <sheetView workbookViewId="0"/>
  </sheetViews>
  <sheetFormatPr baseColWidth="10" defaultRowHeight="15" x14ac:dyDescent="0.25"/>
  <cols>
    <col min="4" max="4" width="15.42578125" customWidth="1"/>
    <col min="5" max="5" width="14.7109375" customWidth="1"/>
  </cols>
  <sheetData>
    <row r="2" spans="3:5" x14ac:dyDescent="0.25">
      <c r="D2">
        <v>2021</v>
      </c>
      <c r="E2">
        <v>2022</v>
      </c>
    </row>
    <row r="3" spans="3:5" x14ac:dyDescent="0.25">
      <c r="C3" t="s">
        <v>135</v>
      </c>
      <c r="D3" s="206">
        <f>+'Comparativo (2)'!C4</f>
        <v>46910480</v>
      </c>
      <c r="E3" s="107">
        <f>+'Comparativo (2)'!E4</f>
        <v>31530773</v>
      </c>
    </row>
    <row r="4" spans="3:5" x14ac:dyDescent="0.25">
      <c r="C4" t="s">
        <v>136</v>
      </c>
      <c r="D4" s="202">
        <f>+'Comparativo (2)'!C27</f>
        <v>1946533</v>
      </c>
      <c r="E4" s="202">
        <f>+'Comparativo (2)'!E27</f>
        <v>1306019</v>
      </c>
    </row>
    <row r="5" spans="3:5" x14ac:dyDescent="0.25">
      <c r="D5" s="218">
        <f>+D4/D3</f>
        <v>4.1494629771428475E-2</v>
      </c>
      <c r="E5" s="218">
        <f>+E4/E3</f>
        <v>4.1420456136612951E-2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E08E-BDE7-4922-B317-010046F94419}">
  <dimension ref="B3:C5"/>
  <sheetViews>
    <sheetView workbookViewId="0">
      <selection activeCell="E6" sqref="E6"/>
    </sheetView>
  </sheetViews>
  <sheetFormatPr baseColWidth="10" defaultRowHeight="15" x14ac:dyDescent="0.25"/>
  <cols>
    <col min="2" max="2" width="14.7109375" customWidth="1"/>
    <col min="3" max="3" width="13.140625" bestFit="1" customWidth="1"/>
  </cols>
  <sheetData>
    <row r="3" spans="2:3" x14ac:dyDescent="0.25">
      <c r="B3" t="s">
        <v>133</v>
      </c>
      <c r="C3" s="107">
        <f>+C4+C5</f>
        <v>26164999</v>
      </c>
    </row>
    <row r="4" spans="2:3" x14ac:dyDescent="0.25">
      <c r="B4" t="s">
        <v>131</v>
      </c>
      <c r="C4" s="144">
        <f>+WUNDERMAN!N100</f>
        <v>8999790</v>
      </c>
    </row>
    <row r="5" spans="2:3" x14ac:dyDescent="0.25">
      <c r="B5" t="s">
        <v>69</v>
      </c>
      <c r="C5" s="107">
        <f>+WUNDERMAN!O44</f>
        <v>17165209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A6B3-CE74-41FC-89BE-928A41507B36}">
  <dimension ref="A3:C21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16" customWidth="1"/>
    <col min="2" max="2" width="13.140625" customWidth="1"/>
    <col min="3" max="3" width="14.85546875" customWidth="1"/>
  </cols>
  <sheetData>
    <row r="3" spans="1:3" x14ac:dyDescent="0.25">
      <c r="A3" s="1"/>
      <c r="B3" s="1">
        <v>2021</v>
      </c>
      <c r="C3" s="1">
        <v>2022</v>
      </c>
    </row>
    <row r="4" spans="1:3" x14ac:dyDescent="0.25">
      <c r="A4" s="1" t="s">
        <v>68</v>
      </c>
      <c r="B4" s="108">
        <v>1</v>
      </c>
      <c r="C4" s="108">
        <v>1</v>
      </c>
    </row>
    <row r="5" spans="1:3" x14ac:dyDescent="0.25">
      <c r="A5" s="1" t="s">
        <v>69</v>
      </c>
      <c r="B5" s="108">
        <v>0.71</v>
      </c>
      <c r="C5" s="108">
        <v>0.76</v>
      </c>
    </row>
    <row r="6" spans="1:3" x14ac:dyDescent="0.25">
      <c r="A6" s="8" t="s">
        <v>70</v>
      </c>
      <c r="B6" s="110">
        <v>0.11</v>
      </c>
      <c r="C6" s="108">
        <v>0</v>
      </c>
    </row>
    <row r="7" spans="1:3" ht="15.75" thickBot="1" x14ac:dyDescent="0.3">
      <c r="A7" s="14" t="s">
        <v>71</v>
      </c>
      <c r="B7" s="109">
        <v>0.18</v>
      </c>
      <c r="C7" s="109">
        <v>0.24</v>
      </c>
    </row>
    <row r="8" spans="1:3" x14ac:dyDescent="0.25">
      <c r="A8" s="12" t="s">
        <v>72</v>
      </c>
      <c r="B8" s="111">
        <v>6.4299999999999996E-2</v>
      </c>
      <c r="C8" s="111">
        <v>8.5999999999999993E-2</v>
      </c>
    </row>
    <row r="9" spans="1:3" x14ac:dyDescent="0.25">
      <c r="A9" s="1" t="s">
        <v>73</v>
      </c>
      <c r="B9" s="108">
        <v>0.04</v>
      </c>
      <c r="C9" s="9">
        <v>9.7000000000000003E-2</v>
      </c>
    </row>
    <row r="10" spans="1:3" ht="15.75" thickBot="1" x14ac:dyDescent="0.3">
      <c r="A10" s="14" t="s">
        <v>71</v>
      </c>
      <c r="B10" s="109">
        <v>0.04</v>
      </c>
      <c r="C10" s="113">
        <v>6.8000000000000005E-2</v>
      </c>
    </row>
    <row r="11" spans="1:3" x14ac:dyDescent="0.25">
      <c r="A11" s="12" t="s">
        <v>74</v>
      </c>
      <c r="B11" s="112">
        <v>1</v>
      </c>
      <c r="C11" s="112">
        <v>1</v>
      </c>
    </row>
    <row r="12" spans="1:3" x14ac:dyDescent="0.25">
      <c r="A12" s="12" t="s">
        <v>70</v>
      </c>
      <c r="B12" s="112">
        <v>0.22</v>
      </c>
      <c r="C12" s="108">
        <v>0</v>
      </c>
    </row>
    <row r="13" spans="1:3" x14ac:dyDescent="0.25">
      <c r="A13" s="1" t="s">
        <v>73</v>
      </c>
      <c r="B13" s="108">
        <v>0.61</v>
      </c>
      <c r="C13" s="108">
        <v>0.72</v>
      </c>
    </row>
    <row r="14" spans="1:3" ht="15.75" thickBot="1" x14ac:dyDescent="0.3">
      <c r="A14" s="14" t="s">
        <v>71</v>
      </c>
      <c r="B14" s="109">
        <v>0.17</v>
      </c>
      <c r="C14" s="109">
        <v>0.28000000000000003</v>
      </c>
    </row>
    <row r="15" spans="1:3" x14ac:dyDescent="0.25">
      <c r="A15" s="12" t="s">
        <v>75</v>
      </c>
      <c r="B15" s="112">
        <v>1</v>
      </c>
      <c r="C15" s="112">
        <v>1</v>
      </c>
    </row>
    <row r="16" spans="1:3" x14ac:dyDescent="0.25">
      <c r="A16" s="1" t="s">
        <v>76</v>
      </c>
      <c r="B16" s="108">
        <v>0.73</v>
      </c>
      <c r="C16" s="108">
        <v>0.4</v>
      </c>
    </row>
    <row r="17" spans="1:3" x14ac:dyDescent="0.25">
      <c r="A17" s="8" t="s">
        <v>70</v>
      </c>
      <c r="B17" s="110">
        <v>0.01</v>
      </c>
      <c r="C17" s="108">
        <v>0</v>
      </c>
    </row>
    <row r="18" spans="1:3" ht="15.75" thickBot="1" x14ac:dyDescent="0.3">
      <c r="A18" s="14" t="s">
        <v>71</v>
      </c>
      <c r="B18" s="109">
        <v>0.26</v>
      </c>
      <c r="C18" s="109">
        <v>0.6</v>
      </c>
    </row>
    <row r="19" spans="1:3" x14ac:dyDescent="0.25">
      <c r="A19" s="12" t="s">
        <v>77</v>
      </c>
      <c r="B19" s="111">
        <v>3.9800000000000002E-2</v>
      </c>
      <c r="C19" s="111">
        <v>6.6900000000000001E-2</v>
      </c>
    </row>
    <row r="20" spans="1:3" x14ac:dyDescent="0.25">
      <c r="A20" s="1" t="s">
        <v>78</v>
      </c>
      <c r="B20" s="108">
        <v>0.05</v>
      </c>
      <c r="C20" s="108">
        <v>0.04</v>
      </c>
    </row>
    <row r="21" spans="1:3" x14ac:dyDescent="0.25">
      <c r="A21" s="1" t="s">
        <v>71</v>
      </c>
      <c r="B21" s="108">
        <v>7.0000000000000007E-2</v>
      </c>
      <c r="C21" s="108">
        <v>0.14000000000000001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7876e4-3215-411a-81ce-9e235982f38a" xsi:nil="true"/>
    <lcf76f155ced4ddcb4097134ff3c332f xmlns="42289bff-8df3-4cd6-880a-d7e35e614f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57A68504BCC4C91F187904EA24B54" ma:contentTypeVersion="13" ma:contentTypeDescription="Create a new document." ma:contentTypeScope="" ma:versionID="ffd46c86a04ecd910a26a2fef50839c0">
  <xsd:schema xmlns:xsd="http://www.w3.org/2001/XMLSchema" xmlns:xs="http://www.w3.org/2001/XMLSchema" xmlns:p="http://schemas.microsoft.com/office/2006/metadata/properties" xmlns:ns2="42289bff-8df3-4cd6-880a-d7e35e614f23" xmlns:ns3="067876e4-3215-411a-81ce-9e235982f38a" targetNamespace="http://schemas.microsoft.com/office/2006/metadata/properties" ma:root="true" ma:fieldsID="66bbafee0d56585811573fa1f9b7635c" ns2:_="" ns3:_="">
    <xsd:import namespace="42289bff-8df3-4cd6-880a-d7e35e614f23"/>
    <xsd:import namespace="067876e4-3215-411a-81ce-9e235982f3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89bff-8df3-4cd6-880a-d7e35e614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effff48-cca9-4807-8ad1-02586ec8c4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876e4-3215-411a-81ce-9e235982f38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60f3658-d81c-4271-b928-3869a2205fd4}" ma:internalName="TaxCatchAll" ma:showField="CatchAllData" ma:web="067876e4-3215-411a-81ce-9e235982f3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AA902-B980-4E2F-8E40-0992414EC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30868A-EEC3-42B2-BB52-6B851603A111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067876e4-3215-411a-81ce-9e235982f38a"/>
    <ds:schemaRef ds:uri="42289bff-8df3-4cd6-880a-d7e35e614f2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CBAE1C-CC23-4C3C-B97F-C208DA79B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89bff-8df3-4cd6-880a-d7e35e614f23"/>
    <ds:schemaRef ds:uri="067876e4-3215-411a-81ce-9e235982f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</vt:lpstr>
      <vt:lpstr>WUNDERMAN</vt:lpstr>
      <vt:lpstr>Hoja5</vt:lpstr>
      <vt:lpstr>2023</vt:lpstr>
      <vt:lpstr>Hoja1</vt:lpstr>
      <vt:lpstr>Comparativo (2)</vt:lpstr>
      <vt:lpstr>Hoja4</vt:lpstr>
      <vt:lpstr>Hoja3</vt:lpstr>
      <vt:lpstr>Hoja2</vt:lpstr>
      <vt:lpstr>Comparativo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Johana Calderón Lancheros</dc:creator>
  <cp:keywords/>
  <dc:description/>
  <cp:lastModifiedBy>Walter Jesus Rivera Salcedo</cp:lastModifiedBy>
  <cp:revision/>
  <dcterms:created xsi:type="dcterms:W3CDTF">2023-03-22T14:23:38Z</dcterms:created>
  <dcterms:modified xsi:type="dcterms:W3CDTF">2023-05-24T22:56:23Z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0x010100D2557A68504BCC4C91F187904EA24B54</vt:lpwstr>
  </property>
  <property fmtid="{D5CDD505-2E9C-101B-9397-08002B2CF9AE}" pid="3" name="MediaServiceImageTags">
    <vt:lpwstr/>
  </property>
</Properties>
</file>