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wbl0009_auburn_edu/Documents/Mechatronics/Final Project/"/>
    </mc:Choice>
  </mc:AlternateContent>
  <xr:revisionPtr revIDLastSave="344" documentId="11_E60897F41BE170836B02CE998F75CCDC64E183C8" xr6:coauthVersionLast="47" xr6:coauthVersionMax="47" xr10:uidLastSave="{28ABEE1C-B373-4EAA-9A53-0550CAD58793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5" i="1"/>
  <c r="F24" i="1"/>
  <c r="F5" i="1"/>
  <c r="F3" i="1"/>
  <c r="F4" i="1"/>
  <c r="F2" i="1"/>
</calcChain>
</file>

<file path=xl/sharedStrings.xml><?xml version="1.0" encoding="utf-8"?>
<sst xmlns="http://schemas.openxmlformats.org/spreadsheetml/2006/main" count="127" uniqueCount="106">
  <si>
    <t>Item</t>
  </si>
  <si>
    <t>Source</t>
  </si>
  <si>
    <t>Part Number</t>
  </si>
  <si>
    <t>Link</t>
  </si>
  <si>
    <t>Notes</t>
  </si>
  <si>
    <t xml:space="preserve">https://www.homedepot.com/p/3-4-in-x-2-ft-x-4-ft-Radiata-Pine-Plywood-Actual-0-719-in-x-23-75-in-x-47-75-in-414716/313354420 </t>
  </si>
  <si>
    <t>Used to make wooden side walls and top</t>
  </si>
  <si>
    <t>Home Depot</t>
  </si>
  <si>
    <t>3/4 in. x 2 ft. x 4 ft. Radiata Pine Plywood</t>
  </si>
  <si>
    <t>12 in. x 12 in. 16-Gauge Weldable Sheet</t>
  </si>
  <si>
    <t>Quantity</t>
  </si>
  <si>
    <t xml:space="preserve">https://www.homedepot.com/p/M-D-Building-Products-12-in-x-12-in-16-Gauge-Weldable-Sheet-56038/100248617 </t>
  </si>
  <si>
    <t>Used for the back plate, cut out with the water jet in the BK Makerspace</t>
  </si>
  <si>
    <t xml:space="preserve">https://www.homedepot.com/p/Everbilt-6-32-x-3-in-Combo-Round-Head-Zinc-Plated-Machine-Screw-4-Pack-813391/204274609 </t>
  </si>
  <si>
    <t>Total Cost</t>
  </si>
  <si>
    <t>Cost per unit</t>
  </si>
  <si>
    <t>#6-32 x 3 in. Combo Round Head Zinc Plated Machine Screw (4-Pack)</t>
  </si>
  <si>
    <t>Used to mount DC motor/motor driver as well as powersupply/myRio</t>
  </si>
  <si>
    <t>#6-32 Zinc Plated Nylon Lock Nut (4-Pack)</t>
  </si>
  <si>
    <t xml:space="preserve">https://www.homedepot.com/p/Everbilt-6-32-Zinc-Plated-Nylon-Lock-Nut-4-Pack-802211/204274156 </t>
  </si>
  <si>
    <t xml:space="preserve">https://spider.eng.auburn.edu/makerspace/materials.php </t>
  </si>
  <si>
    <t>Serves at baseplate for control module</t>
  </si>
  <si>
    <t>BK Makerspace</t>
  </si>
  <si>
    <t>3DRU2</t>
  </si>
  <si>
    <r>
      <t>$0.07/in</t>
    </r>
    <r>
      <rPr>
        <vertAlign val="superscript"/>
        <sz val="11"/>
        <color theme="1"/>
        <rFont val="Calibri"/>
        <family val="2"/>
        <scheme val="minor"/>
      </rPr>
      <t>2</t>
    </r>
  </si>
  <si>
    <t>Steel Sheet, A36 .125"</t>
  </si>
  <si>
    <t>Acrylic Sheet .118" - Clear</t>
  </si>
  <si>
    <t>1UNK8</t>
  </si>
  <si>
    <r>
      <t>$0.03/in</t>
    </r>
    <r>
      <rPr>
        <vertAlign val="superscript"/>
        <sz val="11"/>
        <color theme="1"/>
        <rFont val="Calibri"/>
        <family val="2"/>
        <scheme val="minor"/>
      </rPr>
      <t>2</t>
    </r>
  </si>
  <si>
    <t>Used for front plate, cut out with lazer jet in BK Makerspace</t>
  </si>
  <si>
    <t>Zinc-Aluminum-Coated Alloy Steel Socket Head Screw (1/4"-20 Thread Size, 5/8" Long)</t>
  </si>
  <si>
    <t>McMaster-Carr</t>
  </si>
  <si>
    <t>91274A160</t>
  </si>
  <si>
    <t>4, comes with 50</t>
  </si>
  <si>
    <t xml:space="preserve">https://www.mcmaster.com/91274A160  </t>
  </si>
  <si>
    <t>Used to mount wooden pieces to base plate</t>
  </si>
  <si>
    <t>Stainless Steel Twist-Resistant Rivet Nuts (1/4"-20 thread)</t>
  </si>
  <si>
    <t>97467A725</t>
  </si>
  <si>
    <t>4, comes with 10</t>
  </si>
  <si>
    <t xml:space="preserve">https://www.mcmaster.com/97467A725/ </t>
  </si>
  <si>
    <t>Potentiometers</t>
  </si>
  <si>
    <t>Assorted Pot Knobs</t>
  </si>
  <si>
    <t>1 set</t>
  </si>
  <si>
    <t>COM-14622</t>
  </si>
  <si>
    <t>B00NN6M1V4</t>
  </si>
  <si>
    <t>Sparkfun</t>
  </si>
  <si>
    <t>Maxongroup</t>
  </si>
  <si>
    <t>Amazon</t>
  </si>
  <si>
    <t xml:space="preserve">https://www.sparkfun.com/products/14622 </t>
  </si>
  <si>
    <t xml:space="preserve">https://www.maxongroup.us/maxon/view/product/motor/dcmotor/re/re30/310005?etcc_cu=onsite&amp;etcc_med=Header%20Suche&amp;etcc_cmp=mit%20Ergebnis&amp;etcc_ctv=Layer&amp;query=310005 </t>
  </si>
  <si>
    <t xml:space="preserve">https://www.maxongroup.us/maxon/view/product/sensor/encoder/Optische-Encoder/ENCODERHEDS5540/110511?etcc_cu=onsite&amp;etcc_med=Header%20Suche&amp;etcc_cmp=mit%20Ergebnis&amp;etcc_ctv=Layer&amp;query=110511 </t>
  </si>
  <si>
    <t xml:space="preserve">https://www.amazon.com/Adjustable-Rotate-Button-Potentiometer-Control/dp/B00NN6M1V4 </t>
  </si>
  <si>
    <t>Used to control pendulum position</t>
  </si>
  <si>
    <t>Reads/writes pendulum position</t>
  </si>
  <si>
    <t>Change PID gains and pendulum set point</t>
  </si>
  <si>
    <t>Knobs for potentiometers</t>
  </si>
  <si>
    <t>Toggle Switches</t>
  </si>
  <si>
    <t>COM-09276</t>
  </si>
  <si>
    <t xml:space="preserve">https://www.sparkfun.com/products/9276 </t>
  </si>
  <si>
    <t>Toggle on/off particular features and power</t>
  </si>
  <si>
    <t>ME3D</t>
  </si>
  <si>
    <t xml:space="preserve">https://spider.eng.auburn.edu/me3d/index.php </t>
  </si>
  <si>
    <t>Connects pendulum arm to coupler</t>
  </si>
  <si>
    <t>Serves as pendulum arm</t>
  </si>
  <si>
    <t>myRio Mounting Plate</t>
  </si>
  <si>
    <t>Pendulum Arm</t>
  </si>
  <si>
    <t>Pendulum Dowel</t>
  </si>
  <si>
    <t>Mounting plate to secure myRio</t>
  </si>
  <si>
    <t>DC Motor Mount</t>
  </si>
  <si>
    <t>Serves as mount for DC motor</t>
  </si>
  <si>
    <t>Motor (Maxon RE 30)</t>
  </si>
  <si>
    <t>Encoder (Maxon HEDS 5540)</t>
  </si>
  <si>
    <t xml:space="preserve">https://www.mcmaster.com/91502A103/ </t>
  </si>
  <si>
    <t>Mounts DC motor to motor mount</t>
  </si>
  <si>
    <t>6, comes with 100</t>
  </si>
  <si>
    <t>91502A103</t>
  </si>
  <si>
    <t>Blue-Dyed Zinc-Plated Alloy Steel Socket Head Screw
(M3 x 0.5 mm Thread, 8 mm Long)</t>
  </si>
  <si>
    <t>Alloy Steel Socket Head Screw, Black-Oxide
(M1.6 x 0.35 mm Thread, 4 mm Long)</t>
  </si>
  <si>
    <t>91290A021</t>
  </si>
  <si>
    <t>2, comes with 25</t>
  </si>
  <si>
    <t>https://www.mcmaster.com/91290A021/</t>
  </si>
  <si>
    <t>Mounts encoder bracket to DC motor</t>
  </si>
  <si>
    <t>Total</t>
  </si>
  <si>
    <r>
      <t>0.98 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</si>
  <si>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0.09 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</si>
  <si>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3.37 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</si>
  <si>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11.755 in</t>
    </r>
    <r>
      <rPr>
        <vertAlign val="superscript"/>
        <sz val="11"/>
        <color theme="1"/>
        <rFont val="Calibri"/>
        <family val="2"/>
        <scheme val="minor"/>
      </rPr>
      <t>3</t>
    </r>
  </si>
  <si>
    <t>National Instruments myRIO 1900</t>
  </si>
  <si>
    <t>National Instruments</t>
  </si>
  <si>
    <t>https://www.ni.com/en-us/shop/hardware/products/myrio-student-embedded-device.html?modelId=125751</t>
  </si>
  <si>
    <t>Used to process user input and output control gain to the servo amp</t>
  </si>
  <si>
    <t>M7 Guitar Pots Nuts &amp; Washers</t>
  </si>
  <si>
    <t>B07BNC115B</t>
  </si>
  <si>
    <t>1, comes with 20</t>
  </si>
  <si>
    <t>https://www.amazon.com/dp/B07BNC115B?ref=ppx_yo2ov_dt_b_product_details&amp;th=1</t>
  </si>
  <si>
    <t>Mounts potentiometers to the front plate</t>
  </si>
  <si>
    <t>Baomain Blue Female Insulated Spade Wire Connector Electrical Crimp Terminal (16-14 AWG 2.8 x 0.5mm)</t>
  </si>
  <si>
    <t>FDD2-110</t>
  </si>
  <si>
    <t>1, comes with 100</t>
  </si>
  <si>
    <t>https://www.amazon.com/gp/product/B01MRRMVZL/ref=ox_sc_act_title_1?smid=A3HMB6GLG0WJ17&amp;psc=1</t>
  </si>
  <si>
    <t>Connects to the RE30 terminals</t>
  </si>
  <si>
    <t>HONJIE 2X5 10Pins 2.54mm Pitch Straight Pin Connector IDC Box Headers</t>
  </si>
  <si>
    <t>HJCP1526</t>
  </si>
  <si>
    <t>1, comes with 25</t>
  </si>
  <si>
    <t>https://www.amazon.com/gp/product/B0834RR68V/ref=ox_sc_act_title_4?smid=A2WP2UCUFVVNTF&amp;th=1</t>
  </si>
  <si>
    <t>Connects the myRIO to the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</si>
</sst>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/>
    <xf numFmtId="164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44" fontId="0" fillId="0" borderId="0" xfId="2" applyFont="1" applyAlignment="1">
      <alignment horizontal="right" vertical="center"/>
    </xf>
    <xf numFmtId="44" fontId="0" fillId="0" borderId="0" xfId="2" applyFont="1"/>
    <xf numFmtId="2" fontId="0" fillId="0" borderId="0" xfId="0" applyNumberFormat="1" applyAlignment="1">
      <alignment horizontal="center" vertical="center"/>
    </xf>
    <xf numFmtId="0" fontId="4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numFmt numFmtId="164" formatCode="&quot;$&quot;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DB8DA-F35E-4F8F-A0CE-D76128126612}" name="Table1" displayName="Table1" ref="A1:H25" totalsRowCount="1" headerRowDxfId="13">
  <autoFilter ref="A1:H24" xr:uid="{C9ADB8DA-F35E-4F8F-A0CE-D76128126612}"/>
  <tableColumns count="8">
    <tableColumn id="1" xr3:uid="{538FFDF8-03BF-4D9D-A987-B1A6F07805B1}" name="Item" totalsRowLabel="Total" dataDxfId="12" totalsRowDxfId="6"/>
    <tableColumn id="2" xr3:uid="{70BE6712-151A-461D-A2C7-66BB7B0FFF0F}" name="Source" dataDxfId="11" totalsRowDxfId="5"/>
    <tableColumn id="3" xr3:uid="{B5990BAD-8D59-43B0-A3FA-722F5C57BA89}" name="Part Number" dataDxfId="10" totalsRowDxfId="4"/>
    <tableColumn id="4" xr3:uid="{5FD50A0B-E499-409A-B4AE-144D8A574A71}" name="Quantity" dataDxfId="9" totalsRowDxfId="3"/>
    <tableColumn id="5" xr3:uid="{C4C3F9F7-9869-4333-9C4A-594F9AE12747}" name="Cost per unit" dataDxfId="8" totalsRowDxfId="2" dataCellStyle="Currency"/>
    <tableColumn id="6" xr3:uid="{C469E453-EAEE-44AC-83EF-03152FD3DA59}" name="Total Cost" totalsRowFunction="sum" dataDxfId="7" totalsRowDxfId="1" dataCellStyle="Currency"/>
    <tableColumn id="7" xr3:uid="{32E4DC21-B5F4-4024-B0FA-E3FA603DAAB0}" name="Link" totalsRowDxfId="0" dataCellStyle="Hyperlink"/>
    <tableColumn id="8" xr3:uid="{4B6C6EF7-F20E-4FE4-81C0-7C62B0DF45B1}" name="Notes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7467A725/" TargetMode="External"/><Relationship Id="rId13" Type="http://schemas.openxmlformats.org/officeDocument/2006/relationships/hyperlink" Target="https://www.sparkfun.com/products/9276" TargetMode="External"/><Relationship Id="rId18" Type="http://schemas.openxmlformats.org/officeDocument/2006/relationships/hyperlink" Target="https://www.mcmaster.com/91502A103/" TargetMode="External"/><Relationship Id="rId3" Type="http://schemas.openxmlformats.org/officeDocument/2006/relationships/hyperlink" Target="https://www.homedepot.com/p/Everbilt-6-32-x-3-in-Combo-Round-Head-Zinc-Plated-Machine-Screw-4-Pack-813391/204274609" TargetMode="External"/><Relationship Id="rId21" Type="http://schemas.openxmlformats.org/officeDocument/2006/relationships/hyperlink" Target="https://www.amazon.com/dp/B07BNC115B?ref=ppx_yo2ov_dt_b_product_details&amp;th=1" TargetMode="External"/><Relationship Id="rId7" Type="http://schemas.openxmlformats.org/officeDocument/2006/relationships/hyperlink" Target="https://www.mcmaster.com/91274A160" TargetMode="External"/><Relationship Id="rId12" Type="http://schemas.openxmlformats.org/officeDocument/2006/relationships/hyperlink" Target="https://www.amazon.com/Adjustable-Rotate-Button-Potentiometer-Control/dp/B00NN6M1V4" TargetMode="External"/><Relationship Id="rId17" Type="http://schemas.openxmlformats.org/officeDocument/2006/relationships/hyperlink" Target="https://spider.eng.auburn.edu/me3d/index.php" TargetMode="External"/><Relationship Id="rId2" Type="http://schemas.openxmlformats.org/officeDocument/2006/relationships/hyperlink" Target="https://www.homedepot.com/p/M-D-Building-Products-12-in-x-12-in-16-Gauge-Weldable-Sheet-56038/100248617" TargetMode="External"/><Relationship Id="rId16" Type="http://schemas.openxmlformats.org/officeDocument/2006/relationships/hyperlink" Target="https://spider.eng.auburn.edu/me3d/index.php" TargetMode="External"/><Relationship Id="rId20" Type="http://schemas.openxmlformats.org/officeDocument/2006/relationships/hyperlink" Target="https://www.ni.com/en-us/shop/hardware/products/myrio-student-embedded-device.html?modelId=125751" TargetMode="External"/><Relationship Id="rId1" Type="http://schemas.openxmlformats.org/officeDocument/2006/relationships/hyperlink" Target="https://www.homedepot.com/p/3-4-in-x-2-ft-x-4-ft-Radiata-Pine-Plywood-Actual-0-719-in-x-23-75-in-x-47-75-in-414716/313354420" TargetMode="External"/><Relationship Id="rId6" Type="http://schemas.openxmlformats.org/officeDocument/2006/relationships/hyperlink" Target="https://spider.eng.auburn.edu/makerspace/materials.php" TargetMode="External"/><Relationship Id="rId11" Type="http://schemas.openxmlformats.org/officeDocument/2006/relationships/hyperlink" Target="https://www.maxongroup.us/maxon/view/product/sensor/encoder/Optische-Encoder/ENCODERHEDS5540/110511?etcc_cu=onsite&amp;etcc_med=Header%20Suche&amp;etcc_cmp=mit%20Ergebnis&amp;etcc_ctv=Layer&amp;query=110511" TargetMode="External"/><Relationship Id="rId5" Type="http://schemas.openxmlformats.org/officeDocument/2006/relationships/hyperlink" Target="https://spider.eng.auburn.edu/makerspace/materials.php" TargetMode="External"/><Relationship Id="rId15" Type="http://schemas.openxmlformats.org/officeDocument/2006/relationships/hyperlink" Target="https://spider.eng.auburn.edu/me3d/index.php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maxongroup.us/maxon/view/product/motor/dcmotor/re/re30/310005?etcc_cu=onsite&amp;etcc_med=Header%20Suche&amp;etcc_cmp=mit%20Ergebnis&amp;etcc_ctv=Layer&amp;query=310005" TargetMode="External"/><Relationship Id="rId19" Type="http://schemas.openxmlformats.org/officeDocument/2006/relationships/hyperlink" Target="https://www.mcmaster.com/91290A021/" TargetMode="External"/><Relationship Id="rId4" Type="http://schemas.openxmlformats.org/officeDocument/2006/relationships/hyperlink" Target="https://www.homedepot.com/p/Everbilt-6-32-Zinc-Plated-Nylon-Lock-Nut-4-Pack-802211/204274156" TargetMode="External"/><Relationship Id="rId9" Type="http://schemas.openxmlformats.org/officeDocument/2006/relationships/hyperlink" Target="https://www.sparkfun.com/products/14622" TargetMode="External"/><Relationship Id="rId14" Type="http://schemas.openxmlformats.org/officeDocument/2006/relationships/hyperlink" Target="https://spider.eng.auburn.edu/me3d/index.php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37.5703125" style="2" bestFit="1" customWidth="1"/>
    <col min="2" max="2" width="20" style="2" bestFit="1" customWidth="1"/>
    <col min="3" max="3" width="14.42578125" style="8" customWidth="1"/>
    <col min="4" max="4" width="16.7109375" style="7" bestFit="1" customWidth="1"/>
    <col min="5" max="5" width="14.42578125" style="2" customWidth="1"/>
    <col min="6" max="6" width="12.28515625" style="2" customWidth="1"/>
    <col min="7" max="7" width="45.42578125" customWidth="1"/>
    <col min="8" max="8" width="38" bestFit="1" customWidth="1"/>
  </cols>
  <sheetData>
    <row r="1" spans="1:8" s="10" customFormat="1" x14ac:dyDescent="0.25">
      <c r="A1" s="11" t="s">
        <v>0</v>
      </c>
      <c r="B1" s="11" t="s">
        <v>1</v>
      </c>
      <c r="C1" s="11" t="s">
        <v>2</v>
      </c>
      <c r="D1" s="11" t="s">
        <v>10</v>
      </c>
      <c r="E1" s="11" t="s">
        <v>15</v>
      </c>
      <c r="F1" s="11" t="s">
        <v>14</v>
      </c>
      <c r="G1" s="10" t="s">
        <v>3</v>
      </c>
      <c r="H1" s="10" t="s">
        <v>4</v>
      </c>
    </row>
    <row r="2" spans="1:8" x14ac:dyDescent="0.25">
      <c r="A2" s="2" t="s">
        <v>8</v>
      </c>
      <c r="B2" s="2" t="s">
        <v>7</v>
      </c>
      <c r="D2" s="7">
        <v>1</v>
      </c>
      <c r="E2" s="14">
        <v>28.94</v>
      </c>
      <c r="F2" s="14">
        <f>D2*E2</f>
        <v>28.94</v>
      </c>
      <c r="G2" s="1" t="s">
        <v>5</v>
      </c>
      <c r="H2" t="s">
        <v>6</v>
      </c>
    </row>
    <row r="3" spans="1:8" ht="30" x14ac:dyDescent="0.25">
      <c r="A3" s="2" t="s">
        <v>9</v>
      </c>
      <c r="B3" s="2" t="s">
        <v>7</v>
      </c>
      <c r="D3" s="7">
        <v>1</v>
      </c>
      <c r="E3" s="14">
        <v>14.98</v>
      </c>
      <c r="F3" s="14">
        <f t="shared" ref="F3:F5" si="0">D3*E3</f>
        <v>14.98</v>
      </c>
      <c r="G3" s="1" t="s">
        <v>11</v>
      </c>
      <c r="H3" s="3" t="s">
        <v>12</v>
      </c>
    </row>
    <row r="4" spans="1:8" ht="30" x14ac:dyDescent="0.25">
      <c r="A4" s="5" t="s">
        <v>16</v>
      </c>
      <c r="B4" s="2" t="s">
        <v>7</v>
      </c>
      <c r="D4" s="7">
        <v>2</v>
      </c>
      <c r="E4" s="14">
        <v>1.28</v>
      </c>
      <c r="F4" s="14">
        <f t="shared" si="0"/>
        <v>2.56</v>
      </c>
      <c r="G4" s="1" t="s">
        <v>13</v>
      </c>
      <c r="H4" s="3" t="s">
        <v>17</v>
      </c>
    </row>
    <row r="5" spans="1:8" ht="30" x14ac:dyDescent="0.25">
      <c r="A5" s="2" t="s">
        <v>18</v>
      </c>
      <c r="B5" s="2" t="s">
        <v>7</v>
      </c>
      <c r="D5" s="7">
        <v>1</v>
      </c>
      <c r="E5" s="14">
        <v>1.28</v>
      </c>
      <c r="F5" s="14">
        <f t="shared" si="0"/>
        <v>1.28</v>
      </c>
      <c r="G5" s="1" t="s">
        <v>19</v>
      </c>
      <c r="H5" s="3" t="s">
        <v>17</v>
      </c>
    </row>
    <row r="6" spans="1:8" ht="17.25" x14ac:dyDescent="0.25">
      <c r="A6" s="2" t="s">
        <v>25</v>
      </c>
      <c r="B6" s="2" t="s">
        <v>22</v>
      </c>
      <c r="C6" s="8" t="s">
        <v>23</v>
      </c>
      <c r="E6" s="15" t="s">
        <v>24</v>
      </c>
      <c r="F6" s="14"/>
      <c r="G6" s="1" t="s">
        <v>20</v>
      </c>
      <c r="H6" s="3" t="s">
        <v>21</v>
      </c>
    </row>
    <row r="7" spans="1:8" ht="30" x14ac:dyDescent="0.25">
      <c r="A7" s="2" t="s">
        <v>26</v>
      </c>
      <c r="B7" s="2" t="s">
        <v>22</v>
      </c>
      <c r="C7" s="8" t="s">
        <v>27</v>
      </c>
      <c r="E7" s="15" t="s">
        <v>28</v>
      </c>
      <c r="F7" s="14"/>
      <c r="G7" s="1" t="s">
        <v>20</v>
      </c>
      <c r="H7" s="3" t="s">
        <v>29</v>
      </c>
    </row>
    <row r="8" spans="1:8" ht="45" x14ac:dyDescent="0.25">
      <c r="A8" s="5" t="s">
        <v>30</v>
      </c>
      <c r="B8" s="2" t="s">
        <v>31</v>
      </c>
      <c r="C8" s="8" t="s">
        <v>32</v>
      </c>
      <c r="D8" s="7" t="s">
        <v>33</v>
      </c>
      <c r="E8" s="14">
        <v>10.15</v>
      </c>
      <c r="F8" s="14">
        <v>10.15</v>
      </c>
      <c r="G8" s="4" t="s">
        <v>34</v>
      </c>
      <c r="H8" s="5" t="s">
        <v>35</v>
      </c>
    </row>
    <row r="9" spans="1:8" ht="30" x14ac:dyDescent="0.25">
      <c r="A9" s="5" t="s">
        <v>36</v>
      </c>
      <c r="B9" s="2" t="s">
        <v>31</v>
      </c>
      <c r="C9" s="8" t="s">
        <v>37</v>
      </c>
      <c r="D9" s="7" t="s">
        <v>38</v>
      </c>
      <c r="E9" s="14">
        <v>11.43</v>
      </c>
      <c r="F9" s="14">
        <v>11.43</v>
      </c>
      <c r="G9" s="1" t="s">
        <v>39</v>
      </c>
      <c r="H9" s="5" t="s">
        <v>35</v>
      </c>
    </row>
    <row r="10" spans="1:8" x14ac:dyDescent="0.25">
      <c r="A10" t="s">
        <v>40</v>
      </c>
      <c r="B10" s="2" t="s">
        <v>45</v>
      </c>
      <c r="C10" s="9" t="s">
        <v>43</v>
      </c>
      <c r="D10" s="6">
        <v>6</v>
      </c>
      <c r="E10" s="16">
        <v>1.6</v>
      </c>
      <c r="F10" s="16">
        <v>9.6</v>
      </c>
      <c r="G10" s="1" t="s">
        <v>48</v>
      </c>
      <c r="H10" t="s">
        <v>54</v>
      </c>
    </row>
    <row r="11" spans="1:8" x14ac:dyDescent="0.25">
      <c r="A11" t="s">
        <v>70</v>
      </c>
      <c r="B11" s="2" t="s">
        <v>46</v>
      </c>
      <c r="C11" s="9">
        <v>310005</v>
      </c>
      <c r="D11" s="6">
        <v>1</v>
      </c>
      <c r="E11" s="16">
        <v>385</v>
      </c>
      <c r="F11" s="16">
        <v>385</v>
      </c>
      <c r="G11" s="1" t="s">
        <v>49</v>
      </c>
      <c r="H11" t="s">
        <v>52</v>
      </c>
    </row>
    <row r="12" spans="1:8" x14ac:dyDescent="0.25">
      <c r="A12" t="s">
        <v>71</v>
      </c>
      <c r="B12" s="2" t="s">
        <v>46</v>
      </c>
      <c r="C12" s="9">
        <v>110511</v>
      </c>
      <c r="D12" s="6">
        <v>1</v>
      </c>
      <c r="E12" s="16">
        <v>107.13</v>
      </c>
      <c r="F12" s="16">
        <v>107.13</v>
      </c>
      <c r="G12" s="1" t="s">
        <v>50</v>
      </c>
      <c r="H12" t="s">
        <v>53</v>
      </c>
    </row>
    <row r="13" spans="1:8" x14ac:dyDescent="0.25">
      <c r="A13" t="s">
        <v>41</v>
      </c>
      <c r="B13" s="2" t="s">
        <v>47</v>
      </c>
      <c r="C13" s="9" t="s">
        <v>44</v>
      </c>
      <c r="D13" s="6" t="s">
        <v>42</v>
      </c>
      <c r="E13" s="16">
        <v>9.99</v>
      </c>
      <c r="F13" s="16">
        <v>9.99</v>
      </c>
      <c r="G13" s="1" t="s">
        <v>51</v>
      </c>
      <c r="H13" t="s">
        <v>55</v>
      </c>
    </row>
    <row r="14" spans="1:8" ht="30" x14ac:dyDescent="0.25">
      <c r="A14" s="2" t="s">
        <v>56</v>
      </c>
      <c r="B14" s="2" t="s">
        <v>45</v>
      </c>
      <c r="C14" s="8" t="s">
        <v>57</v>
      </c>
      <c r="D14" s="2">
        <v>4</v>
      </c>
      <c r="E14" s="14">
        <v>2.1</v>
      </c>
      <c r="F14" s="14">
        <v>8.4</v>
      </c>
      <c r="G14" s="1" t="s">
        <v>58</v>
      </c>
      <c r="H14" s="3" t="s">
        <v>59</v>
      </c>
    </row>
    <row r="15" spans="1:8" ht="17.25" x14ac:dyDescent="0.25">
      <c r="A15" s="2" t="s">
        <v>65</v>
      </c>
      <c r="B15" s="2" t="s">
        <v>60</v>
      </c>
      <c r="D15" s="7" t="s">
        <v>83</v>
      </c>
      <c r="E15" s="14"/>
      <c r="F15" s="14"/>
      <c r="G15" s="1" t="s">
        <v>61</v>
      </c>
      <c r="H15" t="s">
        <v>63</v>
      </c>
    </row>
    <row r="16" spans="1:8" ht="17.25" x14ac:dyDescent="0.25">
      <c r="A16" s="2" t="s">
        <v>66</v>
      </c>
      <c r="B16" s="2" t="s">
        <v>60</v>
      </c>
      <c r="D16" s="7" t="s">
        <v>84</v>
      </c>
      <c r="E16" s="14"/>
      <c r="F16" s="14"/>
      <c r="G16" s="1" t="s">
        <v>61</v>
      </c>
      <c r="H16" t="s">
        <v>62</v>
      </c>
    </row>
    <row r="17" spans="1:8" ht="17.25" x14ac:dyDescent="0.25">
      <c r="A17" s="2" t="s">
        <v>64</v>
      </c>
      <c r="B17" s="2" t="s">
        <v>60</v>
      </c>
      <c r="D17" s="7" t="s">
        <v>85</v>
      </c>
      <c r="E17" s="14"/>
      <c r="F17" s="14"/>
      <c r="G17" s="1" t="s">
        <v>61</v>
      </c>
      <c r="H17" t="s">
        <v>67</v>
      </c>
    </row>
    <row r="18" spans="1:8" ht="17.25" x14ac:dyDescent="0.25">
      <c r="A18" s="2" t="s">
        <v>68</v>
      </c>
      <c r="B18" s="2" t="s">
        <v>60</v>
      </c>
      <c r="D18" s="7" t="s">
        <v>86</v>
      </c>
      <c r="E18" s="14"/>
      <c r="F18" s="14"/>
      <c r="G18" s="1" t="s">
        <v>61</v>
      </c>
      <c r="H18" t="s">
        <v>69</v>
      </c>
    </row>
    <row r="19" spans="1:8" ht="45" x14ac:dyDescent="0.25">
      <c r="A19" s="5" t="s">
        <v>76</v>
      </c>
      <c r="B19" s="2" t="s">
        <v>31</v>
      </c>
      <c r="C19" s="8" t="s">
        <v>75</v>
      </c>
      <c r="D19" s="7" t="s">
        <v>74</v>
      </c>
      <c r="E19" s="14">
        <v>12.62</v>
      </c>
      <c r="F19" s="14">
        <v>12.62</v>
      </c>
      <c r="G19" s="1" t="s">
        <v>72</v>
      </c>
      <c r="H19" t="s">
        <v>73</v>
      </c>
    </row>
    <row r="20" spans="1:8" ht="45" x14ac:dyDescent="0.25">
      <c r="A20" s="5" t="s">
        <v>77</v>
      </c>
      <c r="B20" s="2" t="s">
        <v>31</v>
      </c>
      <c r="C20" s="8" t="s">
        <v>78</v>
      </c>
      <c r="D20" s="7" t="s">
        <v>79</v>
      </c>
      <c r="E20" s="14">
        <v>4.22</v>
      </c>
      <c r="F20" s="14">
        <v>4.22</v>
      </c>
      <c r="G20" s="1" t="s">
        <v>80</v>
      </c>
      <c r="H20" t="s">
        <v>81</v>
      </c>
    </row>
    <row r="21" spans="1:8" x14ac:dyDescent="0.25">
      <c r="A21" s="2" t="s">
        <v>91</v>
      </c>
      <c r="B21" s="2" t="s">
        <v>47</v>
      </c>
      <c r="C21" s="8" t="s">
        <v>92</v>
      </c>
      <c r="D21" s="7" t="s">
        <v>93</v>
      </c>
      <c r="E21" s="14">
        <v>6.99</v>
      </c>
      <c r="F21" s="14">
        <f>1*Table1[[#This Row],[Cost per unit]]</f>
        <v>6.99</v>
      </c>
      <c r="G21" s="1" t="s">
        <v>94</v>
      </c>
      <c r="H21" t="s">
        <v>95</v>
      </c>
    </row>
    <row r="22" spans="1:8" ht="45" x14ac:dyDescent="0.25">
      <c r="A22" s="5" t="s">
        <v>96</v>
      </c>
      <c r="B22" s="2" t="s">
        <v>47</v>
      </c>
      <c r="C22" s="17" t="s">
        <v>97</v>
      </c>
      <c r="D22" s="7" t="s">
        <v>98</v>
      </c>
      <c r="E22" s="14">
        <v>6.39</v>
      </c>
      <c r="F22" s="14">
        <f>1*Table1[[#This Row],[Cost per unit]]</f>
        <v>6.39</v>
      </c>
      <c r="G22" s="1" t="s">
        <v>99</v>
      </c>
      <c r="H22" t="s">
        <v>100</v>
      </c>
    </row>
    <row r="23" spans="1:8" ht="30" x14ac:dyDescent="0.25">
      <c r="A23" s="5" t="s">
        <v>101</v>
      </c>
      <c r="B23" s="2" t="s">
        <v>47</v>
      </c>
      <c r="C23" s="18" t="s">
        <v>102</v>
      </c>
      <c r="D23" s="7" t="s">
        <v>103</v>
      </c>
      <c r="E23" s="14">
        <v>5.99</v>
      </c>
      <c r="F23" s="14">
        <f>1*Table1[[#This Row],[Cost per unit]]</f>
        <v>5.99</v>
      </c>
      <c r="G23" s="1" t="s">
        <v>104</v>
      </c>
      <c r="H23" t="s">
        <v>105</v>
      </c>
    </row>
    <row r="24" spans="1:8" ht="30" x14ac:dyDescent="0.25">
      <c r="A24" s="2" t="s">
        <v>87</v>
      </c>
      <c r="B24" s="2" t="s">
        <v>88</v>
      </c>
      <c r="D24" s="7">
        <v>1</v>
      </c>
      <c r="E24" s="14">
        <v>635</v>
      </c>
      <c r="F24" s="14">
        <f>Table1[[#This Row],[Quantity]]*Table1[[#This Row],[Cost per unit]]</f>
        <v>635</v>
      </c>
      <c r="G24" s="1" t="s">
        <v>89</v>
      </c>
      <c r="H24" s="3" t="s">
        <v>90</v>
      </c>
    </row>
    <row r="25" spans="1:8" x14ac:dyDescent="0.25">
      <c r="A25" s="2" t="s">
        <v>82</v>
      </c>
      <c r="F25" s="13">
        <f>SUBTOTAL(109,Table1[Total Cost])</f>
        <v>1260.67</v>
      </c>
      <c r="G25" s="12"/>
    </row>
  </sheetData>
  <hyperlinks>
    <hyperlink ref="G2" r:id="rId1" xr:uid="{8FA2EFFB-AFBA-4F00-A2EC-7C8A7E7FEB79}"/>
    <hyperlink ref="G3" r:id="rId2" xr:uid="{6FEBB7A1-BB38-4FE7-B116-0BD8B26834F2}"/>
    <hyperlink ref="G4" r:id="rId3" xr:uid="{F74EAEE1-E9B8-4D7F-B48E-29BECD56F782}"/>
    <hyperlink ref="G5" r:id="rId4" xr:uid="{DA02DC40-EE61-4A30-AC5F-DBD0A29E484E}"/>
    <hyperlink ref="G6" r:id="rId5" xr:uid="{014F2B52-7383-47AA-88B3-9FF55B81334D}"/>
    <hyperlink ref="G7" r:id="rId6" xr:uid="{08140488-AC00-4466-9E6E-BD7BB994DB2C}"/>
    <hyperlink ref="G8" r:id="rId7" xr:uid="{E6DC102A-6462-4C50-B113-1E22B225A5BC}"/>
    <hyperlink ref="G9" r:id="rId8" xr:uid="{315C48E8-A7A9-4220-B12D-9E84E78839D0}"/>
    <hyperlink ref="G10" r:id="rId9" xr:uid="{B0873E04-FCA4-49D6-ABAA-7484A0A1D35F}"/>
    <hyperlink ref="G11" r:id="rId10" xr:uid="{2CE33563-5911-4972-B784-39C303705A9B}"/>
    <hyperlink ref="G12" r:id="rId11" xr:uid="{0F327C33-4918-4E33-9A46-B16A7241AD80}"/>
    <hyperlink ref="G13" r:id="rId12" xr:uid="{4C4F9018-9A70-4733-9C9E-AD069083DC8A}"/>
    <hyperlink ref="G14" r:id="rId13" xr:uid="{32DB2E53-F90D-4AD9-A240-34AA81FD077C}"/>
    <hyperlink ref="G15" r:id="rId14" xr:uid="{92E63AC7-C664-4729-8DB7-9EADE882BEB7}"/>
    <hyperlink ref="G16" r:id="rId15" xr:uid="{87527C68-54D3-4881-ADB7-772829B825D2}"/>
    <hyperlink ref="G17" r:id="rId16" xr:uid="{70B56A39-FB29-48F3-B36E-D76B5384DC00}"/>
    <hyperlink ref="G18" r:id="rId17" xr:uid="{E962F3F2-AEC5-4A7C-A055-3B62E91836D0}"/>
    <hyperlink ref="G19" r:id="rId18" xr:uid="{FF3D0B50-6894-48D0-91B6-FEEBAA8F4410}"/>
    <hyperlink ref="G20" r:id="rId19" xr:uid="{7CC83D02-257C-4DD3-812D-02EA783DC7AB}"/>
    <hyperlink ref="G24" r:id="rId20" xr:uid="{1CA622F4-86B3-4EAA-A1EA-161517AB2E5A}"/>
    <hyperlink ref="G21" r:id="rId21" xr:uid="{2EF86AE6-9B86-4CCE-B363-71FBD571854D}"/>
  </hyperlinks>
  <pageMargins left="0.7" right="0.7" top="0.75" bottom="0.75" header="0.3" footer="0.3"/>
  <pageSetup orientation="portrait"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Walter Livingston</cp:lastModifiedBy>
  <cp:revision/>
  <dcterms:created xsi:type="dcterms:W3CDTF">2022-04-28T03:12:45Z</dcterms:created>
  <dcterms:modified xsi:type="dcterms:W3CDTF">2022-04-29T00:41:04Z</dcterms:modified>
  <cp:category/>
  <cp:contentStatus/>
</cp:coreProperties>
</file>