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10" i="2" l="1"/>
  <c r="Q10" i="2"/>
  <c r="P10" i="2"/>
  <c r="O10" i="2"/>
  <c r="N10" i="2"/>
  <c r="M10" i="2"/>
  <c r="L10" i="2"/>
  <c r="K10" i="2"/>
  <c r="J10" i="2"/>
  <c r="I10" i="2"/>
  <c r="H10" i="2"/>
  <c r="G10" i="2"/>
  <c r="F10" i="2"/>
  <c r="Q8" i="2"/>
  <c r="Q11" i="2" s="1"/>
  <c r="P8" i="2"/>
  <c r="P11" i="2" s="1"/>
  <c r="O8" i="2"/>
  <c r="O11" i="2" s="1"/>
  <c r="N8" i="2"/>
  <c r="N11" i="2" s="1"/>
  <c r="M8" i="2"/>
  <c r="M11" i="2" s="1"/>
  <c r="L8" i="2"/>
  <c r="L11" i="2" s="1"/>
  <c r="K8" i="2"/>
  <c r="K11" i="2" s="1"/>
  <c r="J8" i="2"/>
  <c r="J11" i="2" s="1"/>
  <c r="I8" i="2"/>
  <c r="I11" i="2" s="1"/>
  <c r="H8" i="2"/>
  <c r="H11" i="2" s="1"/>
  <c r="G8" i="2"/>
  <c r="G11" i="2" s="1"/>
  <c r="F8" i="2"/>
  <c r="F11" i="2" s="1"/>
  <c r="E8" i="2"/>
  <c r="E11" i="2" s="1"/>
  <c r="E8" i="1"/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U6" i="1"/>
  <c r="F8" i="1"/>
  <c r="Q8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<sst xmlns="http://schemas.openxmlformats.org/spreadsheetml/2006/main" count="52" uniqueCount="23">
  <si>
    <t>2014年度公益性行业（农业）科研专项经费项目支出决算明细表</t>
  </si>
  <si>
    <t>课题单位</t>
    <phoneticPr fontId="5" type="noConversion"/>
  </si>
  <si>
    <t>年度</t>
    <phoneticPr fontId="5" type="noConversion"/>
  </si>
  <si>
    <t>拨款</t>
    <phoneticPr fontId="5" type="noConversion"/>
  </si>
  <si>
    <t>实际花费</t>
    <phoneticPr fontId="5" type="noConversion"/>
  </si>
  <si>
    <t>设备费</t>
  </si>
  <si>
    <t>材料费</t>
  </si>
  <si>
    <t>测试化验加工费</t>
  </si>
  <si>
    <t>差旅费</t>
  </si>
  <si>
    <t>会议费</t>
  </si>
  <si>
    <t>劳务费</t>
  </si>
  <si>
    <t>专家咨询费</t>
  </si>
  <si>
    <t>其它</t>
  </si>
  <si>
    <t>燃料动力费</t>
  </si>
  <si>
    <t>国际合作费</t>
  </si>
  <si>
    <t>出版/文献/信息传播/知识产权事务费</t>
    <phoneticPr fontId="5" type="noConversion"/>
  </si>
  <si>
    <t>管理费</t>
  </si>
  <si>
    <t>中国农业大学</t>
    <phoneticPr fontId="5" type="noConversion"/>
  </si>
  <si>
    <t>编号</t>
    <phoneticPr fontId="5" type="noConversion"/>
  </si>
  <si>
    <t>首席签字:                                       单位公章        财务章     单位：万元</t>
    <phoneticPr fontId="2" type="noConversion"/>
  </si>
  <si>
    <t>实际共计</t>
    <phoneticPr fontId="5" type="noConversion"/>
  </si>
  <si>
    <t>预计共计</t>
    <phoneticPr fontId="5" type="noConversion"/>
  </si>
  <si>
    <t>执行率(%)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</si>
</sst>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8"/>
      <color indexed="8"/>
      <name val="华文宋体"/>
      <family val="3"/>
      <charset val="134"/>
    </font>
    <font>
      <sz val="9"/>
      <name val="宋体"/>
      <family val="3"/>
      <charset val="134"/>
      <scheme val="minor"/>
    </font>
    <font>
      <sz val="14"/>
      <color indexed="8"/>
      <name val="仿宋_GB2312"/>
      <charset val="134"/>
    </font>
    <font>
      <b/>
      <sz val="9"/>
      <name val="仿宋_GB231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V10" sqref="A1:XFD1048576"/>
    </sheetView>
  </sheetViews>
  <sheetFormatPr defaultRowHeight="13.5"/>
  <cols>
    <col min="1" max="1" width="5.125" customWidth="1"/>
    <col min="2" max="2" width="7.625" customWidth="1"/>
    <col min="3" max="3" width="7.375" customWidth="1"/>
    <col min="4" max="4" width="7.75" customWidth="1"/>
    <col min="5" max="5" width="7.625" customWidth="1"/>
    <col min="6" max="6" width="6" customWidth="1"/>
    <col min="7" max="8" width="6.5" customWidth="1"/>
    <col min="9" max="9" width="7.5" customWidth="1"/>
    <col min="10" max="10" width="7.625" customWidth="1"/>
    <col min="11" max="11" width="7.375" customWidth="1"/>
    <col min="12" max="12" width="7.5" customWidth="1"/>
    <col min="13" max="13" width="7.125" customWidth="1"/>
    <col min="14" max="14" width="8" customWidth="1"/>
    <col min="15" max="15" width="6.5" customWidth="1"/>
    <col min="16" max="16" width="7.625" customWidth="1"/>
    <col min="17" max="17" width="8.625" customWidth="1"/>
  </cols>
  <sheetData>
    <row r="1" spans="1:21" ht="24.7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21" ht="18.75">
      <c r="A2" s="12" t="s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21" ht="56.25">
      <c r="A3" s="1" t="s">
        <v>18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21" ht="44.25" customHeight="1">
      <c r="A4" s="2">
        <v>1</v>
      </c>
      <c r="B4" s="2" t="s">
        <v>17</v>
      </c>
      <c r="C4" s="2">
        <v>2011</v>
      </c>
      <c r="D4" s="2">
        <v>82.7</v>
      </c>
      <c r="E4" s="2">
        <v>68.096720000000005</v>
      </c>
      <c r="F4" s="2">
        <v>15.44894</v>
      </c>
      <c r="G4" s="2">
        <v>19.532758999999999</v>
      </c>
      <c r="H4" s="2">
        <v>3</v>
      </c>
      <c r="I4" s="2">
        <v>11.175070999999999</v>
      </c>
      <c r="J4" s="2">
        <v>0.26</v>
      </c>
      <c r="K4" s="2">
        <v>7.74</v>
      </c>
      <c r="L4" s="2">
        <v>0</v>
      </c>
      <c r="M4" s="2">
        <v>0</v>
      </c>
      <c r="N4" s="2">
        <v>2.0325000000000002</v>
      </c>
      <c r="O4" s="2">
        <v>5.1493000000000002</v>
      </c>
      <c r="P4" s="2">
        <v>1.9505540000000003</v>
      </c>
      <c r="Q4" s="2">
        <v>1.8076000000000001</v>
      </c>
    </row>
    <row r="5" spans="1:21" ht="40.5" customHeight="1">
      <c r="A5" s="2">
        <v>2</v>
      </c>
      <c r="B5" s="2" t="s">
        <v>17</v>
      </c>
      <c r="C5" s="2">
        <v>2012</v>
      </c>
      <c r="D5" s="2">
        <v>54.2</v>
      </c>
      <c r="E5" s="2">
        <v>31.59122</v>
      </c>
      <c r="F5" s="2">
        <v>8.2576000000000001</v>
      </c>
      <c r="G5" s="2">
        <v>5.3319019999999995</v>
      </c>
      <c r="H5" s="2">
        <v>3.5</v>
      </c>
      <c r="I5" s="2">
        <v>2.3123</v>
      </c>
      <c r="J5" s="2">
        <v>0.36</v>
      </c>
      <c r="K5" s="2">
        <v>6.06</v>
      </c>
      <c r="L5" s="2">
        <v>0.16</v>
      </c>
      <c r="M5" s="2">
        <v>0.01</v>
      </c>
      <c r="N5" s="2">
        <v>2.1232000000000002</v>
      </c>
      <c r="O5" s="2">
        <v>0.75427000000000011</v>
      </c>
      <c r="P5" s="2">
        <v>1.5372430000000001</v>
      </c>
      <c r="Q5" s="2">
        <v>1.1847000000000001</v>
      </c>
    </row>
    <row r="6" spans="1:21" ht="42" customHeight="1">
      <c r="A6" s="2">
        <v>3</v>
      </c>
      <c r="B6" s="2" t="s">
        <v>17</v>
      </c>
      <c r="C6" s="2">
        <v>2013</v>
      </c>
      <c r="D6" s="2">
        <v>27</v>
      </c>
      <c r="E6" s="2">
        <v>12.22955</v>
      </c>
      <c r="F6" s="2">
        <v>-0.23980000000000001</v>
      </c>
      <c r="G6" s="2">
        <v>3.3058990000000006</v>
      </c>
      <c r="H6" s="2">
        <v>0</v>
      </c>
      <c r="I6" s="2">
        <v>0.77139999999999997</v>
      </c>
      <c r="J6" s="2">
        <v>0</v>
      </c>
      <c r="K6" s="2">
        <v>4.72</v>
      </c>
      <c r="L6" s="2">
        <v>0.72</v>
      </c>
      <c r="M6" s="2">
        <v>0</v>
      </c>
      <c r="N6" s="2">
        <v>1.0077</v>
      </c>
      <c r="O6" s="2">
        <v>1.1525000000000001</v>
      </c>
      <c r="P6" s="2">
        <v>0.20165</v>
      </c>
      <c r="Q6" s="2">
        <v>0.59019999999999995</v>
      </c>
      <c r="U6">
        <f>E8/E9</f>
        <v>0.97133759562841515</v>
      </c>
    </row>
    <row r="7" spans="1:21" ht="47.25" customHeight="1">
      <c r="A7" s="2">
        <v>4</v>
      </c>
      <c r="B7" s="2" t="s">
        <v>17</v>
      </c>
      <c r="C7" s="2">
        <v>2014</v>
      </c>
      <c r="D7" s="2">
        <v>19.100000000000001</v>
      </c>
      <c r="E7" s="2">
        <v>65.837289999999996</v>
      </c>
      <c r="F7" s="2">
        <v>6.2755000000000001</v>
      </c>
      <c r="G7" s="2">
        <v>32.015940000000001</v>
      </c>
      <c r="H7" s="2">
        <v>9.1095000000000006</v>
      </c>
      <c r="I7" s="2">
        <v>2.5726300000000002</v>
      </c>
      <c r="J7" s="2">
        <v>2.0179999999999998</v>
      </c>
      <c r="K7" s="2">
        <v>2.13</v>
      </c>
      <c r="L7" s="2">
        <v>2.36</v>
      </c>
      <c r="M7" s="2">
        <v>0.70750000000000002</v>
      </c>
      <c r="N7" s="2">
        <v>4.7740999999999998</v>
      </c>
      <c r="O7" s="2">
        <v>0</v>
      </c>
      <c r="P7" s="2">
        <v>3.4566150000000002</v>
      </c>
      <c r="Q7" s="2">
        <v>0.41749999999999998</v>
      </c>
    </row>
    <row r="8" spans="1:21" ht="39.75" customHeight="1">
      <c r="A8" s="6" t="s">
        <v>20</v>
      </c>
      <c r="B8" s="7"/>
      <c r="C8" s="7"/>
      <c r="D8" s="8"/>
      <c r="E8" s="2">
        <f>SUM(E4:E7)</f>
        <v>177.75477999999998</v>
      </c>
      <c r="F8" s="2">
        <f t="shared" ref="F8:Q8" si="0">SUM(F4:F7)</f>
        <v>29.742240000000002</v>
      </c>
      <c r="G8" s="2">
        <f t="shared" si="0"/>
        <v>60.186499999999995</v>
      </c>
      <c r="H8" s="2">
        <f t="shared" si="0"/>
        <v>15.609500000000001</v>
      </c>
      <c r="I8" s="2">
        <f t="shared" si="0"/>
        <v>16.831401</v>
      </c>
      <c r="J8" s="2">
        <f t="shared" si="0"/>
        <v>2.6379999999999999</v>
      </c>
      <c r="K8" s="2">
        <f t="shared" si="0"/>
        <v>20.65</v>
      </c>
      <c r="L8" s="2">
        <f t="shared" si="0"/>
        <v>3.2399999999999998</v>
      </c>
      <c r="M8" s="2">
        <f t="shared" si="0"/>
        <v>0.71750000000000003</v>
      </c>
      <c r="N8" s="2">
        <f t="shared" si="0"/>
        <v>9.9375</v>
      </c>
      <c r="O8" s="2">
        <f t="shared" si="0"/>
        <v>7.0560700000000001</v>
      </c>
      <c r="P8" s="2">
        <f t="shared" si="0"/>
        <v>7.1460620000000006</v>
      </c>
      <c r="Q8" s="2">
        <f t="shared" si="0"/>
        <v>4</v>
      </c>
    </row>
    <row r="9" spans="1:21" ht="39" customHeight="1">
      <c r="A9" s="6" t="s">
        <v>21</v>
      </c>
      <c r="B9" s="7"/>
      <c r="C9" s="7"/>
      <c r="D9" s="8"/>
      <c r="E9" s="2">
        <v>183</v>
      </c>
      <c r="F9" s="2">
        <v>30</v>
      </c>
      <c r="G9" s="2">
        <v>49</v>
      </c>
      <c r="H9" s="2">
        <v>21</v>
      </c>
      <c r="I9" s="2">
        <v>18</v>
      </c>
      <c r="J9" s="2">
        <v>4</v>
      </c>
      <c r="K9" s="2">
        <v>21</v>
      </c>
      <c r="L9" s="2">
        <v>4</v>
      </c>
      <c r="M9" s="2">
        <v>9</v>
      </c>
      <c r="N9" s="2">
        <v>10</v>
      </c>
      <c r="O9" s="2">
        <v>7</v>
      </c>
      <c r="P9" s="2">
        <v>6</v>
      </c>
      <c r="Q9" s="2">
        <v>4</v>
      </c>
    </row>
    <row r="10" spans="1:21" ht="37.5" customHeight="1">
      <c r="A10" s="6" t="s">
        <v>22</v>
      </c>
      <c r="B10" s="7"/>
      <c r="C10" s="7"/>
      <c r="D10" s="8"/>
      <c r="E10" s="2">
        <f>(E8/E9)*100</f>
        <v>97.133759562841519</v>
      </c>
      <c r="F10" s="2">
        <f t="shared" ref="F10:Q10" si="1">(F8/F9)*100</f>
        <v>99.140800000000013</v>
      </c>
      <c r="G10" s="2">
        <f t="shared" si="1"/>
        <v>122.82959183673468</v>
      </c>
      <c r="H10" s="2">
        <f t="shared" si="1"/>
        <v>74.330952380952382</v>
      </c>
      <c r="I10" s="2">
        <f t="shared" si="1"/>
        <v>93.507783333333322</v>
      </c>
      <c r="J10" s="2">
        <f t="shared" si="1"/>
        <v>65.95</v>
      </c>
      <c r="K10" s="2">
        <f t="shared" si="1"/>
        <v>98.333333333333329</v>
      </c>
      <c r="L10" s="2">
        <f t="shared" si="1"/>
        <v>81</v>
      </c>
      <c r="M10" s="2">
        <f t="shared" si="1"/>
        <v>7.9722222222222223</v>
      </c>
      <c r="N10" s="2">
        <f t="shared" si="1"/>
        <v>99.375</v>
      </c>
      <c r="O10" s="2">
        <f t="shared" si="1"/>
        <v>100.801</v>
      </c>
      <c r="P10" s="2">
        <f t="shared" si="1"/>
        <v>119.10103333333335</v>
      </c>
      <c r="Q10" s="2">
        <f t="shared" si="1"/>
        <v>100</v>
      </c>
    </row>
  </sheetData>
  <mergeCells count="5">
    <mergeCell ref="A10:D10"/>
    <mergeCell ref="A1:Q1"/>
    <mergeCell ref="A2:Q2"/>
    <mergeCell ref="A9:D9"/>
    <mergeCell ref="A8:D8"/>
  </mergeCells>
  <phoneticPr fontId="5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U6" sqref="U6"/>
    </sheetView>
  </sheetViews>
  <sheetFormatPr defaultRowHeight="13.5"/>
  <cols>
    <col min="1" max="1" width="5.125" customWidth="1"/>
    <col min="2" max="2" width="7.625" customWidth="1"/>
    <col min="3" max="3" width="7.375" customWidth="1"/>
    <col min="4" max="4" width="7.75" customWidth="1"/>
    <col min="5" max="5" width="7.625" customWidth="1"/>
    <col min="6" max="6" width="6" customWidth="1"/>
    <col min="7" max="8" width="6.5" customWidth="1"/>
    <col min="9" max="9" width="7.5" customWidth="1"/>
    <col min="10" max="10" width="7.625" customWidth="1"/>
    <col min="11" max="11" width="7.375" customWidth="1"/>
    <col min="12" max="12" width="7.5" customWidth="1"/>
    <col min="13" max="13" width="7.125" customWidth="1"/>
    <col min="14" max="14" width="8" customWidth="1"/>
    <col min="15" max="15" width="6.5" customWidth="1"/>
    <col min="16" max="16" width="7.625" customWidth="1"/>
    <col min="17" max="17" width="8.625" customWidth="1"/>
  </cols>
  <sheetData>
    <row r="1" spans="1:17" ht="24.7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18.75">
      <c r="A2" s="12" t="s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56.25">
      <c r="A3" s="1" t="s">
        <v>18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17" ht="44.25" customHeight="1">
      <c r="A4" s="2">
        <v>1</v>
      </c>
      <c r="B4" s="2" t="s">
        <v>17</v>
      </c>
      <c r="C4" s="2">
        <v>2011</v>
      </c>
      <c r="D4" s="2">
        <v>82.7</v>
      </c>
      <c r="E4" s="2">
        <v>68.096720000000005</v>
      </c>
      <c r="F4" s="2">
        <v>15.44894</v>
      </c>
      <c r="G4" s="2">
        <v>19.532758999999999</v>
      </c>
      <c r="H4" s="2">
        <v>3</v>
      </c>
      <c r="I4" s="2">
        <v>11.175070999999999</v>
      </c>
      <c r="J4" s="2">
        <v>0.26</v>
      </c>
      <c r="K4" s="2">
        <v>7.74</v>
      </c>
      <c r="L4" s="2">
        <v>0</v>
      </c>
      <c r="M4" s="2">
        <v>0</v>
      </c>
      <c r="N4" s="2">
        <v>2.0325000000000002</v>
      </c>
      <c r="O4" s="2">
        <v>5.1493000000000002</v>
      </c>
      <c r="P4" s="2">
        <v>1.9505540000000003</v>
      </c>
      <c r="Q4" s="2">
        <v>1.8076000000000001</v>
      </c>
    </row>
    <row r="5" spans="1:17" ht="40.5" customHeight="1">
      <c r="A5" s="2">
        <v>2</v>
      </c>
      <c r="B5" s="2" t="s">
        <v>17</v>
      </c>
      <c r="C5" s="2">
        <v>2012</v>
      </c>
      <c r="D5" s="2">
        <v>54.2</v>
      </c>
      <c r="E5" s="2">
        <v>31.59122</v>
      </c>
      <c r="F5" s="2">
        <v>8.2576000000000001</v>
      </c>
      <c r="G5" s="2">
        <v>5.3319019999999995</v>
      </c>
      <c r="H5" s="2">
        <v>3.5</v>
      </c>
      <c r="I5" s="2">
        <v>2.3123</v>
      </c>
      <c r="J5" s="2">
        <v>0.36</v>
      </c>
      <c r="K5" s="2">
        <v>6.06</v>
      </c>
      <c r="L5" s="2">
        <v>0.16</v>
      </c>
      <c r="M5" s="2">
        <v>0.01</v>
      </c>
      <c r="N5" s="2">
        <v>2.1232000000000002</v>
      </c>
      <c r="O5" s="2">
        <v>0.75427000000000011</v>
      </c>
      <c r="P5" s="2">
        <v>1.5372430000000001</v>
      </c>
      <c r="Q5" s="2">
        <v>1.1847000000000001</v>
      </c>
    </row>
    <row r="6" spans="1:17" ht="42" customHeight="1">
      <c r="A6" s="2">
        <v>3</v>
      </c>
      <c r="B6" s="2" t="s">
        <v>17</v>
      </c>
      <c r="C6" s="2">
        <v>2013</v>
      </c>
      <c r="D6" s="2">
        <v>27</v>
      </c>
      <c r="E6" s="2">
        <v>12.22955</v>
      </c>
      <c r="F6" s="2">
        <v>-0.23980000000000001</v>
      </c>
      <c r="G6" s="2">
        <v>3.3058990000000006</v>
      </c>
      <c r="H6" s="2">
        <v>0</v>
      </c>
      <c r="I6" s="2">
        <v>0.77139999999999997</v>
      </c>
      <c r="J6" s="2">
        <v>0</v>
      </c>
      <c r="K6" s="2">
        <v>4.72</v>
      </c>
      <c r="L6" s="2">
        <v>0.72</v>
      </c>
      <c r="M6" s="2">
        <v>0</v>
      </c>
      <c r="N6" s="2">
        <v>1.0077</v>
      </c>
      <c r="O6" s="2">
        <v>1.1525000000000001</v>
      </c>
      <c r="P6" s="2">
        <v>0.20165</v>
      </c>
      <c r="Q6" s="2">
        <v>0.59019999999999995</v>
      </c>
    </row>
    <row r="7" spans="1:17" ht="47.25" customHeight="1">
      <c r="A7" s="2">
        <v>4</v>
      </c>
      <c r="B7" s="2" t="s">
        <v>17</v>
      </c>
      <c r="C7" s="2">
        <v>2014</v>
      </c>
      <c r="D7" s="2">
        <v>19.100000000000001</v>
      </c>
      <c r="E7" s="2">
        <v>65.837289999999996</v>
      </c>
      <c r="F7" s="2">
        <v>6.2755000000000001</v>
      </c>
      <c r="G7" s="2">
        <v>32.015940000000001</v>
      </c>
      <c r="H7" s="2">
        <v>9.1095000000000006</v>
      </c>
      <c r="I7" s="2">
        <v>2.5726300000000002</v>
      </c>
      <c r="J7" s="2">
        <v>2.0179999999999998</v>
      </c>
      <c r="K7" s="2">
        <v>2.13</v>
      </c>
      <c r="L7" s="2">
        <v>2.36</v>
      </c>
      <c r="M7" s="2">
        <v>0.70750000000000002</v>
      </c>
      <c r="N7" s="2">
        <v>4.7740999999999998</v>
      </c>
      <c r="O7" s="2">
        <v>0</v>
      </c>
      <c r="P7" s="2">
        <v>3.4566150000000002</v>
      </c>
      <c r="Q7" s="2">
        <v>0.41749999999999998</v>
      </c>
    </row>
    <row r="8" spans="1:17" ht="39.75" customHeight="1">
      <c r="A8" s="6" t="s">
        <v>20</v>
      </c>
      <c r="B8" s="7"/>
      <c r="C8" s="7"/>
      <c r="D8" s="8"/>
      <c r="E8" s="2">
        <f>SUM(E4:E7)</f>
        <v>177.75477999999998</v>
      </c>
      <c r="F8" s="2">
        <f t="shared" ref="F8:Q8" si="0">SUM(F4:F7)</f>
        <v>29.742240000000002</v>
      </c>
      <c r="G8" s="2">
        <f t="shared" si="0"/>
        <v>60.186499999999995</v>
      </c>
      <c r="H8" s="2">
        <f t="shared" si="0"/>
        <v>15.609500000000001</v>
      </c>
      <c r="I8" s="2">
        <f t="shared" si="0"/>
        <v>16.831401</v>
      </c>
      <c r="J8" s="2">
        <f t="shared" si="0"/>
        <v>2.6379999999999999</v>
      </c>
      <c r="K8" s="2">
        <f t="shared" si="0"/>
        <v>20.65</v>
      </c>
      <c r="L8" s="2">
        <f t="shared" si="0"/>
        <v>3.2399999999999998</v>
      </c>
      <c r="M8" s="2">
        <f t="shared" si="0"/>
        <v>0.71750000000000003</v>
      </c>
      <c r="N8" s="2">
        <f t="shared" si="0"/>
        <v>9.9375</v>
      </c>
      <c r="O8" s="2">
        <f t="shared" si="0"/>
        <v>7.0560700000000001</v>
      </c>
      <c r="P8" s="2">
        <f t="shared" si="0"/>
        <v>7.1460620000000006</v>
      </c>
      <c r="Q8" s="2">
        <f t="shared" si="0"/>
        <v>4</v>
      </c>
    </row>
    <row r="9" spans="1:17" ht="39" customHeight="1">
      <c r="A9" s="6" t="s">
        <v>21</v>
      </c>
      <c r="B9" s="7"/>
      <c r="C9" s="7"/>
      <c r="D9" s="8"/>
      <c r="E9" s="2">
        <v>183</v>
      </c>
      <c r="F9" s="2">
        <v>30</v>
      </c>
      <c r="G9" s="2">
        <v>49</v>
      </c>
      <c r="H9" s="2">
        <v>21</v>
      </c>
      <c r="I9" s="2">
        <v>18</v>
      </c>
      <c r="J9" s="2">
        <v>4</v>
      </c>
      <c r="K9" s="2">
        <v>21</v>
      </c>
      <c r="L9" s="2">
        <v>4</v>
      </c>
      <c r="M9" s="2">
        <v>9</v>
      </c>
      <c r="N9" s="2">
        <v>10</v>
      </c>
      <c r="O9" s="2">
        <v>7</v>
      </c>
      <c r="P9" s="2">
        <v>6</v>
      </c>
      <c r="Q9" s="2">
        <v>4</v>
      </c>
    </row>
    <row r="10" spans="1:17" ht="39" customHeight="1">
      <c r="A10" s="3"/>
      <c r="B10" s="4"/>
      <c r="C10" s="4"/>
      <c r="D10" s="5"/>
      <c r="E10" s="2">
        <f>E9-E8</f>
        <v>5.2452200000000175</v>
      </c>
      <c r="F10" s="2">
        <f t="shared" ref="F10:Q10" si="1">F9-F8</f>
        <v>0.25775999999999755</v>
      </c>
      <c r="G10" s="2">
        <f t="shared" si="1"/>
        <v>-11.186499999999995</v>
      </c>
      <c r="H10" s="2">
        <f t="shared" si="1"/>
        <v>5.3904999999999994</v>
      </c>
      <c r="I10" s="2">
        <f t="shared" si="1"/>
        <v>1.1685990000000004</v>
      </c>
      <c r="J10" s="2">
        <f t="shared" si="1"/>
        <v>1.3620000000000001</v>
      </c>
      <c r="K10" s="2">
        <f t="shared" si="1"/>
        <v>0.35000000000000142</v>
      </c>
      <c r="L10" s="2">
        <f t="shared" si="1"/>
        <v>0.76000000000000023</v>
      </c>
      <c r="M10" s="2">
        <f t="shared" si="1"/>
        <v>8.2825000000000006</v>
      </c>
      <c r="N10" s="2">
        <f t="shared" si="1"/>
        <v>6.25E-2</v>
      </c>
      <c r="O10" s="2">
        <f t="shared" si="1"/>
        <v>-5.6070000000000064E-2</v>
      </c>
      <c r="P10" s="2">
        <f t="shared" si="1"/>
        <v>-1.1460620000000006</v>
      </c>
      <c r="Q10" s="2">
        <f t="shared" si="1"/>
        <v>0</v>
      </c>
    </row>
    <row r="11" spans="1:17" ht="37.5" customHeight="1">
      <c r="A11" s="6" t="s">
        <v>22</v>
      </c>
      <c r="B11" s="7"/>
      <c r="C11" s="7"/>
      <c r="D11" s="8"/>
      <c r="E11" s="2">
        <f t="shared" ref="E11:Q11" si="2">(E8/E9)*100</f>
        <v>97.133759562841519</v>
      </c>
      <c r="F11" s="2">
        <f t="shared" si="2"/>
        <v>99.140800000000013</v>
      </c>
      <c r="G11" s="2">
        <f t="shared" si="2"/>
        <v>122.82959183673468</v>
      </c>
      <c r="H11" s="2">
        <f t="shared" si="2"/>
        <v>74.330952380952382</v>
      </c>
      <c r="I11" s="2">
        <f t="shared" si="2"/>
        <v>93.507783333333322</v>
      </c>
      <c r="J11" s="2">
        <f t="shared" si="2"/>
        <v>65.95</v>
      </c>
      <c r="K11" s="2">
        <f t="shared" si="2"/>
        <v>98.333333333333329</v>
      </c>
      <c r="L11" s="2">
        <f t="shared" si="2"/>
        <v>81</v>
      </c>
      <c r="M11" s="2">
        <f t="shared" si="2"/>
        <v>7.9722222222222223</v>
      </c>
      <c r="N11" s="2">
        <f t="shared" si="2"/>
        <v>99.375</v>
      </c>
      <c r="O11" s="2">
        <f t="shared" si="2"/>
        <v>100.801</v>
      </c>
      <c r="P11" s="2">
        <f t="shared" si="2"/>
        <v>119.10103333333335</v>
      </c>
      <c r="Q11" s="2">
        <f t="shared" si="2"/>
        <v>100</v>
      </c>
    </row>
  </sheetData>
  <mergeCells count="5">
    <mergeCell ref="A1:Q1"/>
    <mergeCell ref="A2:Q2"/>
    <mergeCell ref="A8:D8"/>
    <mergeCell ref="A9:D9"/>
    <mergeCell ref="A11:D1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2015-01-14T03:36:06Z</dcterms:modified>
</cp:coreProperties>
</file>