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alter/Dropbox/Chris/Work/Projects/Website/Data_stories/Presidential_election_voter_power/"/>
    </mc:Choice>
  </mc:AlternateContent>
  <xr:revisionPtr revIDLastSave="0" documentId="13_ncr:1_{4FBF2412-467C-3149-A9B6-4C464205209F}" xr6:coauthVersionLast="45" xr6:coauthVersionMax="45" xr10:uidLastSave="{00000000-0000-0000-0000-000000000000}"/>
  <bookViews>
    <workbookView xWindow="0" yWindow="460" windowWidth="28800" windowHeight="16560" activeTab="1" xr2:uid="{00000000-000D-0000-FFFF-FFFF00000000}"/>
  </bookViews>
  <sheets>
    <sheet name="Turnout Rates" sheetId="1" r:id="rId1"/>
    <sheet name="d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3" i="2" l="1"/>
  <c r="I53" i="2" s="1"/>
  <c r="D53" i="2" s="1"/>
  <c r="F53" i="2"/>
  <c r="O52" i="2"/>
  <c r="I52" i="2" s="1"/>
  <c r="E52" i="2" s="1"/>
  <c r="F52" i="2"/>
  <c r="O51" i="2"/>
  <c r="I51" i="2" s="1"/>
  <c r="E51" i="2" s="1"/>
  <c r="F51" i="2"/>
  <c r="O50" i="2"/>
  <c r="I50" i="2" s="1"/>
  <c r="F50" i="2"/>
  <c r="O49" i="2"/>
  <c r="I49" i="2" s="1"/>
  <c r="E49" i="2" s="1"/>
  <c r="F49" i="2"/>
  <c r="O48" i="2"/>
  <c r="I48" i="2" s="1"/>
  <c r="E48" i="2" s="1"/>
  <c r="F48" i="2"/>
  <c r="O47" i="2"/>
  <c r="I47" i="2" s="1"/>
  <c r="F47" i="2"/>
  <c r="O46" i="2"/>
  <c r="I46" i="2"/>
  <c r="D46" i="2" s="1"/>
  <c r="F46" i="2"/>
  <c r="O45" i="2"/>
  <c r="I45" i="2" s="1"/>
  <c r="F45" i="2"/>
  <c r="O44" i="2"/>
  <c r="I44" i="2" s="1"/>
  <c r="E44" i="2" s="1"/>
  <c r="F44" i="2"/>
  <c r="O43" i="2"/>
  <c r="I43" i="2" s="1"/>
  <c r="F43" i="2"/>
  <c r="O42" i="2"/>
  <c r="I42" i="2" s="1"/>
  <c r="D42" i="2" s="1"/>
  <c r="F42" i="2"/>
  <c r="O41" i="2"/>
  <c r="I41" i="2" s="1"/>
  <c r="E41" i="2" s="1"/>
  <c r="F41" i="2"/>
  <c r="O40" i="2"/>
  <c r="I40" i="2" s="1"/>
  <c r="F40" i="2"/>
  <c r="O39" i="2"/>
  <c r="I39" i="2"/>
  <c r="E39" i="2" s="1"/>
  <c r="F39" i="2"/>
  <c r="O38" i="2"/>
  <c r="I38" i="2" s="1"/>
  <c r="E38" i="2" s="1"/>
  <c r="F38" i="2"/>
  <c r="O37" i="2"/>
  <c r="I37" i="2" s="1"/>
  <c r="F37" i="2"/>
  <c r="O36" i="2"/>
  <c r="I36" i="2"/>
  <c r="D36" i="2" s="1"/>
  <c r="F36" i="2"/>
  <c r="O35" i="2"/>
  <c r="I35" i="2" s="1"/>
  <c r="F35" i="2"/>
  <c r="O34" i="2"/>
  <c r="I34" i="2" s="1"/>
  <c r="E34" i="2" s="1"/>
  <c r="F34" i="2"/>
  <c r="O33" i="2"/>
  <c r="I33" i="2" s="1"/>
  <c r="F33" i="2"/>
  <c r="O32" i="2"/>
  <c r="I32" i="2" s="1"/>
  <c r="F32" i="2"/>
  <c r="O31" i="2"/>
  <c r="I31" i="2" s="1"/>
  <c r="F31" i="2"/>
  <c r="O30" i="2"/>
  <c r="I30" i="2" s="1"/>
  <c r="E30" i="2" s="1"/>
  <c r="F30" i="2"/>
  <c r="O29" i="2"/>
  <c r="I29" i="2" s="1"/>
  <c r="F29" i="2"/>
  <c r="O28" i="2"/>
  <c r="I28" i="2"/>
  <c r="D28" i="2" s="1"/>
  <c r="F28" i="2"/>
  <c r="O27" i="2"/>
  <c r="I27" i="2" s="1"/>
  <c r="E27" i="2" s="1"/>
  <c r="F27" i="2"/>
  <c r="O26" i="2"/>
  <c r="I26" i="2" s="1"/>
  <c r="F26" i="2"/>
  <c r="O25" i="2"/>
  <c r="I25" i="2" s="1"/>
  <c r="E25" i="2" s="1"/>
  <c r="F25" i="2"/>
  <c r="O24" i="2"/>
  <c r="I24" i="2" s="1"/>
  <c r="F24" i="2"/>
  <c r="O23" i="2"/>
  <c r="I23" i="2" s="1"/>
  <c r="F23" i="2"/>
  <c r="O22" i="2"/>
  <c r="I22" i="2" s="1"/>
  <c r="F22" i="2"/>
  <c r="O21" i="2"/>
  <c r="I21" i="2" s="1"/>
  <c r="E21" i="2" s="1"/>
  <c r="F21" i="2"/>
  <c r="O20" i="2"/>
  <c r="I20" i="2" s="1"/>
  <c r="F20" i="2"/>
  <c r="O19" i="2"/>
  <c r="I19" i="2"/>
  <c r="D19" i="2" s="1"/>
  <c r="F19" i="2"/>
  <c r="O18" i="2"/>
  <c r="I18" i="2" s="1"/>
  <c r="F18" i="2"/>
  <c r="O17" i="2"/>
  <c r="I17" i="2"/>
  <c r="E17" i="2" s="1"/>
  <c r="F17" i="2"/>
  <c r="O16" i="2"/>
  <c r="I16" i="2" s="1"/>
  <c r="F16" i="2"/>
  <c r="O15" i="2"/>
  <c r="I15" i="2" s="1"/>
  <c r="D15" i="2" s="1"/>
  <c r="F15" i="2"/>
  <c r="O14" i="2"/>
  <c r="I14" i="2" s="1"/>
  <c r="F14" i="2"/>
  <c r="O13" i="2"/>
  <c r="I13" i="2" s="1"/>
  <c r="E13" i="2" s="1"/>
  <c r="F13" i="2"/>
  <c r="O12" i="2"/>
  <c r="I12" i="2" s="1"/>
  <c r="F12" i="2"/>
  <c r="O11" i="2"/>
  <c r="I11" i="2"/>
  <c r="D11" i="2" s="1"/>
  <c r="F11" i="2"/>
  <c r="O10" i="2"/>
  <c r="I10" i="2" s="1"/>
  <c r="F10" i="2"/>
  <c r="O9" i="2"/>
  <c r="I9" i="2" s="1"/>
  <c r="E9" i="2" s="1"/>
  <c r="F9" i="2"/>
  <c r="O8" i="2"/>
  <c r="I8" i="2" s="1"/>
  <c r="F8" i="2"/>
  <c r="O7" i="2"/>
  <c r="I7" i="2" s="1"/>
  <c r="F7" i="2"/>
  <c r="O6" i="2"/>
  <c r="I6" i="2" s="1"/>
  <c r="F6" i="2"/>
  <c r="O5" i="2"/>
  <c r="I5" i="2" s="1"/>
  <c r="E5" i="2" s="1"/>
  <c r="F5" i="2"/>
  <c r="O4" i="2"/>
  <c r="I4" i="2" s="1"/>
  <c r="F4" i="2"/>
  <c r="O3" i="2"/>
  <c r="I3" i="2" s="1"/>
  <c r="D3" i="2" s="1"/>
  <c r="F3" i="2"/>
  <c r="O2" i="2"/>
  <c r="I2" i="2" s="1"/>
  <c r="D2" i="2" s="1"/>
  <c r="H2" i="2"/>
  <c r="F2" i="2" s="1"/>
  <c r="O54" i="1"/>
  <c r="I54" i="1" s="1"/>
  <c r="F54" i="1"/>
  <c r="O53" i="1"/>
  <c r="I53" i="1" s="1"/>
  <c r="E53" i="1" s="1"/>
  <c r="F53" i="1"/>
  <c r="O52" i="1"/>
  <c r="I52" i="1" s="1"/>
  <c r="E52" i="1" s="1"/>
  <c r="F52" i="1"/>
  <c r="O51" i="1"/>
  <c r="I51" i="1" s="1"/>
  <c r="F51" i="1"/>
  <c r="O50" i="1"/>
  <c r="I50" i="1" s="1"/>
  <c r="E50" i="1" s="1"/>
  <c r="F50" i="1"/>
  <c r="O49" i="1"/>
  <c r="I49" i="1" s="1"/>
  <c r="F49" i="1"/>
  <c r="O48" i="1"/>
  <c r="I48" i="1"/>
  <c r="E48" i="1" s="1"/>
  <c r="F48" i="1"/>
  <c r="O47" i="1"/>
  <c r="I47" i="1" s="1"/>
  <c r="F47" i="1"/>
  <c r="O46" i="1"/>
  <c r="I46" i="1" s="1"/>
  <c r="F46" i="1"/>
  <c r="O45" i="1"/>
  <c r="I45" i="1" s="1"/>
  <c r="F45" i="1"/>
  <c r="O44" i="1"/>
  <c r="I44" i="1"/>
  <c r="E44" i="1" s="1"/>
  <c r="F44" i="1"/>
  <c r="O43" i="1"/>
  <c r="I43" i="1" s="1"/>
  <c r="F43" i="1"/>
  <c r="O42" i="1"/>
  <c r="I42" i="1" s="1"/>
  <c r="E42" i="1" s="1"/>
  <c r="F42" i="1"/>
  <c r="O41" i="1"/>
  <c r="I41" i="1" s="1"/>
  <c r="F41" i="1"/>
  <c r="O40" i="1"/>
  <c r="I40" i="1"/>
  <c r="E40" i="1" s="1"/>
  <c r="F40" i="1"/>
  <c r="O39" i="1"/>
  <c r="I39" i="1"/>
  <c r="E39" i="1" s="1"/>
  <c r="F39" i="1"/>
  <c r="O38" i="1"/>
  <c r="I38" i="1"/>
  <c r="E38" i="1" s="1"/>
  <c r="F38" i="1"/>
  <c r="O37" i="1"/>
  <c r="I37" i="1" s="1"/>
  <c r="F37" i="1"/>
  <c r="O36" i="1"/>
  <c r="I36" i="1" s="1"/>
  <c r="F36" i="1"/>
  <c r="O35" i="1"/>
  <c r="I35" i="1"/>
  <c r="E35" i="1" s="1"/>
  <c r="F35" i="1"/>
  <c r="O34" i="1"/>
  <c r="I34" i="1"/>
  <c r="E34" i="1" s="1"/>
  <c r="F34" i="1"/>
  <c r="O33" i="1"/>
  <c r="I33" i="1" s="1"/>
  <c r="F33" i="1"/>
  <c r="O32" i="1"/>
  <c r="I32" i="1" s="1"/>
  <c r="F32" i="1"/>
  <c r="O31" i="1"/>
  <c r="I31" i="1"/>
  <c r="E31" i="1" s="1"/>
  <c r="F31" i="1"/>
  <c r="O30" i="1"/>
  <c r="I30" i="1"/>
  <c r="E30" i="1" s="1"/>
  <c r="F30" i="1"/>
  <c r="O29" i="1"/>
  <c r="I29" i="1" s="1"/>
  <c r="F29" i="1"/>
  <c r="O28" i="1"/>
  <c r="I28" i="1" s="1"/>
  <c r="E28" i="1" s="1"/>
  <c r="F28" i="1"/>
  <c r="O27" i="1"/>
  <c r="I27" i="1" s="1"/>
  <c r="F27" i="1"/>
  <c r="O26" i="1"/>
  <c r="I26" i="1"/>
  <c r="E26" i="1" s="1"/>
  <c r="F26" i="1"/>
  <c r="O25" i="1"/>
  <c r="I25" i="1"/>
  <c r="E25" i="1" s="1"/>
  <c r="F25" i="1"/>
  <c r="O24" i="1"/>
  <c r="I24" i="1" s="1"/>
  <c r="F24" i="1"/>
  <c r="O23" i="1"/>
  <c r="I23" i="1" s="1"/>
  <c r="F23" i="1"/>
  <c r="O22" i="1"/>
  <c r="I22" i="1"/>
  <c r="E22" i="1" s="1"/>
  <c r="F22" i="1"/>
  <c r="O21" i="1"/>
  <c r="I21" i="1"/>
  <c r="E21" i="1" s="1"/>
  <c r="F21" i="1"/>
  <c r="O20" i="1"/>
  <c r="I20" i="1" s="1"/>
  <c r="F20" i="1"/>
  <c r="O19" i="1"/>
  <c r="I19" i="1" s="1"/>
  <c r="F19" i="1"/>
  <c r="O18" i="1"/>
  <c r="I18" i="1"/>
  <c r="E18" i="1" s="1"/>
  <c r="F18" i="1"/>
  <c r="O17" i="1"/>
  <c r="I17" i="1"/>
  <c r="E17" i="1" s="1"/>
  <c r="F17" i="1"/>
  <c r="O16" i="1"/>
  <c r="I16" i="1" s="1"/>
  <c r="F16" i="1"/>
  <c r="O15" i="1"/>
  <c r="I15" i="1" s="1"/>
  <c r="F15" i="1"/>
  <c r="O14" i="1"/>
  <c r="I14" i="1"/>
  <c r="E14" i="1" s="1"/>
  <c r="F14" i="1"/>
  <c r="O13" i="1"/>
  <c r="I13" i="1"/>
  <c r="E13" i="1" s="1"/>
  <c r="F13" i="1"/>
  <c r="O12" i="1"/>
  <c r="I12" i="1" s="1"/>
  <c r="F12" i="1"/>
  <c r="O11" i="1"/>
  <c r="I11" i="1" s="1"/>
  <c r="F11" i="1"/>
  <c r="O10" i="1"/>
  <c r="I10" i="1"/>
  <c r="E10" i="1" s="1"/>
  <c r="F10" i="1"/>
  <c r="O9" i="1"/>
  <c r="I9" i="1"/>
  <c r="E9" i="1" s="1"/>
  <c r="F9" i="1"/>
  <c r="O8" i="1"/>
  <c r="I8" i="1" s="1"/>
  <c r="F8" i="1"/>
  <c r="O7" i="1"/>
  <c r="I7" i="1" s="1"/>
  <c r="F7" i="1"/>
  <c r="O6" i="1"/>
  <c r="I6" i="1"/>
  <c r="E6" i="1" s="1"/>
  <c r="F6" i="1"/>
  <c r="O5" i="1"/>
  <c r="I5" i="1"/>
  <c r="E5" i="1" s="1"/>
  <c r="F5" i="1"/>
  <c r="O4" i="1"/>
  <c r="I4" i="1" s="1"/>
  <c r="F4" i="1"/>
  <c r="O3" i="1"/>
  <c r="I3" i="1" s="1"/>
  <c r="D3" i="1" s="1"/>
  <c r="H3" i="1"/>
  <c r="E11" i="2" l="1"/>
  <c r="E36" i="2"/>
  <c r="E42" i="2"/>
  <c r="D23" i="2"/>
  <c r="E23" i="2"/>
  <c r="D7" i="2"/>
  <c r="E7" i="2"/>
  <c r="D32" i="2"/>
  <c r="E32" i="2"/>
  <c r="E3" i="2"/>
  <c r="E19" i="2"/>
  <c r="E28" i="2"/>
  <c r="E15" i="2"/>
  <c r="E46" i="2"/>
  <c r="E16" i="2"/>
  <c r="D16" i="2"/>
  <c r="E37" i="2"/>
  <c r="D37" i="2"/>
  <c r="E43" i="2"/>
  <c r="D43" i="2"/>
  <c r="D8" i="2"/>
  <c r="E8" i="2"/>
  <c r="E14" i="2"/>
  <c r="D14" i="2"/>
  <c r="D24" i="2"/>
  <c r="E24" i="2"/>
  <c r="E33" i="2"/>
  <c r="D33" i="2"/>
  <c r="E45" i="2"/>
  <c r="D45" i="2"/>
  <c r="E6" i="2"/>
  <c r="D6" i="2"/>
  <c r="E22" i="2"/>
  <c r="D22" i="2"/>
  <c r="E31" i="2"/>
  <c r="D31" i="2"/>
  <c r="D47" i="2"/>
  <c r="E47" i="2"/>
  <c r="E50" i="2"/>
  <c r="D50" i="2"/>
  <c r="D12" i="2"/>
  <c r="E12" i="2"/>
  <c r="E18" i="2"/>
  <c r="D18" i="2"/>
  <c r="E40" i="2"/>
  <c r="D40" i="2"/>
  <c r="D4" i="2"/>
  <c r="E4" i="2"/>
  <c r="E10" i="2"/>
  <c r="D10" i="2"/>
  <c r="D20" i="2"/>
  <c r="E20" i="2"/>
  <c r="E26" i="2"/>
  <c r="D26" i="2"/>
  <c r="D29" i="2"/>
  <c r="E29" i="2"/>
  <c r="E35" i="2"/>
  <c r="D35" i="2"/>
  <c r="E53" i="2"/>
  <c r="D5" i="2"/>
  <c r="D9" i="2"/>
  <c r="D13" i="2"/>
  <c r="D17" i="2"/>
  <c r="D21" i="2"/>
  <c r="D25" i="2"/>
  <c r="D30" i="2"/>
  <c r="D34" i="2"/>
  <c r="D38" i="2"/>
  <c r="D44" i="2"/>
  <c r="D48" i="2"/>
  <c r="E2" i="2"/>
  <c r="D11" i="1"/>
  <c r="E11" i="1"/>
  <c r="E16" i="1"/>
  <c r="D16" i="1"/>
  <c r="D19" i="1"/>
  <c r="E19" i="1"/>
  <c r="D24" i="1"/>
  <c r="E24" i="1"/>
  <c r="E27" i="1"/>
  <c r="D27" i="1"/>
  <c r="D29" i="1"/>
  <c r="E29" i="1"/>
  <c r="E32" i="1"/>
  <c r="D32" i="1"/>
  <c r="D37" i="1"/>
  <c r="E37" i="1"/>
  <c r="E45" i="1"/>
  <c r="D45" i="1"/>
  <c r="D47" i="1"/>
  <c r="E47" i="1"/>
  <c r="D8" i="1"/>
  <c r="E8" i="1"/>
  <c r="E49" i="1"/>
  <c r="D49" i="1"/>
  <c r="E51" i="1"/>
  <c r="D51" i="1"/>
  <c r="E4" i="1"/>
  <c r="D4" i="1"/>
  <c r="E12" i="1"/>
  <c r="D12" i="1"/>
  <c r="D15" i="1"/>
  <c r="E15" i="1"/>
  <c r="D20" i="1"/>
  <c r="E20" i="1"/>
  <c r="D23" i="1"/>
  <c r="E23" i="1"/>
  <c r="D33" i="1"/>
  <c r="E33" i="1"/>
  <c r="E36" i="1"/>
  <c r="D36" i="1"/>
  <c r="E46" i="1"/>
  <c r="D46" i="1"/>
  <c r="D7" i="1"/>
  <c r="E7" i="1"/>
  <c r="E3" i="1"/>
  <c r="E41" i="1"/>
  <c r="D41" i="1"/>
  <c r="D43" i="1"/>
  <c r="E43" i="1"/>
  <c r="D54" i="1"/>
  <c r="E54" i="1"/>
  <c r="D25" i="1"/>
  <c r="D44" i="1"/>
  <c r="D48" i="1"/>
  <c r="D5" i="1"/>
  <c r="D9" i="1"/>
  <c r="D13" i="1"/>
  <c r="D17" i="1"/>
  <c r="D21" i="1"/>
  <c r="D30" i="1"/>
  <c r="D34" i="1"/>
  <c r="D38" i="1"/>
  <c r="D6" i="1"/>
  <c r="D10" i="1"/>
  <c r="D14" i="1"/>
  <c r="D18" i="1"/>
  <c r="D22" i="1"/>
  <c r="D26" i="1"/>
  <c r="D31" i="1"/>
  <c r="D35" i="1"/>
  <c r="D39" i="1"/>
  <c r="F3" i="1"/>
</calcChain>
</file>

<file path=xl/sharedStrings.xml><?xml version="1.0" encoding="utf-8"?>
<sst xmlns="http://schemas.openxmlformats.org/spreadsheetml/2006/main" count="359" uniqueCount="197">
  <si>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</si>
  <si>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</si>
  <si>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</si>
  <si>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</si>
  <si>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</si>
  <si>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</si>
  <si>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</si>
  <si>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</si>
  <si>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</si>
  <si>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</si>
  <si>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</si>
  <si>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</si>
  <si>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</si>
  <si>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</si>
  <si>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</si>
  <si>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</si>
  <si>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</si>
  <si>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</si>
  <si>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</si>
  <si>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</si>
  <si>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</si>
  <si>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</si>
  <si>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</si>
  <si>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</si>
  <si>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</si>
  <si>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</si>
  <si>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</si>
  <si>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</si>
  <si>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</si>
  <si>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</si>
  <si>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</si>
  <si>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</si>
  <si>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</si>
  <si>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</si>
  <si>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</si>
  <si>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</si>
  <si>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</si>
  <si>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</si>
  <si>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</si>
  <si>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</si>
  <si>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</si>
  <si>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</si>
  <si>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</si>
  <si>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</si>
  <si>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</si>
  <si>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</si>
  <si>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</si>
  <si>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</si>
  <si>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</si>
  <si>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</si>
  <si>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</si>
  <si>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</si>
  <si>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</si>
  <si>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</si>
  <si>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</si>
  <si>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</si>
  <si>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</si>
  <si>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</si>
  <si>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</si>
  <si>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</si>
  <si>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</si>
  <si>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</si>
  <si>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</si>
  <si>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</si>
  <si>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</si>
  <si>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</si>
  <si>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</si>
  <si>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</si>
  <si>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</si>
  <si>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</si>
  <si>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</si>
  <si>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</si>
  <si>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</si>
  <si>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</si>
  <si>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</si>
  <si>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</si>
  <si>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</si>
  <si>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</si>
  <si>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</si>
  <si>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</si>
  <si>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</si>
  <si>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</si>
  <si>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</si>
  <si>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</si>
  <si>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</si>
  <si>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</si>
  <si>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</si>
  <si>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</si>
  <si>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</si>
  <si>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</si>
  <si>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</si>
  <si>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</si>
  <si>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</si>
  <si>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</si>
  <si>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</si>
  <si>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</si>
  <si>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</si>
  <si>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</si>
  <si>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</si>
  <si>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</si>
  <si>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</si>
  <si>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</si>
  <si>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</si>
  <si>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</si>
  <si>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</si>
  <si>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</si>
  <si>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</si>
  <si>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</si>
  <si>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</si>
  <si>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</si>
  <si>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</si>
  <si>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</si>
  <si>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</si>
  <si>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</si>
  <si>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</si>
  <si>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</si>
  <si>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</si>
  <si>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</si>
  <si>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</si>
  <si>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</si>
  <si>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</si>
  <si>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</si>
  <si>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</si>
  <si>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</si>
  <si>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</si>
  <si>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</si>
  <si>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</si>
  <si>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</si>
  <si>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</si>
  <si>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</si>
  <si>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</si>
  <si>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</si>
  <si>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</si>
  <si>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</si>
  <si>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</si>
  <si>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</si>
  <si>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</si>
  <si>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</si>
  <si>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</si>
  <si>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http://www.electionreturns.pa.gov/ENR_New/General/CountyBreakDownResults?officeId=1&amp;districtId=1&amp;ElectionID=undefined&amp;ElectionType=undefined&amp;IsActive=undefined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</si>
  <si>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</si>
  <si>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</si>
  <si>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</si>
  <si>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</si>
  <si>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</si>
  <si>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</si>
  <si>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</si>
  <si>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</si>
  <si>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</si>
  <si>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</si>
  <si>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</si>
  <si>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http://sos-tn-gov-files.s3.amazonaws.com/PresidentbyCountyNov2016.pdf</t>
  </si>
  <si>
    <t>TN</t>
  </si>
  <si>
    <t>Texas</t>
  </si>
  <si>
    <t>http://elections.sos.state.tx.us/elchist319_state.htm</t>
  </si>
  <si>
    <t>TX</t>
  </si>
  <si>
    <t>Utah</t>
  </si>
  <si>
    <t>https://elections.utah.gov/election-resources/2016-election-information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</si>
  <si>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</si>
  <si>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</si>
  <si>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</si>
  <si>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</si>
  <si>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</si>
  <si>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</si>
  <si>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</si>
  <si>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</si>
  <si>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</si>
  <si>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</si>
  <si>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</si>
  <si>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</si>
  <si>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</si>
  <si>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</si>
  <si>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</si>
  <si>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http://elections.wi.gov/sites/default/files/Statewide%20Results%20All%20Offices%20%28post-Presidential%20recount%29.pdf</t>
  </si>
  <si>
    <t>WI</t>
  </si>
  <si>
    <t>Wyoming</t>
  </si>
  <si>
    <t>http://soswy.state.wy.us/Elections/Docs/2016/2016GeneralResults.aspx</t>
  </si>
  <si>
    <t>WY</t>
  </si>
  <si>
    <t xml:space="preserve">Note: Illinois highest vote includes write-in votes obtained from counties which include write-ins for official (the state only reports these) and unofficial write-in candidates </t>
  </si>
  <si>
    <t>NA</t>
  </si>
  <si>
    <t>US</t>
  </si>
  <si>
    <t>state</t>
  </si>
  <si>
    <t>veptotbal</t>
  </si>
  <si>
    <t>vephioff</t>
  </si>
  <si>
    <t>vaphioff</t>
  </si>
  <si>
    <t>totbal</t>
  </si>
  <si>
    <t>hioff</t>
  </si>
  <si>
    <t>vep</t>
  </si>
  <si>
    <t>vap</t>
  </si>
  <si>
    <t>noncit</t>
  </si>
  <si>
    <t>prison</t>
  </si>
  <si>
    <t>prob</t>
  </si>
  <si>
    <t>parol</t>
  </si>
  <si>
    <t>totfelon</t>
  </si>
  <si>
    <t>oversea</t>
  </si>
  <si>
    <t>stateabv</t>
  </si>
  <si>
    <t>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</si>
</sst>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5" xfId="0" applyNumberFormat="1" applyFont="1" applyBorder="1" applyAlignment="1">
      <alignment horizontal="right" wrapText="1"/>
    </xf>
    <xf numFmtId="3" fontId="8" fillId="0" borderId="6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0" fontId="9" fillId="2" borderId="7" xfId="0" applyFont="1" applyFill="1" applyBorder="1" applyAlignment="1"/>
    <xf numFmtId="164" fontId="0" fillId="2" borderId="7" xfId="0" applyNumberFormat="1" applyFont="1" applyFill="1" applyBorder="1" applyAlignment="1"/>
    <xf numFmtId="3" fontId="10" fillId="2" borderId="7" xfId="0" applyNumberFormat="1" applyFont="1" applyFill="1" applyBorder="1" applyAlignment="1"/>
    <xf numFmtId="3" fontId="0" fillId="2" borderId="7" xfId="0" applyNumberFormat="1" applyFont="1" applyFill="1" applyBorder="1" applyAlignment="1"/>
    <xf numFmtId="164" fontId="10" fillId="2" borderId="7" xfId="0" applyNumberFormat="1" applyFont="1" applyFill="1" applyBorder="1" applyAlignment="1"/>
    <xf numFmtId="3" fontId="4" fillId="2" borderId="8" xfId="0" applyNumberFormat="1" applyFont="1" applyFill="1" applyBorder="1" applyAlignment="1"/>
    <xf numFmtId="3" fontId="4" fillId="2" borderId="0" xfId="0" applyNumberFormat="1" applyFont="1" applyFill="1" applyAlignment="1"/>
    <xf numFmtId="0" fontId="0" fillId="0" borderId="7" xfId="0" applyFont="1" applyBorder="1" applyAlignment="1"/>
    <xf numFmtId="0" fontId="11" fillId="0" borderId="7" xfId="0" applyFont="1" applyBorder="1" applyAlignment="1"/>
    <xf numFmtId="0" fontId="0" fillId="0" borderId="7" xfId="0" applyFont="1" applyBorder="1" applyAlignment="1"/>
    <xf numFmtId="164" fontId="0" fillId="0" borderId="7" xfId="0" applyNumberFormat="1" applyFont="1" applyBorder="1" applyAlignment="1"/>
    <xf numFmtId="3" fontId="10" fillId="0" borderId="7" xfId="0" applyNumberFormat="1" applyFont="1" applyBorder="1" applyAlignment="1"/>
    <xf numFmtId="3" fontId="0" fillId="0" borderId="7" xfId="0" applyNumberFormat="1" applyFont="1" applyBorder="1" applyAlignment="1"/>
    <xf numFmtId="164" fontId="10" fillId="0" borderId="7" xfId="0" applyNumberFormat="1" applyFont="1" applyBorder="1" applyAlignment="1"/>
    <xf numFmtId="3" fontId="0" fillId="0" borderId="7" xfId="0" applyNumberFormat="1" applyFont="1" applyBorder="1" applyAlignment="1"/>
    <xf numFmtId="3" fontId="4" fillId="0" borderId="8" xfId="0" applyNumberFormat="1" applyFont="1" applyBorder="1" applyAlignment="1"/>
    <xf numFmtId="3" fontId="4" fillId="0" borderId="0" xfId="0" applyNumberFormat="1" applyFont="1" applyAlignment="1"/>
    <xf numFmtId="0" fontId="0" fillId="2" borderId="7" xfId="0" applyFont="1" applyFill="1" applyBorder="1" applyAlignment="1"/>
    <xf numFmtId="0" fontId="12" fillId="2" borderId="7" xfId="0" applyFont="1" applyFill="1" applyBorder="1" applyAlignment="1"/>
    <xf numFmtId="0" fontId="0" fillId="2" borderId="7" xfId="0" applyFont="1" applyFill="1" applyBorder="1" applyAlignment="1"/>
    <xf numFmtId="3" fontId="0" fillId="2" borderId="7" xfId="0" applyNumberFormat="1" applyFont="1" applyFill="1" applyBorder="1" applyAlignment="1"/>
    <xf numFmtId="3" fontId="4" fillId="2" borderId="8" xfId="0" applyNumberFormat="1" applyFont="1" applyFill="1" applyBorder="1" applyAlignment="1"/>
    <xf numFmtId="3" fontId="4" fillId="2" borderId="0" xfId="0" applyNumberFormat="1" applyFont="1" applyFill="1" applyAlignment="1"/>
    <xf numFmtId="3" fontId="0" fillId="0" borderId="0" xfId="0" applyNumberFormat="1" applyFont="1" applyAlignment="1">
      <alignment horizontal="right"/>
    </xf>
    <xf numFmtId="3" fontId="13" fillId="0" borderId="0" xfId="0" applyNumberFormat="1" applyFont="1" applyAlignment="1"/>
    <xf numFmtId="164" fontId="0" fillId="0" borderId="7" xfId="0" applyNumberFormat="1" applyFont="1" applyBorder="1" applyAlignment="1"/>
    <xf numFmtId="164" fontId="0" fillId="2" borderId="7" xfId="0" applyNumberFormat="1" applyFont="1" applyFill="1" applyBorder="1" applyAlignment="1"/>
    <xf numFmtId="0" fontId="0" fillId="0" borderId="0" xfId="0" applyFont="1" applyAlignment="1"/>
    <xf numFmtId="0" fontId="14" fillId="0" borderId="0" xfId="0" applyFont="1" applyAlignment="1"/>
    <xf numFmtId="164" fontId="0" fillId="0" borderId="0" xfId="0" applyNumberFormat="1" applyFont="1" applyAlignment="1"/>
    <xf numFmtId="3" fontId="10" fillId="0" borderId="0" xfId="0" applyNumberFormat="1" applyFont="1" applyAlignment="1"/>
    <xf numFmtId="3" fontId="0" fillId="0" borderId="0" xfId="0" applyNumberFormat="1" applyFont="1" applyAlignment="1"/>
    <xf numFmtId="164" fontId="10" fillId="0" borderId="0" xfId="0" applyNumberFormat="1" applyFont="1" applyAlignment="1"/>
    <xf numFmtId="3" fontId="0" fillId="0" borderId="0" xfId="0" applyNumberFormat="1" applyFont="1" applyAlignment="1"/>
    <xf numFmtId="0" fontId="15" fillId="0" borderId="0" xfId="0" applyFont="1" applyFill="1" applyBorder="1" applyAlignment="1"/>
    <xf numFmtId="164" fontId="16" fillId="0" borderId="0" xfId="0" applyNumberFormat="1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165" fontId="0" fillId="0" borderId="0" xfId="0" applyNumberFormat="1" applyFont="1" applyFill="1" applyBorder="1" applyAlignment="1"/>
    <xf numFmtId="165" fontId="10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164" fontId="6" fillId="0" borderId="3" xfId="0" applyNumberFormat="1" applyFont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1" fillId="0" borderId="1" xfId="0" applyFont="1" applyBorder="1" applyAlignment="1"/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 wrapText="1"/>
    </xf>
    <xf numFmtId="0" fontId="0" fillId="0" borderId="0" xfId="0"/>
    <xf numFmtId="1" fontId="1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/>
    <xf numFmtId="1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os.idaho.gov/elect/results/2016/General/statewide_totals.html" TargetMode="External"/><Relationship Id="rId18" Type="http://schemas.openxmlformats.org/officeDocument/2006/relationships/hyperlink" Target="http://elect.ky.gov/results/2010-2019/Documents/2016%20General%20Election%20Results.pdf" TargetMode="External"/><Relationship Id="rId26" Type="http://schemas.openxmlformats.org/officeDocument/2006/relationships/hyperlink" Target="http://enr.sos.mo.gov/enrnet/default.aspx?eid=750003949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21" Type="http://schemas.openxmlformats.org/officeDocument/2006/relationships/hyperlink" Target="http://elections.maryland.gov/elections/2016/results/General/gen_results_2016_4_001-.html" TargetMode="External"/><Relationship Id="rId34" Type="http://schemas.openxmlformats.org/officeDocument/2006/relationships/hyperlink" Target="http://er.ncsbe.gov/?election_dt=11/08/2016&amp;county_id=0&amp;office=FED&amp;contest=0" TargetMode="External"/><Relationship Id="rId42" Type="http://schemas.openxmlformats.org/officeDocument/2006/relationships/hyperlink" Target="https://sdsos.gov/elections-voting/assets/2016GeneralElectionOfficialStateCanvass.pdf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7" Type="http://schemas.openxmlformats.org/officeDocument/2006/relationships/hyperlink" Target="http://ctemspublic.pcctg.net/" TargetMode="External"/><Relationship Id="rId2" Type="http://schemas.openxmlformats.org/officeDocument/2006/relationships/hyperlink" Target="http://www.elections.alaska.gov/results/16GENR/" TargetMode="External"/><Relationship Id="rId16" Type="http://schemas.openxmlformats.org/officeDocument/2006/relationships/hyperlink" Target="https://electionresults.sos.iowa.gov/Views/TabularData.aspx?TabView=StateRaces%5EFederal%20/%20Statewide%20Races%5E86&amp;ElectionID=86" TargetMode="External"/><Relationship Id="rId29" Type="http://schemas.openxmlformats.org/officeDocument/2006/relationships/hyperlink" Target="http://silverstateelection.com/" TargetMode="External"/><Relationship Id="rId11" Type="http://schemas.openxmlformats.org/officeDocument/2006/relationships/hyperlink" Target="http://results.enr.clarityelections.com/GA/63991/182885/en/summary.html" TargetMode="External"/><Relationship Id="rId24" Type="http://schemas.openxmlformats.org/officeDocument/2006/relationships/hyperlink" Target="http://www.sos.state.mn.us/elections-voting/2016-general-election-results/" TargetMode="External"/><Relationship Id="rId32" Type="http://schemas.openxmlformats.org/officeDocument/2006/relationships/hyperlink" Target="http://electionresults.sos.state.nm.us/" TargetMode="External"/><Relationship Id="rId37" Type="http://schemas.openxmlformats.org/officeDocument/2006/relationships/hyperlink" Target="https://www.ok.gov/elections/support/20161108_seb.html" TargetMode="External"/><Relationship Id="rId40" Type="http://schemas.openxmlformats.org/officeDocument/2006/relationships/hyperlink" Target="http://www.ri.gov/election/results/2016/general_election/" TargetMode="External"/><Relationship Id="rId45" Type="http://schemas.openxmlformats.org/officeDocument/2006/relationships/hyperlink" Target="https://elections.utah.gov/election-resources/2016-election-information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15" Type="http://schemas.openxmlformats.org/officeDocument/2006/relationships/hyperlink" Target="http://www.in.gov/apps/sos/election/general/general2016" TargetMode="External"/><Relationship Id="rId23" Type="http://schemas.openxmlformats.org/officeDocument/2006/relationships/hyperlink" Target="http://miboecfr.nictusa.com/election/results/2016GEN_CENR.html" TargetMode="External"/><Relationship Id="rId28" Type="http://schemas.openxmlformats.org/officeDocument/2006/relationships/hyperlink" Target="http://www.sos.ne.gov/elec/2016/pdf/2016-canvass-book.pdf" TargetMode="External"/><Relationship Id="rId36" Type="http://schemas.openxmlformats.org/officeDocument/2006/relationships/hyperlink" Target="https://vote.ohio.gov/" TargetMode="External"/><Relationship Id="rId49" Type="http://schemas.openxmlformats.org/officeDocument/2006/relationships/hyperlink" Target="http://services.sos.wv.gov/apps/elections/results/" TargetMode="External"/><Relationship Id="rId10" Type="http://schemas.openxmlformats.org/officeDocument/2006/relationships/hyperlink" Target="http://enight.elections.myflorida.com/FederalOffices/Presidential/" TargetMode="External"/><Relationship Id="rId19" Type="http://schemas.openxmlformats.org/officeDocument/2006/relationships/hyperlink" Target="https://voterportal.sos.la.gov/Graphica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44" Type="http://schemas.openxmlformats.org/officeDocument/2006/relationships/hyperlink" Target="http://elections.sos.state.tx.us/elchist319_state.htm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14" Type="http://schemas.openxmlformats.org/officeDocument/2006/relationships/hyperlink" Target="https://www.elections.il.gov/ElectionResults.aspx?ID=vlS7uG8NT%2f0%3d" TargetMode="External"/><Relationship Id="rId22" Type="http://schemas.openxmlformats.org/officeDocument/2006/relationships/hyperlink" Target="http://www.sec.state.ma.us/ele/elepdf/2016-Electors-Certification.pdf" TargetMode="External"/><Relationship Id="rId27" Type="http://schemas.openxmlformats.org/officeDocument/2006/relationships/hyperlink" Target="http://mtelectionresults.gov/" TargetMode="External"/><Relationship Id="rId30" Type="http://schemas.openxmlformats.org/officeDocument/2006/relationships/hyperlink" Target="http://sos.nh.gov/2016GenResults.aspx" TargetMode="External"/><Relationship Id="rId35" Type="http://schemas.openxmlformats.org/officeDocument/2006/relationships/hyperlink" Target="http://results.sos.nd.gov/resultsSW.aspx?text=Race&amp;type=SW&amp;map=CTY" TargetMode="External"/><Relationship Id="rId43" Type="http://schemas.openxmlformats.org/officeDocument/2006/relationships/hyperlink" Target="http://sos-tn-gov-files.s3.amazonaws.com/PresidentbyCountyNov2016.pdf" TargetMode="External"/><Relationship Id="rId48" Type="http://schemas.openxmlformats.org/officeDocument/2006/relationships/hyperlink" Target="http://results.vote.wa.gov/results/current/" TargetMode="External"/><Relationship Id="rId8" Type="http://schemas.openxmlformats.org/officeDocument/2006/relationships/hyperlink" Target="http://elections.delaware.gov/results/html/election.shtml" TargetMode="External"/><Relationship Id="rId51" Type="http://schemas.openxmlformats.org/officeDocument/2006/relationships/hyperlink" Target="http://soswy.state.wy.us/Elections/Docs/2016/2016GeneralResults.aspx" TargetMode="External"/><Relationship Id="rId3" Type="http://schemas.openxmlformats.org/officeDocument/2006/relationships/hyperlink" Target="http://apps.azsos.gov/election/2016/General/Official%20Signed%20State%20Canvass.pdf" TargetMode="External"/><Relationship Id="rId12" Type="http://schemas.openxmlformats.org/officeDocument/2006/relationships/hyperlink" Target="http://elections.hawaii.gov/wp-content/results/histatewide.pdf" TargetMode="External"/><Relationship Id="rId17" Type="http://schemas.openxmlformats.org/officeDocument/2006/relationships/hyperlink" Target="http://www.kssos.org/elections/16elec/2016_General_Election_Official_Results.pdf" TargetMode="External"/><Relationship Id="rId25" Type="http://schemas.openxmlformats.org/officeDocument/2006/relationships/hyperlink" Target="http://www.sos.ms.gov/Elections-Voting/Pages/2016-General-Election.aspx" TargetMode="External"/><Relationship Id="rId33" Type="http://schemas.openxmlformats.org/officeDocument/2006/relationships/hyperlink" Target="http://www.elections.ny.gov/2016ElectionResults.html" TargetMode="External"/><Relationship Id="rId38" Type="http://schemas.openxmlformats.org/officeDocument/2006/relationships/hyperlink" Target="http://sos.oregon.gov/elections/Documents/results/november-2016-results.pdf" TargetMode="External"/><Relationship Id="rId46" Type="http://schemas.openxmlformats.org/officeDocument/2006/relationships/hyperlink" Target="https://vtelectionresults.sec.state.vt.us/Index.html" TargetMode="External"/><Relationship Id="rId20" Type="http://schemas.openxmlformats.org/officeDocument/2006/relationships/hyperlink" Target="http://www.maine.gov/sos/cec/elec/results/results16-17.html" TargetMode="External"/><Relationship Id="rId41" Type="http://schemas.openxmlformats.org/officeDocument/2006/relationships/hyperlink" Target="http://www.enr-scvotes.org/SC/64658/182853/en/summary.html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6" Type="http://schemas.openxmlformats.org/officeDocument/2006/relationships/hyperlink" Target="http://results.enr.clarityelections.com/CO/63746/182883/Web01/en/summ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5"/>
  <sheetViews>
    <sheetView workbookViewId="0">
      <selection activeCell="F3" sqref="F3"/>
    </sheetView>
  </sheetViews>
  <sheetFormatPr baseColWidth="10" defaultColWidth="17.33203125" defaultRowHeight="15.75" customHeight="1" x14ac:dyDescent="0.15"/>
  <cols>
    <col min="1" max="1" width="18.5" customWidth="1"/>
    <col min="2" max="6" width="8.6640625" customWidth="1"/>
    <col min="7" max="8" width="12.33203125" customWidth="1"/>
    <col min="9" max="9" width="15" customWidth="1"/>
    <col min="10" max="10" width="13.6640625" customWidth="1"/>
    <col min="11" max="11" width="12.6640625" customWidth="1"/>
    <col min="12" max="12" width="8.6640625" customWidth="1"/>
    <col min="13" max="13" width="11" customWidth="1"/>
    <col min="14" max="14" width="8.6640625" customWidth="1"/>
    <col min="15" max="15" width="10.5" customWidth="1"/>
    <col min="16" max="26" width="10.33203125" customWidth="1"/>
  </cols>
  <sheetData>
    <row r="1" spans="1:26" ht="33" customHeight="1" x14ac:dyDescent="0.15">
      <c r="A1" s="59" t="s">
        <v>0</v>
      </c>
      <c r="B1" s="1"/>
      <c r="C1" s="1"/>
      <c r="D1" s="61" t="s">
        <v>1</v>
      </c>
      <c r="E1" s="57"/>
      <c r="F1" s="57"/>
      <c r="G1" s="62" t="s">
        <v>2</v>
      </c>
      <c r="H1" s="58"/>
      <c r="I1" s="62" t="s">
        <v>3</v>
      </c>
      <c r="J1" s="58"/>
      <c r="K1" s="56" t="s">
        <v>4</v>
      </c>
      <c r="L1" s="57"/>
      <c r="M1" s="57"/>
      <c r="N1" s="57"/>
      <c r="O1" s="57"/>
      <c r="P1" s="58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7.75" customHeight="1" x14ac:dyDescent="0.15">
      <c r="A2" s="60"/>
      <c r="B2" s="3" t="s">
        <v>5</v>
      </c>
      <c r="C2" s="3" t="s">
        <v>6</v>
      </c>
      <c r="D2" s="4" t="s">
        <v>7</v>
      </c>
      <c r="E2" s="5" t="s">
        <v>8</v>
      </c>
      <c r="F2" s="5" t="s">
        <v>9</v>
      </c>
      <c r="G2" s="6" t="s">
        <v>10</v>
      </c>
      <c r="H2" s="7" t="s">
        <v>11</v>
      </c>
      <c r="I2" s="8" t="s">
        <v>12</v>
      </c>
      <c r="J2" s="9" t="s">
        <v>13</v>
      </c>
      <c r="K2" s="5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9" t="s">
        <v>19</v>
      </c>
      <c r="Q2" s="10" t="s">
        <v>20</v>
      </c>
      <c r="R2" s="11"/>
      <c r="S2" s="11"/>
      <c r="T2" s="11"/>
      <c r="U2" s="11"/>
      <c r="V2" s="11"/>
      <c r="W2" s="11"/>
      <c r="X2" s="11"/>
      <c r="Y2" s="11"/>
      <c r="Z2" s="11"/>
    </row>
    <row r="3" spans="1:26" ht="15" customHeight="1" x14ac:dyDescent="0.15">
      <c r="A3" s="12" t="s">
        <v>21</v>
      </c>
      <c r="B3" s="13"/>
      <c r="C3" s="13"/>
      <c r="D3" s="13">
        <f t="shared" ref="D3:D27" si="0">G3/I3</f>
        <v>0.60124460034374294</v>
      </c>
      <c r="E3" s="13">
        <f t="shared" ref="E3:E54" si="1">H3/I3</f>
        <v>0.59218290464076617</v>
      </c>
      <c r="F3" s="13">
        <f t="shared" ref="F3:F54" si="2">H3/J3</f>
        <v>0.54689382167897016</v>
      </c>
      <c r="G3" s="14">
        <v>138846570.80000001</v>
      </c>
      <c r="H3" s="14">
        <f>SUM(H4:H54)</f>
        <v>136753936</v>
      </c>
      <c r="I3" s="15">
        <f t="shared" ref="I3:I54" si="3">(1-K3)*J3-O3+P3</f>
        <v>230931921.4187018</v>
      </c>
      <c r="J3" s="14">
        <v>250055734</v>
      </c>
      <c r="K3" s="16">
        <v>8.2729255000000002E-2</v>
      </c>
      <c r="L3" s="15">
        <v>1416810</v>
      </c>
      <c r="M3" s="15">
        <v>2198907</v>
      </c>
      <c r="N3" s="15">
        <v>506297</v>
      </c>
      <c r="O3" s="15">
        <f t="shared" ref="O3:O54" si="4">L3+M3*0.57+N3</f>
        <v>3176483.99</v>
      </c>
      <c r="P3" s="15">
        <v>4739595.9910000004</v>
      </c>
      <c r="Q3" s="17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15">
      <c r="A4" s="19" t="s">
        <v>22</v>
      </c>
      <c r="B4" s="20" t="s">
        <v>23</v>
      </c>
      <c r="C4" s="21" t="s">
        <v>24</v>
      </c>
      <c r="D4" s="22">
        <f t="shared" si="0"/>
        <v>0.5912431938802839</v>
      </c>
      <c r="E4" s="22">
        <f t="shared" si="1"/>
        <v>0.5882817984471701</v>
      </c>
      <c r="F4" s="22">
        <f t="shared" si="2"/>
        <v>0.56320743356616276</v>
      </c>
      <c r="G4" s="23">
        <v>2134061</v>
      </c>
      <c r="H4" s="23">
        <v>2123372</v>
      </c>
      <c r="I4" s="24">
        <f t="shared" si="3"/>
        <v>3609447.0466447496</v>
      </c>
      <c r="J4" s="23">
        <v>3770142</v>
      </c>
      <c r="K4" s="25">
        <v>2.4856375E-2</v>
      </c>
      <c r="L4" s="24">
        <v>28680</v>
      </c>
      <c r="M4" s="24">
        <v>52177</v>
      </c>
      <c r="N4" s="24">
        <v>8562</v>
      </c>
      <c r="O4" s="24">
        <f t="shared" si="4"/>
        <v>66982.89</v>
      </c>
      <c r="P4" s="26"/>
      <c r="Q4" s="27" t="s">
        <v>25</v>
      </c>
      <c r="R4" s="28"/>
      <c r="S4" s="28"/>
      <c r="T4" s="28"/>
      <c r="U4" s="28"/>
      <c r="V4" s="28"/>
      <c r="W4" s="28"/>
      <c r="X4" s="28"/>
      <c r="Y4" s="28"/>
      <c r="Z4" s="28"/>
    </row>
    <row r="5" spans="1:26" ht="15" customHeight="1" x14ac:dyDescent="0.15">
      <c r="A5" s="29" t="s">
        <v>26</v>
      </c>
      <c r="B5" s="30" t="s">
        <v>27</v>
      </c>
      <c r="C5" s="31" t="s">
        <v>24</v>
      </c>
      <c r="D5" s="13">
        <f t="shared" si="0"/>
        <v>0.61466158872125054</v>
      </c>
      <c r="E5" s="13">
        <f t="shared" si="1"/>
        <v>0.60956668812093273</v>
      </c>
      <c r="F5" s="13">
        <f t="shared" si="2"/>
        <v>0.57368911008396251</v>
      </c>
      <c r="G5" s="14">
        <v>321271</v>
      </c>
      <c r="H5" s="14">
        <v>318608</v>
      </c>
      <c r="I5" s="15">
        <f t="shared" si="3"/>
        <v>522679.48070152896</v>
      </c>
      <c r="J5" s="14">
        <v>555367</v>
      </c>
      <c r="K5" s="16">
        <v>4.1026113000000003E-2</v>
      </c>
      <c r="L5" s="15">
        <v>4317</v>
      </c>
      <c r="M5" s="15">
        <v>6621</v>
      </c>
      <c r="N5" s="15">
        <v>1812</v>
      </c>
      <c r="O5" s="15">
        <f t="shared" si="4"/>
        <v>9902.9699999999993</v>
      </c>
      <c r="P5" s="32"/>
      <c r="Q5" s="33" t="s">
        <v>28</v>
      </c>
      <c r="R5" s="34"/>
      <c r="S5" s="34"/>
      <c r="T5" s="34"/>
      <c r="U5" s="34"/>
      <c r="V5" s="34"/>
      <c r="W5" s="34"/>
      <c r="X5" s="34"/>
      <c r="Y5" s="34"/>
      <c r="Z5" s="34"/>
    </row>
    <row r="6" spans="1:26" ht="15" customHeight="1" x14ac:dyDescent="0.15">
      <c r="A6" s="19" t="s">
        <v>29</v>
      </c>
      <c r="B6" s="20" t="s">
        <v>30</v>
      </c>
      <c r="C6" s="21" t="s">
        <v>24</v>
      </c>
      <c r="D6" s="22">
        <f t="shared" si="0"/>
        <v>0.56146057116095138</v>
      </c>
      <c r="E6" s="22">
        <f t="shared" si="1"/>
        <v>0.54946979346524538</v>
      </c>
      <c r="F6" s="22">
        <f t="shared" si="2"/>
        <v>0.488583828202934</v>
      </c>
      <c r="G6" s="23">
        <v>2661497</v>
      </c>
      <c r="H6" s="35">
        <v>2604657</v>
      </c>
      <c r="I6" s="24">
        <f t="shared" si="3"/>
        <v>4740309.714886534</v>
      </c>
      <c r="J6" s="23">
        <v>5331034</v>
      </c>
      <c r="K6" s="25">
        <v>9.4079249000000004E-2</v>
      </c>
      <c r="L6" s="24">
        <v>37582</v>
      </c>
      <c r="M6" s="24">
        <v>77373</v>
      </c>
      <c r="N6" s="24">
        <v>7500</v>
      </c>
      <c r="O6" s="24">
        <f t="shared" si="4"/>
        <v>89184.609999999986</v>
      </c>
      <c r="P6" s="26"/>
      <c r="Q6" s="27" t="s">
        <v>31</v>
      </c>
      <c r="R6" s="28"/>
      <c r="S6" s="28"/>
      <c r="T6" s="28"/>
      <c r="U6" s="28"/>
      <c r="V6" s="28"/>
      <c r="W6" s="28"/>
      <c r="X6" s="28"/>
      <c r="Y6" s="28"/>
      <c r="Z6" s="28"/>
    </row>
    <row r="7" spans="1:26" ht="15" customHeight="1" x14ac:dyDescent="0.15">
      <c r="A7" s="29" t="s">
        <v>32</v>
      </c>
      <c r="B7" s="30" t="s">
        <v>33</v>
      </c>
      <c r="C7" s="31" t="s">
        <v>24</v>
      </c>
      <c r="D7" s="13">
        <f t="shared" si="0"/>
        <v>0.53164498270609173</v>
      </c>
      <c r="E7" s="13">
        <f t="shared" si="1"/>
        <v>0.52831008762906984</v>
      </c>
      <c r="F7" s="13">
        <f t="shared" si="2"/>
        <v>0.49445580276608536</v>
      </c>
      <c r="G7" s="15">
        <v>1137772</v>
      </c>
      <c r="H7" s="15">
        <v>1130635</v>
      </c>
      <c r="I7" s="15">
        <f t="shared" si="3"/>
        <v>2140097.3149576252</v>
      </c>
      <c r="J7" s="14">
        <v>2286625</v>
      </c>
      <c r="K7" s="16">
        <v>3.8437223E-2</v>
      </c>
      <c r="L7" s="15">
        <v>17242</v>
      </c>
      <c r="M7" s="15">
        <v>30881</v>
      </c>
      <c r="N7" s="15">
        <v>23792</v>
      </c>
      <c r="O7" s="15">
        <f t="shared" si="4"/>
        <v>58636.17</v>
      </c>
      <c r="P7" s="32"/>
      <c r="Q7" s="33" t="s">
        <v>34</v>
      </c>
      <c r="R7" s="34"/>
      <c r="S7" s="34"/>
      <c r="T7" s="34"/>
      <c r="U7" s="34"/>
      <c r="V7" s="34"/>
      <c r="W7" s="34"/>
      <c r="X7" s="34"/>
      <c r="Y7" s="34"/>
      <c r="Z7" s="34"/>
    </row>
    <row r="8" spans="1:26" ht="15" customHeight="1" x14ac:dyDescent="0.15">
      <c r="A8" s="19" t="s">
        <v>35</v>
      </c>
      <c r="B8" s="20" t="s">
        <v>36</v>
      </c>
      <c r="C8" s="21" t="s">
        <v>24</v>
      </c>
      <c r="D8" s="22">
        <f t="shared" si="0"/>
        <v>0.58197968608036776</v>
      </c>
      <c r="E8" s="22">
        <f t="shared" si="1"/>
        <v>0.56489477582327308</v>
      </c>
      <c r="F8" s="22">
        <f t="shared" si="2"/>
        <v>0.46956481171128484</v>
      </c>
      <c r="G8" s="23">
        <v>14610509</v>
      </c>
      <c r="H8" s="23">
        <v>14181595</v>
      </c>
      <c r="I8" s="24">
        <f t="shared" si="3"/>
        <v>25104843.604425017</v>
      </c>
      <c r="J8" s="23">
        <v>30201571</v>
      </c>
      <c r="K8" s="25">
        <v>0.16443970399999999</v>
      </c>
      <c r="L8" s="24">
        <v>130390</v>
      </c>
      <c r="M8" s="24">
        <v>0</v>
      </c>
      <c r="N8" s="24">
        <v>0</v>
      </c>
      <c r="O8" s="24">
        <f t="shared" si="4"/>
        <v>130390</v>
      </c>
      <c r="P8" s="26"/>
      <c r="Q8" s="27" t="s">
        <v>37</v>
      </c>
      <c r="R8" s="28"/>
      <c r="S8" s="28"/>
      <c r="T8" s="28"/>
      <c r="U8" s="28"/>
      <c r="V8" s="28"/>
      <c r="W8" s="28"/>
      <c r="X8" s="28"/>
      <c r="Y8" s="28"/>
      <c r="Z8" s="28"/>
    </row>
    <row r="9" spans="1:26" ht="15" customHeight="1" x14ac:dyDescent="0.15">
      <c r="A9" s="29" t="s">
        <v>38</v>
      </c>
      <c r="B9" s="30" t="s">
        <v>39</v>
      </c>
      <c r="C9" s="31" t="s">
        <v>24</v>
      </c>
      <c r="D9" s="13">
        <f t="shared" si="0"/>
        <v>0.71940722968428794</v>
      </c>
      <c r="E9" s="13">
        <f t="shared" si="1"/>
        <v>0.6995378425792429</v>
      </c>
      <c r="F9" s="13">
        <f t="shared" si="2"/>
        <v>0.64570892541284541</v>
      </c>
      <c r="G9" s="14">
        <v>2859216</v>
      </c>
      <c r="H9" s="14">
        <v>2780247</v>
      </c>
      <c r="I9" s="15">
        <f t="shared" si="3"/>
        <v>3974405.4299464957</v>
      </c>
      <c r="J9" s="14">
        <v>4305728</v>
      </c>
      <c r="K9" s="16">
        <v>7.0269317999999997E-2</v>
      </c>
      <c r="L9" s="15">
        <v>18576</v>
      </c>
      <c r="M9" s="15">
        <v>0</v>
      </c>
      <c r="N9" s="15">
        <v>10186</v>
      </c>
      <c r="O9" s="15">
        <f t="shared" si="4"/>
        <v>28762</v>
      </c>
      <c r="P9" s="32"/>
      <c r="Q9" s="33" t="s">
        <v>40</v>
      </c>
      <c r="R9" s="34"/>
      <c r="S9" s="34"/>
      <c r="T9" s="34"/>
      <c r="U9" s="34"/>
      <c r="V9" s="34"/>
      <c r="W9" s="34"/>
      <c r="X9" s="34"/>
      <c r="Y9" s="34"/>
      <c r="Z9" s="34"/>
    </row>
    <row r="10" spans="1:26" ht="15" customHeight="1" x14ac:dyDescent="0.15">
      <c r="A10" s="19" t="s">
        <v>41</v>
      </c>
      <c r="B10" s="20" t="s">
        <v>42</v>
      </c>
      <c r="C10" s="21" t="s">
        <v>24</v>
      </c>
      <c r="D10" s="22">
        <f t="shared" si="0"/>
        <v>0.64890061275680111</v>
      </c>
      <c r="E10" s="22">
        <f t="shared" si="1"/>
        <v>0.63688440079591468</v>
      </c>
      <c r="F10" s="22">
        <f t="shared" si="2"/>
        <v>0.58290499249628358</v>
      </c>
      <c r="G10" s="23">
        <v>1675955</v>
      </c>
      <c r="H10" s="24">
        <v>1644920</v>
      </c>
      <c r="I10" s="24">
        <f t="shared" si="3"/>
        <v>2582760.6987144649</v>
      </c>
      <c r="J10" s="23">
        <v>2821935</v>
      </c>
      <c r="K10" s="25">
        <v>7.8428560999999994E-2</v>
      </c>
      <c r="L10" s="24">
        <v>14475</v>
      </c>
      <c r="M10" s="24">
        <v>0</v>
      </c>
      <c r="N10" s="24">
        <v>3379</v>
      </c>
      <c r="O10" s="24">
        <f t="shared" si="4"/>
        <v>17854</v>
      </c>
      <c r="P10" s="26"/>
      <c r="Q10" s="27" t="s">
        <v>43</v>
      </c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" customHeight="1" x14ac:dyDescent="0.15">
      <c r="A11" s="29" t="s">
        <v>44</v>
      </c>
      <c r="B11" s="30" t="s">
        <v>45</v>
      </c>
      <c r="C11" s="31" t="s">
        <v>24</v>
      </c>
      <c r="D11" s="13">
        <f t="shared" si="0"/>
        <v>0.64365316455473875</v>
      </c>
      <c r="E11" s="13">
        <f t="shared" si="1"/>
        <v>0.64160898589867854</v>
      </c>
      <c r="F11" s="13">
        <f t="shared" si="2"/>
        <v>0.59185300958030174</v>
      </c>
      <c r="G11" s="14">
        <v>445228</v>
      </c>
      <c r="H11" s="14">
        <v>443814</v>
      </c>
      <c r="I11" s="15">
        <f t="shared" si="3"/>
        <v>691720.36201825598</v>
      </c>
      <c r="J11" s="14">
        <v>749872</v>
      </c>
      <c r="K11" s="16">
        <v>5.6990377000000002E-2</v>
      </c>
      <c r="L11" s="15">
        <v>6254</v>
      </c>
      <c r="M11" s="15">
        <v>15395</v>
      </c>
      <c r="N11" s="31">
        <v>387</v>
      </c>
      <c r="O11" s="15">
        <f t="shared" si="4"/>
        <v>15416.15</v>
      </c>
      <c r="P11" s="32"/>
      <c r="Q11" s="33" t="s">
        <v>46</v>
      </c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" customHeight="1" x14ac:dyDescent="0.15">
      <c r="A12" s="19" t="s">
        <v>47</v>
      </c>
      <c r="B12" s="20" t="s">
        <v>48</v>
      </c>
      <c r="C12" s="21" t="s">
        <v>24</v>
      </c>
      <c r="D12" s="22">
        <f t="shared" si="0"/>
        <v>0.60664903475835075</v>
      </c>
      <c r="E12" s="22">
        <f t="shared" si="1"/>
        <v>0.60411239462900856</v>
      </c>
      <c r="F12" s="22">
        <f t="shared" si="2"/>
        <v>0.55353360755002856</v>
      </c>
      <c r="G12" s="23">
        <v>312575</v>
      </c>
      <c r="H12" s="23">
        <v>311268</v>
      </c>
      <c r="I12" s="24">
        <f t="shared" si="3"/>
        <v>515248.49145191401</v>
      </c>
      <c r="J12" s="23">
        <v>562329</v>
      </c>
      <c r="K12" s="25">
        <v>8.3724134000000006E-2</v>
      </c>
      <c r="L12" s="24">
        <v>0</v>
      </c>
      <c r="M12" s="24">
        <v>0</v>
      </c>
      <c r="N12" s="24">
        <v>0</v>
      </c>
      <c r="O12" s="24">
        <f t="shared" si="4"/>
        <v>0</v>
      </c>
      <c r="P12" s="26"/>
      <c r="Q12" s="27" t="s">
        <v>49</v>
      </c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 x14ac:dyDescent="0.15">
      <c r="A13" s="29" t="s">
        <v>50</v>
      </c>
      <c r="B13" s="30" t="s">
        <v>51</v>
      </c>
      <c r="C13" s="31" t="s">
        <v>24</v>
      </c>
      <c r="D13" s="13">
        <f t="shared" si="0"/>
        <v>0.65614996067030595</v>
      </c>
      <c r="E13" s="13">
        <f t="shared" si="1"/>
        <v>0.64516103712062589</v>
      </c>
      <c r="F13" s="13">
        <f t="shared" si="2"/>
        <v>0.56865104939227029</v>
      </c>
      <c r="G13" s="15">
        <v>9580489</v>
      </c>
      <c r="H13" s="14">
        <v>9420039</v>
      </c>
      <c r="I13" s="15">
        <f t="shared" si="3"/>
        <v>14601066.180378672</v>
      </c>
      <c r="J13" s="14">
        <v>16565588</v>
      </c>
      <c r="K13" s="16">
        <v>0.105344356</v>
      </c>
      <c r="L13" s="15">
        <v>92847</v>
      </c>
      <c r="M13" s="15">
        <v>214066</v>
      </c>
      <c r="N13" s="15">
        <v>4566</v>
      </c>
      <c r="O13" s="15">
        <f t="shared" si="4"/>
        <v>219430.62</v>
      </c>
      <c r="P13" s="32"/>
      <c r="Q13" s="33" t="s">
        <v>52</v>
      </c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" customHeight="1" x14ac:dyDescent="0.15">
      <c r="A14" s="19" t="s">
        <v>53</v>
      </c>
      <c r="B14" s="20" t="s">
        <v>54</v>
      </c>
      <c r="C14" s="21" t="s">
        <v>24</v>
      </c>
      <c r="D14" s="22">
        <f t="shared" si="0"/>
        <v>0.59848093522221291</v>
      </c>
      <c r="E14" s="22">
        <f t="shared" si="1"/>
        <v>0.59120029278035791</v>
      </c>
      <c r="F14" s="22">
        <f t="shared" si="2"/>
        <v>0.52562892115653048</v>
      </c>
      <c r="G14" s="23">
        <v>4165405</v>
      </c>
      <c r="H14" s="23">
        <v>4114732</v>
      </c>
      <c r="I14" s="24">
        <f t="shared" si="3"/>
        <v>6959962.7237138413</v>
      </c>
      <c r="J14" s="23">
        <v>7828207</v>
      </c>
      <c r="K14" s="25">
        <v>7.1602193999999994E-2</v>
      </c>
      <c r="L14" s="24">
        <v>51092</v>
      </c>
      <c r="M14" s="24">
        <v>410964</v>
      </c>
      <c r="N14" s="24">
        <v>22386</v>
      </c>
      <c r="O14" s="24">
        <f t="shared" si="4"/>
        <v>307727.48</v>
      </c>
      <c r="P14" s="26"/>
      <c r="Q14" s="27" t="s">
        <v>55</v>
      </c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customHeight="1" x14ac:dyDescent="0.15">
      <c r="A15" s="29" t="s">
        <v>56</v>
      </c>
      <c r="B15" s="30" t="s">
        <v>57</v>
      </c>
      <c r="C15" s="31" t="s">
        <v>24</v>
      </c>
      <c r="D15" s="13">
        <f t="shared" si="0"/>
        <v>0.43210718530722891</v>
      </c>
      <c r="E15" s="13">
        <f t="shared" si="1"/>
        <v>0.42349098793624068</v>
      </c>
      <c r="F15" s="13">
        <f t="shared" si="2"/>
        <v>0.38282052540686234</v>
      </c>
      <c r="G15" s="14">
        <v>437664</v>
      </c>
      <c r="H15" s="14">
        <v>428937</v>
      </c>
      <c r="I15" s="15">
        <f t="shared" si="3"/>
        <v>1012859.8062742701</v>
      </c>
      <c r="J15" s="14">
        <v>1120465</v>
      </c>
      <c r="K15" s="16">
        <v>9.1150722000000003E-2</v>
      </c>
      <c r="L15" s="15">
        <v>5474</v>
      </c>
      <c r="M15" s="15">
        <v>0</v>
      </c>
      <c r="N15" s="15">
        <v>0</v>
      </c>
      <c r="O15" s="15">
        <f t="shared" si="4"/>
        <v>5474</v>
      </c>
      <c r="P15" s="32"/>
      <c r="Q15" s="33" t="s">
        <v>58</v>
      </c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" customHeight="1" x14ac:dyDescent="0.15">
      <c r="A16" s="19" t="s">
        <v>59</v>
      </c>
      <c r="B16" s="20" t="s">
        <v>60</v>
      </c>
      <c r="C16" s="21" t="s">
        <v>24</v>
      </c>
      <c r="D16" s="22">
        <f t="shared" si="0"/>
        <v>0.60901807598802571</v>
      </c>
      <c r="E16" s="22">
        <f t="shared" si="1"/>
        <v>0.59162723267507999</v>
      </c>
      <c r="F16" s="22">
        <f t="shared" si="2"/>
        <v>0.55047550690830793</v>
      </c>
      <c r="G16" s="23">
        <v>710545</v>
      </c>
      <c r="H16" s="23">
        <v>690255</v>
      </c>
      <c r="I16" s="24">
        <f t="shared" si="3"/>
        <v>1166705.9287973752</v>
      </c>
      <c r="J16" s="23">
        <v>1253925</v>
      </c>
      <c r="K16" s="25">
        <v>4.4454765E-2</v>
      </c>
      <c r="L16" s="24">
        <v>7949</v>
      </c>
      <c r="M16" s="24">
        <v>32409</v>
      </c>
      <c r="N16" s="24">
        <v>5054</v>
      </c>
      <c r="O16" s="24">
        <f t="shared" si="4"/>
        <v>31476.129999999997</v>
      </c>
      <c r="P16" s="26"/>
      <c r="Q16" s="27" t="s">
        <v>61</v>
      </c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" customHeight="1" x14ac:dyDescent="0.15">
      <c r="A17" s="29" t="s">
        <v>62</v>
      </c>
      <c r="B17" s="30" t="s">
        <v>63</v>
      </c>
      <c r="C17" s="31" t="s">
        <v>64</v>
      </c>
      <c r="D17" s="13">
        <f t="shared" si="0"/>
        <v>0.63058863712670077</v>
      </c>
      <c r="E17" s="13">
        <f t="shared" si="1"/>
        <v>0.62207631297674304</v>
      </c>
      <c r="F17" s="13">
        <f t="shared" si="2"/>
        <v>0.56650905729406265</v>
      </c>
      <c r="G17" s="14">
        <v>5666118</v>
      </c>
      <c r="H17" s="14">
        <v>5589631</v>
      </c>
      <c r="I17" s="15">
        <f t="shared" si="3"/>
        <v>8985442.5950614419</v>
      </c>
      <c r="J17" s="14">
        <v>9866799</v>
      </c>
      <c r="K17" s="16">
        <v>8.5067041999999995E-2</v>
      </c>
      <c r="L17" s="15">
        <v>42017</v>
      </c>
      <c r="M17" s="15">
        <v>0</v>
      </c>
      <c r="N17" s="15">
        <v>0</v>
      </c>
      <c r="O17" s="15">
        <f t="shared" si="4"/>
        <v>42017</v>
      </c>
      <c r="P17" s="32"/>
      <c r="Q17" s="33" t="s">
        <v>65</v>
      </c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" customHeight="1" x14ac:dyDescent="0.15">
      <c r="A18" s="19" t="s">
        <v>66</v>
      </c>
      <c r="B18" s="20" t="s">
        <v>67</v>
      </c>
      <c r="C18" s="21" t="s">
        <v>24</v>
      </c>
      <c r="D18" s="22">
        <f t="shared" si="0"/>
        <v>0.57890980057201258</v>
      </c>
      <c r="E18" s="22">
        <f t="shared" si="1"/>
        <v>0.56391620341977866</v>
      </c>
      <c r="F18" s="22">
        <f t="shared" si="2"/>
        <v>0.54014333866638442</v>
      </c>
      <c r="G18" s="23">
        <v>2807676</v>
      </c>
      <c r="H18" s="23">
        <v>2734958</v>
      </c>
      <c r="I18" s="24">
        <f t="shared" si="3"/>
        <v>4849936.8938404135</v>
      </c>
      <c r="J18" s="23">
        <v>5063393</v>
      </c>
      <c r="K18" s="25">
        <v>3.7229602000000001E-2</v>
      </c>
      <c r="L18" s="24">
        <v>24948</v>
      </c>
      <c r="M18" s="24">
        <v>0</v>
      </c>
      <c r="N18" s="24">
        <v>0</v>
      </c>
      <c r="O18" s="24">
        <f t="shared" si="4"/>
        <v>24948</v>
      </c>
      <c r="P18" s="26"/>
      <c r="Q18" s="27" t="s">
        <v>68</v>
      </c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" customHeight="1" x14ac:dyDescent="0.15">
      <c r="A19" s="29" t="s">
        <v>69</v>
      </c>
      <c r="B19" s="30" t="s">
        <v>70</v>
      </c>
      <c r="C19" s="31" t="s">
        <v>24</v>
      </c>
      <c r="D19" s="13">
        <f t="shared" si="0"/>
        <v>0.69099663976708048</v>
      </c>
      <c r="E19" s="13">
        <f t="shared" si="1"/>
        <v>0.68429366592095131</v>
      </c>
      <c r="F19" s="13">
        <f t="shared" si="2"/>
        <v>0.65063826516515955</v>
      </c>
      <c r="G19" s="15">
        <v>1581371</v>
      </c>
      <c r="H19" s="14">
        <v>1566031</v>
      </c>
      <c r="I19" s="15">
        <f t="shared" si="3"/>
        <v>2288536.4544363702</v>
      </c>
      <c r="J19" s="14">
        <v>2406915</v>
      </c>
      <c r="K19" s="16">
        <v>3.6048122000000002E-2</v>
      </c>
      <c r="L19" s="15">
        <v>8888</v>
      </c>
      <c r="M19" s="15">
        <v>29254</v>
      </c>
      <c r="N19" s="15">
        <v>6051</v>
      </c>
      <c r="O19" s="15">
        <f t="shared" si="4"/>
        <v>31613.78</v>
      </c>
      <c r="P19" s="32"/>
      <c r="Q19" s="33" t="s">
        <v>71</v>
      </c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" customHeight="1" x14ac:dyDescent="0.2">
      <c r="A20" s="19" t="s">
        <v>72</v>
      </c>
      <c r="B20" s="20" t="s">
        <v>73</v>
      </c>
      <c r="C20" s="21" t="s">
        <v>24</v>
      </c>
      <c r="D20" s="22">
        <f t="shared" si="0"/>
        <v>0.59671461165208972</v>
      </c>
      <c r="E20" s="22">
        <f t="shared" si="1"/>
        <v>0.57662479243543185</v>
      </c>
      <c r="F20" s="22">
        <f t="shared" si="2"/>
        <v>0.54022512991334248</v>
      </c>
      <c r="G20" s="36">
        <v>1225667</v>
      </c>
      <c r="H20" s="23">
        <v>1184402</v>
      </c>
      <c r="I20" s="24">
        <f t="shared" si="3"/>
        <v>2054025.4521446452</v>
      </c>
      <c r="J20" s="23">
        <v>2192423</v>
      </c>
      <c r="K20" s="25">
        <v>5.2207885000000002E-2</v>
      </c>
      <c r="L20" s="24">
        <v>9613</v>
      </c>
      <c r="M20" s="24">
        <v>16654</v>
      </c>
      <c r="N20" s="24">
        <v>4830</v>
      </c>
      <c r="O20" s="24">
        <f t="shared" si="4"/>
        <v>23935.78</v>
      </c>
      <c r="P20" s="26"/>
      <c r="Q20" s="27" t="s">
        <v>74</v>
      </c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 x14ac:dyDescent="0.15">
      <c r="A21" s="29" t="s">
        <v>75</v>
      </c>
      <c r="B21" s="30" t="s">
        <v>76</v>
      </c>
      <c r="C21" s="31" t="s">
        <v>64</v>
      </c>
      <c r="D21" s="13">
        <f t="shared" si="0"/>
        <v>0.59565651717054924</v>
      </c>
      <c r="E21" s="13">
        <f t="shared" si="1"/>
        <v>0.58619825227519251</v>
      </c>
      <c r="F21" s="13">
        <f t="shared" si="2"/>
        <v>0.5608697705275848</v>
      </c>
      <c r="G21" s="14">
        <v>1955195</v>
      </c>
      <c r="H21" s="14">
        <v>1924149</v>
      </c>
      <c r="I21" s="15">
        <f t="shared" si="3"/>
        <v>3282420.2264879877</v>
      </c>
      <c r="J21" s="14">
        <v>3430652</v>
      </c>
      <c r="K21" s="16">
        <v>2.4007180999999999E-2</v>
      </c>
      <c r="L21" s="15">
        <v>22868</v>
      </c>
      <c r="M21" s="15">
        <v>48457</v>
      </c>
      <c r="N21" s="15">
        <v>15383</v>
      </c>
      <c r="O21" s="15">
        <f t="shared" si="4"/>
        <v>65871.489999999991</v>
      </c>
      <c r="P21" s="32"/>
      <c r="Q21" s="33" t="s">
        <v>77</v>
      </c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" customHeight="1" x14ac:dyDescent="0.15">
      <c r="A22" s="19" t="s">
        <v>78</v>
      </c>
      <c r="B22" s="20" t="s">
        <v>79</v>
      </c>
      <c r="C22" s="21" t="s">
        <v>24</v>
      </c>
      <c r="D22" s="22">
        <f t="shared" si="0"/>
        <v>0.60557557914279281</v>
      </c>
      <c r="E22" s="22">
        <f t="shared" si="1"/>
        <v>0.59951873306588643</v>
      </c>
      <c r="F22" s="22">
        <f t="shared" si="2"/>
        <v>0.56809342007564012</v>
      </c>
      <c r="G22" s="23">
        <v>2049531</v>
      </c>
      <c r="H22" s="23">
        <v>2029032</v>
      </c>
      <c r="I22" s="24">
        <f t="shared" si="3"/>
        <v>3384434.6941816276</v>
      </c>
      <c r="J22" s="23">
        <v>3571652</v>
      </c>
      <c r="K22" s="25">
        <v>2.7401360999999999E-2</v>
      </c>
      <c r="L22" s="24">
        <v>35543</v>
      </c>
      <c r="M22" s="24">
        <v>40174</v>
      </c>
      <c r="N22" s="24">
        <v>30907</v>
      </c>
      <c r="O22" s="24">
        <f t="shared" si="4"/>
        <v>89349.18</v>
      </c>
      <c r="P22" s="26"/>
      <c r="Q22" s="27" t="s">
        <v>80</v>
      </c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 x14ac:dyDescent="0.15">
      <c r="A23" s="29" t="s">
        <v>81</v>
      </c>
      <c r="B23" s="30" t="s">
        <v>82</v>
      </c>
      <c r="C23" s="31" t="s">
        <v>24</v>
      </c>
      <c r="D23" s="13">
        <f t="shared" si="0"/>
        <v>0.72931979881684805</v>
      </c>
      <c r="E23" s="13">
        <f t="shared" si="1"/>
        <v>0.70667654175673378</v>
      </c>
      <c r="F23" s="13">
        <f t="shared" si="2"/>
        <v>0.69378602033139869</v>
      </c>
      <c r="G23" s="14">
        <v>771892</v>
      </c>
      <c r="H23" s="14">
        <v>747927</v>
      </c>
      <c r="I23" s="15">
        <f t="shared" si="3"/>
        <v>1058372.474259187</v>
      </c>
      <c r="J23" s="14">
        <v>1078037</v>
      </c>
      <c r="K23" s="16">
        <v>1.8241048999999999E-2</v>
      </c>
      <c r="L23" s="15">
        <v>0</v>
      </c>
      <c r="M23" s="15">
        <v>0</v>
      </c>
      <c r="N23" s="15">
        <v>0</v>
      </c>
      <c r="O23" s="15">
        <f t="shared" si="4"/>
        <v>0</v>
      </c>
      <c r="P23" s="32"/>
      <c r="Q23" s="33" t="s">
        <v>83</v>
      </c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" customHeight="1" x14ac:dyDescent="0.15">
      <c r="A24" s="19" t="s">
        <v>84</v>
      </c>
      <c r="B24" s="20" t="s">
        <v>85</v>
      </c>
      <c r="C24" s="21" t="s">
        <v>24</v>
      </c>
      <c r="D24" s="22">
        <f t="shared" si="0"/>
        <v>0.67006660695748899</v>
      </c>
      <c r="E24" s="22">
        <f t="shared" si="1"/>
        <v>0.66389038509137177</v>
      </c>
      <c r="F24" s="22">
        <f t="shared" si="2"/>
        <v>0.59548395384187203</v>
      </c>
      <c r="G24" s="24">
        <v>2807322</v>
      </c>
      <c r="H24" s="23">
        <v>2781446</v>
      </c>
      <c r="I24" s="24">
        <f t="shared" si="3"/>
        <v>4189616.3319449001</v>
      </c>
      <c r="J24" s="23">
        <v>4670900</v>
      </c>
      <c r="K24" s="25">
        <v>8.7832139000000004E-2</v>
      </c>
      <c r="L24" s="24">
        <v>19382</v>
      </c>
      <c r="M24" s="24">
        <v>72529</v>
      </c>
      <c r="N24" s="24">
        <v>10305</v>
      </c>
      <c r="O24" s="24">
        <f t="shared" si="4"/>
        <v>71028.53</v>
      </c>
      <c r="P24" s="26"/>
      <c r="Q24" s="27" t="s">
        <v>86</v>
      </c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customHeight="1" x14ac:dyDescent="0.15">
      <c r="A25" s="29" t="s">
        <v>87</v>
      </c>
      <c r="B25" s="30" t="s">
        <v>88</v>
      </c>
      <c r="C25" s="31" t="s">
        <v>64</v>
      </c>
      <c r="D25" s="13">
        <f t="shared" si="0"/>
        <v>0.68285809504221195</v>
      </c>
      <c r="E25" s="13">
        <f t="shared" si="1"/>
        <v>0.67199417115353244</v>
      </c>
      <c r="F25" s="13">
        <f t="shared" si="2"/>
        <v>0.61094564257546868</v>
      </c>
      <c r="G25" s="14">
        <v>3378801</v>
      </c>
      <c r="H25" s="14">
        <v>3325046</v>
      </c>
      <c r="I25" s="15">
        <f t="shared" si="3"/>
        <v>4948028.0376424827</v>
      </c>
      <c r="J25" s="14">
        <v>5442458</v>
      </c>
      <c r="K25" s="16">
        <v>8.9233570999999998E-2</v>
      </c>
      <c r="L25" s="15">
        <v>8780</v>
      </c>
      <c r="M25" s="15">
        <v>0</v>
      </c>
      <c r="N25" s="15">
        <v>0</v>
      </c>
      <c r="O25" s="15">
        <f t="shared" si="4"/>
        <v>8780</v>
      </c>
      <c r="P25" s="32"/>
      <c r="Q25" s="33" t="s">
        <v>89</v>
      </c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" customHeight="1" x14ac:dyDescent="0.15">
      <c r="A26" s="19" t="s">
        <v>90</v>
      </c>
      <c r="B26" s="20" t="s">
        <v>91</v>
      </c>
      <c r="C26" s="21" t="s">
        <v>24</v>
      </c>
      <c r="D26" s="22">
        <f t="shared" si="0"/>
        <v>0.65690111038521903</v>
      </c>
      <c r="E26" s="22">
        <f t="shared" si="1"/>
        <v>0.64674900513332745</v>
      </c>
      <c r="F26" s="22">
        <f t="shared" si="2"/>
        <v>0.61969687911538507</v>
      </c>
      <c r="G26" s="23">
        <v>4874619</v>
      </c>
      <c r="H26" s="23">
        <v>4799284</v>
      </c>
      <c r="I26" s="24">
        <f t="shared" si="3"/>
        <v>7420628.3456294248</v>
      </c>
      <c r="J26" s="23">
        <v>7744567</v>
      </c>
      <c r="K26" s="25">
        <v>3.6598128000000001E-2</v>
      </c>
      <c r="L26" s="24">
        <v>40502</v>
      </c>
      <c r="M26" s="24">
        <v>0</v>
      </c>
      <c r="N26" s="24">
        <v>0</v>
      </c>
      <c r="O26" s="24">
        <f t="shared" si="4"/>
        <v>40502</v>
      </c>
      <c r="P26" s="26"/>
      <c r="Q26" s="27" t="s">
        <v>92</v>
      </c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 x14ac:dyDescent="0.15">
      <c r="A27" s="29" t="s">
        <v>93</v>
      </c>
      <c r="B27" s="30" t="s">
        <v>94</v>
      </c>
      <c r="C27" s="31" t="s">
        <v>24</v>
      </c>
      <c r="D27" s="13">
        <f t="shared" si="0"/>
        <v>0.74707497370244669</v>
      </c>
      <c r="E27" s="13">
        <f t="shared" si="1"/>
        <v>0.74116840505788473</v>
      </c>
      <c r="F27" s="13">
        <f t="shared" si="2"/>
        <v>0.69446208550420563</v>
      </c>
      <c r="G27" s="14">
        <v>2968281</v>
      </c>
      <c r="H27" s="14">
        <v>2944813</v>
      </c>
      <c r="I27" s="15">
        <f t="shared" si="3"/>
        <v>3973203.633484636</v>
      </c>
      <c r="J27" s="14">
        <v>4240423</v>
      </c>
      <c r="K27" s="16">
        <v>4.5934268E-2</v>
      </c>
      <c r="L27" s="15">
        <v>10158</v>
      </c>
      <c r="M27" s="15">
        <v>96852</v>
      </c>
      <c r="N27" s="15">
        <v>7075</v>
      </c>
      <c r="O27" s="15">
        <f t="shared" si="4"/>
        <v>72438.639999999985</v>
      </c>
      <c r="P27" s="32"/>
      <c r="Q27" s="33" t="s">
        <v>95</v>
      </c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" customHeight="1" x14ac:dyDescent="0.15">
      <c r="A28" s="19" t="s">
        <v>96</v>
      </c>
      <c r="B28" s="20" t="s">
        <v>97</v>
      </c>
      <c r="C28" s="21" t="s">
        <v>24</v>
      </c>
      <c r="D28" s="37"/>
      <c r="E28" s="22">
        <f t="shared" si="1"/>
        <v>0.55190511890028537</v>
      </c>
      <c r="F28" s="22">
        <f t="shared" si="2"/>
        <v>0.53320526663636214</v>
      </c>
      <c r="G28" s="23"/>
      <c r="H28" s="23">
        <v>1209357</v>
      </c>
      <c r="I28" s="24">
        <f t="shared" si="3"/>
        <v>2191240.7741565062</v>
      </c>
      <c r="J28" s="23">
        <v>2268089</v>
      </c>
      <c r="K28" s="25">
        <v>1.4322646E-2</v>
      </c>
      <c r="L28" s="24">
        <v>19150</v>
      </c>
      <c r="M28" s="24">
        <v>29067</v>
      </c>
      <c r="N28" s="24">
        <v>8645</v>
      </c>
      <c r="O28" s="24">
        <f t="shared" si="4"/>
        <v>44363.19</v>
      </c>
      <c r="P28" s="26"/>
      <c r="Q28" s="27" t="s">
        <v>98</v>
      </c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 x14ac:dyDescent="0.15">
      <c r="A29" s="29" t="s">
        <v>99</v>
      </c>
      <c r="B29" s="30" t="s">
        <v>100</v>
      </c>
      <c r="C29" s="31" t="s">
        <v>24</v>
      </c>
      <c r="D29" s="13">
        <f t="shared" ref="D29:D39" si="5">G29/I29</f>
        <v>0.62230983466676881</v>
      </c>
      <c r="E29" s="13">
        <f t="shared" si="1"/>
        <v>0.62165820805337568</v>
      </c>
      <c r="F29" s="13">
        <f t="shared" si="2"/>
        <v>0.596207552713094</v>
      </c>
      <c r="G29" s="14">
        <v>2811549</v>
      </c>
      <c r="H29" s="14">
        <v>2808605</v>
      </c>
      <c r="I29" s="15">
        <f t="shared" si="3"/>
        <v>4517924.7432358405</v>
      </c>
      <c r="J29" s="14">
        <v>4710784</v>
      </c>
      <c r="K29" s="16">
        <v>2.5079865E-2</v>
      </c>
      <c r="L29" s="15">
        <v>31956</v>
      </c>
      <c r="M29" s="15">
        <v>43799</v>
      </c>
      <c r="N29" s="15">
        <v>17792</v>
      </c>
      <c r="O29" s="15">
        <f t="shared" si="4"/>
        <v>74713.429999999993</v>
      </c>
      <c r="P29" s="32"/>
      <c r="Q29" s="33" t="s">
        <v>101</v>
      </c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" customHeight="1" x14ac:dyDescent="0.15">
      <c r="A30" s="19" t="s">
        <v>102</v>
      </c>
      <c r="B30" s="20" t="s">
        <v>103</v>
      </c>
      <c r="C30" s="21" t="s">
        <v>24</v>
      </c>
      <c r="D30" s="22">
        <f t="shared" si="5"/>
        <v>0.64271147356100322</v>
      </c>
      <c r="E30" s="22">
        <f t="shared" si="1"/>
        <v>0.61814947339322635</v>
      </c>
      <c r="F30" s="22">
        <f t="shared" si="2"/>
        <v>0.6079806579903192</v>
      </c>
      <c r="G30" s="23">
        <v>516901</v>
      </c>
      <c r="H30" s="23">
        <v>497147</v>
      </c>
      <c r="I30" s="24">
        <f t="shared" si="3"/>
        <v>804250.46270927996</v>
      </c>
      <c r="J30" s="23">
        <v>817702</v>
      </c>
      <c r="K30" s="25">
        <v>1.180936E-2</v>
      </c>
      <c r="L30" s="24">
        <v>3795</v>
      </c>
      <c r="M30" s="24">
        <v>0</v>
      </c>
      <c r="N30" s="24">
        <v>0</v>
      </c>
      <c r="O30" s="24">
        <f t="shared" si="4"/>
        <v>3795</v>
      </c>
      <c r="P30" s="26"/>
      <c r="Q30" s="27" t="s">
        <v>104</v>
      </c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customHeight="1" x14ac:dyDescent="0.15">
      <c r="A31" s="29" t="s">
        <v>105</v>
      </c>
      <c r="B31" s="30" t="s">
        <v>106</v>
      </c>
      <c r="C31" s="31" t="s">
        <v>24</v>
      </c>
      <c r="D31" s="13">
        <f t="shared" si="5"/>
        <v>0.64039281214690436</v>
      </c>
      <c r="E31" s="13">
        <f t="shared" si="1"/>
        <v>0.62822898536247895</v>
      </c>
      <c r="F31" s="13">
        <f t="shared" si="2"/>
        <v>0.58772295617559278</v>
      </c>
      <c r="G31" s="14">
        <v>860573</v>
      </c>
      <c r="H31" s="14">
        <v>844227</v>
      </c>
      <c r="I31" s="15">
        <f t="shared" si="3"/>
        <v>1343820.517152505</v>
      </c>
      <c r="J31" s="14">
        <v>1436437</v>
      </c>
      <c r="K31" s="16">
        <v>5.4830635000000003E-2</v>
      </c>
      <c r="L31" s="15">
        <v>5079</v>
      </c>
      <c r="M31" s="15">
        <v>13489</v>
      </c>
      <c r="N31" s="15">
        <v>1088</v>
      </c>
      <c r="O31" s="15">
        <f t="shared" si="4"/>
        <v>13855.73</v>
      </c>
      <c r="P31" s="32"/>
      <c r="Q31" s="33" t="s">
        <v>107</v>
      </c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" customHeight="1" x14ac:dyDescent="0.15">
      <c r="A32" s="19" t="s">
        <v>108</v>
      </c>
      <c r="B32" s="20" t="s">
        <v>109</v>
      </c>
      <c r="C32" s="21" t="s">
        <v>24</v>
      </c>
      <c r="D32" s="22">
        <f t="shared" si="5"/>
        <v>0.57373403896226494</v>
      </c>
      <c r="E32" s="22">
        <f t="shared" si="1"/>
        <v>0.573711608140139</v>
      </c>
      <c r="F32" s="22">
        <f t="shared" si="2"/>
        <v>0.49439634210363309</v>
      </c>
      <c r="G32" s="23">
        <v>1125429</v>
      </c>
      <c r="H32" s="23">
        <v>1125385</v>
      </c>
      <c r="I32" s="24">
        <f t="shared" si="3"/>
        <v>1961586.5951331861</v>
      </c>
      <c r="J32" s="23">
        <v>2276281</v>
      </c>
      <c r="K32" s="25">
        <v>0.12646449400000001</v>
      </c>
      <c r="L32" s="24">
        <v>13742</v>
      </c>
      <c r="M32" s="24">
        <v>13724</v>
      </c>
      <c r="N32" s="24">
        <v>5261</v>
      </c>
      <c r="O32" s="24">
        <f t="shared" si="4"/>
        <v>26825.68</v>
      </c>
      <c r="P32" s="26"/>
      <c r="Q32" s="27" t="s">
        <v>110</v>
      </c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customHeight="1" x14ac:dyDescent="0.15">
      <c r="A33" s="29" t="s">
        <v>111</v>
      </c>
      <c r="B33" s="30" t="s">
        <v>112</v>
      </c>
      <c r="C33" s="31" t="s">
        <v>24</v>
      </c>
      <c r="D33" s="13">
        <f t="shared" si="5"/>
        <v>0.72483058447325377</v>
      </c>
      <c r="E33" s="13">
        <f t="shared" si="1"/>
        <v>0.71375075041490355</v>
      </c>
      <c r="F33" s="13">
        <f t="shared" si="2"/>
        <v>0.69125015440139159</v>
      </c>
      <c r="G33" s="14">
        <v>755850</v>
      </c>
      <c r="H33" s="14">
        <v>744296</v>
      </c>
      <c r="I33" s="15">
        <f t="shared" si="3"/>
        <v>1042795.401009863</v>
      </c>
      <c r="J33" s="14">
        <v>1076739</v>
      </c>
      <c r="K33" s="16">
        <v>2.8907282999999999E-2</v>
      </c>
      <c r="L33" s="15">
        <v>2818</v>
      </c>
      <c r="M33" s="15">
        <v>0</v>
      </c>
      <c r="N33" s="15">
        <v>0</v>
      </c>
      <c r="O33" s="15">
        <f t="shared" si="4"/>
        <v>2818</v>
      </c>
      <c r="P33" s="32"/>
      <c r="Q33" s="33" t="s">
        <v>113</v>
      </c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" customHeight="1" x14ac:dyDescent="0.15">
      <c r="A34" s="19" t="s">
        <v>114</v>
      </c>
      <c r="B34" s="20" t="s">
        <v>115</v>
      </c>
      <c r="C34" s="21" t="s">
        <v>24</v>
      </c>
      <c r="D34" s="22">
        <f t="shared" si="5"/>
        <v>0.65805279621283885</v>
      </c>
      <c r="E34" s="22">
        <f t="shared" si="1"/>
        <v>0.64420813947205036</v>
      </c>
      <c r="F34" s="22">
        <f t="shared" si="2"/>
        <v>0.55662444187352333</v>
      </c>
      <c r="G34" s="23">
        <v>3957303</v>
      </c>
      <c r="H34" s="23">
        <v>3874046</v>
      </c>
      <c r="I34" s="24">
        <f t="shared" si="3"/>
        <v>6013655.7777349837</v>
      </c>
      <c r="J34" s="23">
        <v>6959892</v>
      </c>
      <c r="K34" s="25">
        <v>0.11960939800000001</v>
      </c>
      <c r="L34" s="24">
        <v>18504</v>
      </c>
      <c r="M34" s="24">
        <v>140589</v>
      </c>
      <c r="N34" s="24">
        <v>15128</v>
      </c>
      <c r="O34" s="24">
        <f t="shared" si="4"/>
        <v>113767.73</v>
      </c>
      <c r="P34" s="26"/>
      <c r="Q34" s="27" t="s">
        <v>116</v>
      </c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customHeight="1" x14ac:dyDescent="0.15">
      <c r="A35" s="29" t="s">
        <v>117</v>
      </c>
      <c r="B35" s="30" t="s">
        <v>118</v>
      </c>
      <c r="C35" s="31" t="s">
        <v>24</v>
      </c>
      <c r="D35" s="13">
        <f t="shared" si="5"/>
        <v>0.54901665041628911</v>
      </c>
      <c r="E35" s="13">
        <f t="shared" si="1"/>
        <v>0.54510818867110533</v>
      </c>
      <c r="F35" s="13">
        <f t="shared" si="2"/>
        <v>0.50175008123469189</v>
      </c>
      <c r="G35" s="14">
        <v>804043</v>
      </c>
      <c r="H35" s="14">
        <v>798319</v>
      </c>
      <c r="I35" s="15">
        <f t="shared" si="3"/>
        <v>1464514.7818200749</v>
      </c>
      <c r="J35" s="14">
        <v>1591069</v>
      </c>
      <c r="K35" s="16">
        <v>6.8892825000000005E-2</v>
      </c>
      <c r="L35" s="15">
        <v>6914</v>
      </c>
      <c r="M35" s="15">
        <v>12714</v>
      </c>
      <c r="N35" s="15">
        <v>2780</v>
      </c>
      <c r="O35" s="15">
        <f t="shared" si="4"/>
        <v>16940.98</v>
      </c>
      <c r="P35" s="32"/>
      <c r="Q35" s="33" t="s">
        <v>119</v>
      </c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" customHeight="1" x14ac:dyDescent="0.15">
      <c r="A36" s="19" t="s">
        <v>120</v>
      </c>
      <c r="B36" s="20" t="s">
        <v>121</v>
      </c>
      <c r="C36" s="21" t="s">
        <v>24</v>
      </c>
      <c r="D36" s="22">
        <f t="shared" si="5"/>
        <v>0.57236927964835138</v>
      </c>
      <c r="E36" s="22">
        <f t="shared" si="1"/>
        <v>0.56756003995034754</v>
      </c>
      <c r="F36" s="22">
        <f t="shared" si="2"/>
        <v>0.49630170545254521</v>
      </c>
      <c r="G36" s="23">
        <v>7786881</v>
      </c>
      <c r="H36" s="23">
        <v>7721453</v>
      </c>
      <c r="I36" s="24">
        <f t="shared" si="3"/>
        <v>13604645.247180376</v>
      </c>
      <c r="J36" s="23">
        <v>15557982</v>
      </c>
      <c r="K36" s="25">
        <v>0.119713132</v>
      </c>
      <c r="L36" s="24">
        <v>46416</v>
      </c>
      <c r="M36" s="24">
        <v>0</v>
      </c>
      <c r="N36" s="24">
        <v>44426</v>
      </c>
      <c r="O36" s="24">
        <f t="shared" si="4"/>
        <v>90842</v>
      </c>
      <c r="P36" s="26"/>
      <c r="Q36" s="27" t="s">
        <v>122</v>
      </c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customHeight="1" x14ac:dyDescent="0.15">
      <c r="A37" s="29" t="s">
        <v>123</v>
      </c>
      <c r="B37" s="30" t="s">
        <v>124</v>
      </c>
      <c r="C37" s="31" t="s">
        <v>24</v>
      </c>
      <c r="D37" s="13">
        <f t="shared" si="5"/>
        <v>0.64870989643224064</v>
      </c>
      <c r="E37" s="13">
        <f t="shared" si="1"/>
        <v>0.64489133170781043</v>
      </c>
      <c r="F37" s="13">
        <f t="shared" si="2"/>
        <v>0.60172032711113543</v>
      </c>
      <c r="G37" s="14">
        <v>4769640</v>
      </c>
      <c r="H37" s="14">
        <v>4741564</v>
      </c>
      <c r="I37" s="15">
        <f t="shared" si="3"/>
        <v>7352500.7499221964</v>
      </c>
      <c r="J37" s="14">
        <v>7880013</v>
      </c>
      <c r="K37" s="16">
        <v>5.5002908000000003E-2</v>
      </c>
      <c r="L37" s="15">
        <v>34357</v>
      </c>
      <c r="M37" s="15">
        <v>82466</v>
      </c>
      <c r="N37" s="15">
        <v>12726</v>
      </c>
      <c r="O37" s="15">
        <f t="shared" si="4"/>
        <v>94088.62</v>
      </c>
      <c r="P37" s="32"/>
      <c r="Q37" s="33" t="s">
        <v>125</v>
      </c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" customHeight="1" x14ac:dyDescent="0.15">
      <c r="A38" s="19" t="s">
        <v>126</v>
      </c>
      <c r="B38" s="20" t="s">
        <v>127</v>
      </c>
      <c r="C38" s="21" t="s">
        <v>24</v>
      </c>
      <c r="D38" s="22">
        <f t="shared" si="5"/>
        <v>0.61742314125701214</v>
      </c>
      <c r="E38" s="22">
        <f t="shared" si="1"/>
        <v>0.60756928352531026</v>
      </c>
      <c r="F38" s="22">
        <f t="shared" si="2"/>
        <v>0.59251051294933821</v>
      </c>
      <c r="G38" s="23">
        <v>349945</v>
      </c>
      <c r="H38" s="23">
        <v>344360</v>
      </c>
      <c r="I38" s="24">
        <f t="shared" si="3"/>
        <v>566783.09673904802</v>
      </c>
      <c r="J38" s="23">
        <v>581188</v>
      </c>
      <c r="K38" s="25">
        <v>2.1703653999999999E-2</v>
      </c>
      <c r="L38" s="24">
        <v>1791</v>
      </c>
      <c r="M38" s="24">
        <v>0</v>
      </c>
      <c r="N38" s="24">
        <v>0</v>
      </c>
      <c r="O38" s="24">
        <f t="shared" si="4"/>
        <v>1791</v>
      </c>
      <c r="P38" s="26"/>
      <c r="Q38" s="27" t="s">
        <v>128</v>
      </c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customHeight="1" x14ac:dyDescent="0.15">
      <c r="A39" s="29" t="s">
        <v>129</v>
      </c>
      <c r="B39" s="30" t="s">
        <v>130</v>
      </c>
      <c r="C39" s="31" t="s">
        <v>24</v>
      </c>
      <c r="D39" s="13">
        <f t="shared" si="5"/>
        <v>0.64184094446353523</v>
      </c>
      <c r="E39" s="13">
        <f t="shared" si="1"/>
        <v>0.62911844879362699</v>
      </c>
      <c r="F39" s="13">
        <f t="shared" si="2"/>
        <v>0.61018158065433958</v>
      </c>
      <c r="G39" s="14">
        <v>5607641</v>
      </c>
      <c r="H39" s="14">
        <v>5496487</v>
      </c>
      <c r="I39" s="15">
        <f t="shared" si="3"/>
        <v>8736807.8468209747</v>
      </c>
      <c r="J39" s="14">
        <v>9007953</v>
      </c>
      <c r="K39" s="16">
        <v>2.4365042E-2</v>
      </c>
      <c r="L39" s="15">
        <v>51666</v>
      </c>
      <c r="M39" s="15">
        <v>0</v>
      </c>
      <c r="N39" s="15">
        <v>0</v>
      </c>
      <c r="O39" s="15">
        <f t="shared" si="4"/>
        <v>51666</v>
      </c>
      <c r="P39" s="32"/>
      <c r="Q39" s="33" t="s">
        <v>131</v>
      </c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 customHeight="1" x14ac:dyDescent="0.15">
      <c r="A40" s="19" t="s">
        <v>132</v>
      </c>
      <c r="B40" s="20" t="s">
        <v>133</v>
      </c>
      <c r="C40" s="21" t="s">
        <v>24</v>
      </c>
      <c r="D40" s="37"/>
      <c r="E40" s="22">
        <f t="shared" si="1"/>
        <v>0.52299409862895962</v>
      </c>
      <c r="F40" s="22">
        <f t="shared" si="2"/>
        <v>0.48989836154563277</v>
      </c>
      <c r="G40" s="23"/>
      <c r="H40" s="23">
        <v>1452992</v>
      </c>
      <c r="I40" s="24">
        <f t="shared" si="3"/>
        <v>2778218.7290622401</v>
      </c>
      <c r="J40" s="23">
        <v>2965905</v>
      </c>
      <c r="K40" s="25">
        <v>4.7192992000000003E-2</v>
      </c>
      <c r="L40" s="24">
        <v>26691</v>
      </c>
      <c r="M40" s="24">
        <v>33562</v>
      </c>
      <c r="N40" s="24">
        <v>1895</v>
      </c>
      <c r="O40" s="24">
        <f t="shared" si="4"/>
        <v>47716.34</v>
      </c>
      <c r="P40" s="26"/>
      <c r="Q40" s="27" t="s">
        <v>134</v>
      </c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customHeight="1" x14ac:dyDescent="0.15">
      <c r="A41" s="29" t="s">
        <v>135</v>
      </c>
      <c r="B41" s="30" t="s">
        <v>136</v>
      </c>
      <c r="C41" s="31" t="s">
        <v>24</v>
      </c>
      <c r="D41" s="13">
        <f>G41/I41</f>
        <v>0.67995753953757321</v>
      </c>
      <c r="E41" s="13">
        <f t="shared" si="1"/>
        <v>0.66177935347684369</v>
      </c>
      <c r="F41" s="13">
        <f t="shared" si="2"/>
        <v>0.61688197401146694</v>
      </c>
      <c r="G41" s="14">
        <v>2056310</v>
      </c>
      <c r="H41" s="14">
        <v>2001336</v>
      </c>
      <c r="I41" s="15">
        <f t="shared" si="3"/>
        <v>3024174.1291646818</v>
      </c>
      <c r="J41" s="14">
        <v>3244277</v>
      </c>
      <c r="K41" s="16">
        <v>6.3168734000000004E-2</v>
      </c>
      <c r="L41" s="15">
        <v>15166</v>
      </c>
      <c r="M41" s="15">
        <v>0</v>
      </c>
      <c r="N41" s="15">
        <v>0</v>
      </c>
      <c r="O41" s="15">
        <f t="shared" si="4"/>
        <v>15166</v>
      </c>
      <c r="P41" s="32"/>
      <c r="Q41" s="33" t="s">
        <v>137</v>
      </c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 customHeight="1" x14ac:dyDescent="0.15">
      <c r="A42" s="19" t="s">
        <v>138</v>
      </c>
      <c r="B42" s="20" t="s">
        <v>139</v>
      </c>
      <c r="C42" s="21" t="s">
        <v>24</v>
      </c>
      <c r="D42" s="37"/>
      <c r="E42" s="22">
        <f t="shared" si="1"/>
        <v>0.63619609751206085</v>
      </c>
      <c r="F42" s="22">
        <f t="shared" si="2"/>
        <v>0.60993090359921354</v>
      </c>
      <c r="G42" s="23"/>
      <c r="H42" s="23">
        <v>6165478</v>
      </c>
      <c r="I42" s="24">
        <f t="shared" si="3"/>
        <v>9691159.7290694099</v>
      </c>
      <c r="J42" s="23">
        <v>10108486</v>
      </c>
      <c r="K42" s="25">
        <v>3.6526564999999997E-2</v>
      </c>
      <c r="L42" s="24">
        <v>48098</v>
      </c>
      <c r="M42" s="24">
        <v>0</v>
      </c>
      <c r="N42" s="24">
        <v>0</v>
      </c>
      <c r="O42" s="24">
        <f t="shared" si="4"/>
        <v>48098</v>
      </c>
      <c r="P42" s="26"/>
      <c r="Q42" s="27" t="s">
        <v>140</v>
      </c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customHeight="1" x14ac:dyDescent="0.15">
      <c r="A43" s="29" t="s">
        <v>141</v>
      </c>
      <c r="B43" s="30" t="s">
        <v>142</v>
      </c>
      <c r="C43" s="31" t="s">
        <v>24</v>
      </c>
      <c r="D43" s="13">
        <f t="shared" ref="D43:D49" si="6">G43/I43</f>
        <v>0.59743229835798928</v>
      </c>
      <c r="E43" s="13">
        <f t="shared" si="1"/>
        <v>0.59050492385696973</v>
      </c>
      <c r="F43" s="13">
        <f t="shared" si="2"/>
        <v>0.54671103389381315</v>
      </c>
      <c r="G43" s="14">
        <v>469589</v>
      </c>
      <c r="H43" s="14">
        <v>464144</v>
      </c>
      <c r="I43" s="15">
        <f t="shared" si="3"/>
        <v>786012.07415574999</v>
      </c>
      <c r="J43" s="14">
        <v>848975</v>
      </c>
      <c r="K43" s="16">
        <v>7.0585030000000007E-2</v>
      </c>
      <c r="L43" s="15">
        <v>3038</v>
      </c>
      <c r="M43" s="15">
        <v>0</v>
      </c>
      <c r="N43" s="15">
        <v>0</v>
      </c>
      <c r="O43" s="15">
        <f t="shared" si="4"/>
        <v>3038</v>
      </c>
      <c r="P43" s="32"/>
      <c r="Q43" s="33" t="s">
        <v>143</v>
      </c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" customHeight="1" x14ac:dyDescent="0.15">
      <c r="A44" s="19" t="s">
        <v>144</v>
      </c>
      <c r="B44" s="20" t="s">
        <v>145</v>
      </c>
      <c r="C44" s="21" t="s">
        <v>24</v>
      </c>
      <c r="D44" s="22">
        <f t="shared" si="6"/>
        <v>0.57250521418574674</v>
      </c>
      <c r="E44" s="22">
        <f t="shared" si="1"/>
        <v>0.56696317314191869</v>
      </c>
      <c r="F44" s="22">
        <f t="shared" si="2"/>
        <v>0.54157828255190055</v>
      </c>
      <c r="G44" s="23">
        <v>2123584</v>
      </c>
      <c r="H44" s="23">
        <v>2103027</v>
      </c>
      <c r="I44" s="24">
        <f t="shared" si="3"/>
        <v>3709283.2473505</v>
      </c>
      <c r="J44" s="23">
        <v>3883145</v>
      </c>
      <c r="K44" s="25">
        <v>3.3623100000000003E-2</v>
      </c>
      <c r="L44" s="24">
        <v>20350</v>
      </c>
      <c r="M44" s="24">
        <v>32634</v>
      </c>
      <c r="N44" s="24">
        <v>4347</v>
      </c>
      <c r="O44" s="24">
        <f t="shared" si="4"/>
        <v>43298.38</v>
      </c>
      <c r="P44" s="26"/>
      <c r="Q44" s="27" t="s">
        <v>146</v>
      </c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customHeight="1" x14ac:dyDescent="0.15">
      <c r="A45" s="29" t="s">
        <v>147</v>
      </c>
      <c r="B45" s="30" t="s">
        <v>148</v>
      </c>
      <c r="C45" s="31" t="s">
        <v>24</v>
      </c>
      <c r="D45" s="13">
        <f t="shared" si="6"/>
        <v>0.60046118993126896</v>
      </c>
      <c r="E45" s="13">
        <f t="shared" si="1"/>
        <v>0.5863572953870978</v>
      </c>
      <c r="F45" s="13">
        <f t="shared" si="2"/>
        <v>0.56602904987604019</v>
      </c>
      <c r="G45" s="14">
        <v>378995</v>
      </c>
      <c r="H45" s="14">
        <v>370093</v>
      </c>
      <c r="I45" s="15">
        <f t="shared" si="3"/>
        <v>631173.18213918398</v>
      </c>
      <c r="J45" s="14">
        <v>653841</v>
      </c>
      <c r="K45" s="16">
        <v>2.4832976E-2</v>
      </c>
      <c r="L45" s="15">
        <v>3744</v>
      </c>
      <c r="M45" s="15">
        <v>0</v>
      </c>
      <c r="N45" s="15">
        <v>2687</v>
      </c>
      <c r="O45" s="15">
        <f t="shared" si="4"/>
        <v>6431</v>
      </c>
      <c r="P45" s="32"/>
      <c r="Q45" s="33" t="s">
        <v>149</v>
      </c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" customHeight="1" x14ac:dyDescent="0.15">
      <c r="A46" s="19" t="s">
        <v>150</v>
      </c>
      <c r="B46" s="20" t="s">
        <v>151</v>
      </c>
      <c r="C46" s="21" t="s">
        <v>24</v>
      </c>
      <c r="D46" s="22">
        <f t="shared" si="6"/>
        <v>0.51844574652993669</v>
      </c>
      <c r="E46" s="22">
        <f t="shared" si="1"/>
        <v>0.5108595235368798</v>
      </c>
      <c r="F46" s="22">
        <f t="shared" si="2"/>
        <v>0.48558413419325458</v>
      </c>
      <c r="G46" s="23">
        <v>2545271</v>
      </c>
      <c r="H46" s="23">
        <v>2508027</v>
      </c>
      <c r="I46" s="24">
        <f t="shared" si="3"/>
        <v>4909425.946757243</v>
      </c>
      <c r="J46" s="23">
        <v>5164969</v>
      </c>
      <c r="K46" s="25">
        <v>3.4822653000000002E-2</v>
      </c>
      <c r="L46" s="24">
        <v>27906</v>
      </c>
      <c r="M46" s="24">
        <v>62609</v>
      </c>
      <c r="N46" s="24">
        <v>12092</v>
      </c>
      <c r="O46" s="24">
        <f t="shared" si="4"/>
        <v>75685.13</v>
      </c>
      <c r="P46" s="26"/>
      <c r="Q46" s="27" t="s">
        <v>152</v>
      </c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customHeight="1" x14ac:dyDescent="0.15">
      <c r="A47" s="29" t="s">
        <v>153</v>
      </c>
      <c r="B47" s="30" t="s">
        <v>154</v>
      </c>
      <c r="C47" s="31" t="s">
        <v>24</v>
      </c>
      <c r="D47" s="38">
        <f t="shared" si="6"/>
        <v>0.51435878390331147</v>
      </c>
      <c r="E47" s="13">
        <f t="shared" si="1"/>
        <v>0.51402787497648605</v>
      </c>
      <c r="F47" s="13">
        <f t="shared" si="2"/>
        <v>0.4338919880469615</v>
      </c>
      <c r="G47" s="14">
        <v>8975000</v>
      </c>
      <c r="H47" s="14">
        <v>8969226</v>
      </c>
      <c r="I47" s="15">
        <f t="shared" si="3"/>
        <v>17448909.751071949</v>
      </c>
      <c r="J47" s="14">
        <v>20671564</v>
      </c>
      <c r="K47" s="16">
        <v>0.13267974299999999</v>
      </c>
      <c r="L47" s="15">
        <v>155327</v>
      </c>
      <c r="M47" s="15">
        <v>374285</v>
      </c>
      <c r="N47" s="15">
        <v>111287</v>
      </c>
      <c r="O47" s="15">
        <f t="shared" si="4"/>
        <v>479956.44999999995</v>
      </c>
      <c r="P47" s="32"/>
      <c r="Q47" s="33" t="s">
        <v>155</v>
      </c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" customHeight="1" x14ac:dyDescent="0.15">
      <c r="A48" s="19" t="s">
        <v>156</v>
      </c>
      <c r="B48" s="20" t="s">
        <v>157</v>
      </c>
      <c r="C48" s="21" t="s">
        <v>24</v>
      </c>
      <c r="D48" s="22">
        <f t="shared" si="6"/>
        <v>0.57853184368844768</v>
      </c>
      <c r="E48" s="22">
        <f t="shared" si="1"/>
        <v>0.5680196915262562</v>
      </c>
      <c r="F48" s="22">
        <f t="shared" si="2"/>
        <v>0.52752631500421487</v>
      </c>
      <c r="G48" s="23">
        <v>1152369</v>
      </c>
      <c r="H48" s="23">
        <v>1131430</v>
      </c>
      <c r="I48" s="24">
        <f t="shared" si="3"/>
        <v>1991885.1703184319</v>
      </c>
      <c r="J48" s="23">
        <v>2144784</v>
      </c>
      <c r="K48" s="25">
        <v>6.8563001999999998E-2</v>
      </c>
      <c r="L48" s="24">
        <v>5846</v>
      </c>
      <c r="M48" s="24">
        <v>0</v>
      </c>
      <c r="N48" s="24">
        <v>0</v>
      </c>
      <c r="O48" s="24">
        <f t="shared" si="4"/>
        <v>5846</v>
      </c>
      <c r="P48" s="26"/>
      <c r="Q48" s="27" t="s">
        <v>158</v>
      </c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customHeight="1" x14ac:dyDescent="0.15">
      <c r="A49" s="29" t="s">
        <v>159</v>
      </c>
      <c r="B49" s="30" t="s">
        <v>160</v>
      </c>
      <c r="C49" s="31" t="s">
        <v>24</v>
      </c>
      <c r="D49" s="13">
        <f t="shared" si="6"/>
        <v>0.64757690576198634</v>
      </c>
      <c r="E49" s="13">
        <f t="shared" si="1"/>
        <v>0.63666497008338374</v>
      </c>
      <c r="F49" s="13">
        <f t="shared" si="2"/>
        <v>0.62260299418237008</v>
      </c>
      <c r="G49" s="14">
        <v>320467</v>
      </c>
      <c r="H49" s="14">
        <v>315067</v>
      </c>
      <c r="I49" s="15">
        <f t="shared" si="3"/>
        <v>494870.95223526401</v>
      </c>
      <c r="J49" s="14">
        <v>506048</v>
      </c>
      <c r="K49" s="16">
        <v>2.2086932E-2</v>
      </c>
      <c r="L49" s="15">
        <v>0</v>
      </c>
      <c r="M49" s="15">
        <v>0</v>
      </c>
      <c r="N49" s="15">
        <v>0</v>
      </c>
      <c r="O49" s="15">
        <f t="shared" si="4"/>
        <v>0</v>
      </c>
      <c r="P49" s="32"/>
      <c r="Q49" s="33" t="s">
        <v>161</v>
      </c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" customHeight="1" x14ac:dyDescent="0.15">
      <c r="A50" s="19" t="s">
        <v>162</v>
      </c>
      <c r="B50" s="20" t="s">
        <v>163</v>
      </c>
      <c r="C50" s="21" t="s">
        <v>24</v>
      </c>
      <c r="D50" s="22"/>
      <c r="E50" s="22">
        <f t="shared" si="1"/>
        <v>0.661113362414533</v>
      </c>
      <c r="F50" s="22">
        <f t="shared" si="2"/>
        <v>0.6082115398411635</v>
      </c>
      <c r="G50" s="23"/>
      <c r="H50" s="23">
        <v>3984631</v>
      </c>
      <c r="I50" s="24">
        <f t="shared" si="3"/>
        <v>6027152.4167160103</v>
      </c>
      <c r="J50" s="23">
        <v>6551390</v>
      </c>
      <c r="K50" s="25">
        <v>6.8834340999999993E-2</v>
      </c>
      <c r="L50" s="24">
        <v>36959</v>
      </c>
      <c r="M50" s="24">
        <v>60821</v>
      </c>
      <c r="N50" s="24">
        <v>1650</v>
      </c>
      <c r="O50" s="24">
        <f t="shared" si="4"/>
        <v>73276.97</v>
      </c>
      <c r="P50" s="26"/>
      <c r="Q50" s="27" t="s">
        <v>164</v>
      </c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customHeight="1" x14ac:dyDescent="0.15">
      <c r="A51" s="29" t="s">
        <v>165</v>
      </c>
      <c r="B51" s="30" t="s">
        <v>166</v>
      </c>
      <c r="C51" s="31" t="s">
        <v>167</v>
      </c>
      <c r="D51" s="13">
        <f>G51/I51</f>
        <v>0.65653466586072085</v>
      </c>
      <c r="E51" s="13">
        <f t="shared" si="1"/>
        <v>0.64747340842074252</v>
      </c>
      <c r="F51" s="13">
        <f t="shared" si="2"/>
        <v>0.58276815219279976</v>
      </c>
      <c r="G51" s="14">
        <v>3363440</v>
      </c>
      <c r="H51" s="14">
        <v>3317019</v>
      </c>
      <c r="I51" s="15">
        <f t="shared" si="3"/>
        <v>5123019.6589703457</v>
      </c>
      <c r="J51" s="14">
        <v>5691833</v>
      </c>
      <c r="K51" s="16">
        <v>8.5780038000000003E-2</v>
      </c>
      <c r="L51" s="15">
        <v>18335</v>
      </c>
      <c r="M51" s="15">
        <v>89317</v>
      </c>
      <c r="N51" s="15">
        <v>11322</v>
      </c>
      <c r="O51" s="15">
        <f t="shared" si="4"/>
        <v>80567.69</v>
      </c>
      <c r="P51" s="32"/>
      <c r="Q51" s="33" t="s">
        <v>168</v>
      </c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" customHeight="1" x14ac:dyDescent="0.15">
      <c r="A52" s="19" t="s">
        <v>169</v>
      </c>
      <c r="B52" s="20" t="s">
        <v>170</v>
      </c>
      <c r="C52" s="21" t="s">
        <v>24</v>
      </c>
      <c r="D52" s="37"/>
      <c r="E52" s="22">
        <f t="shared" si="1"/>
        <v>0.50204319753489202</v>
      </c>
      <c r="F52" s="22">
        <f t="shared" si="2"/>
        <v>0.49162022321757282</v>
      </c>
      <c r="G52" s="23"/>
      <c r="H52" s="23">
        <v>714423</v>
      </c>
      <c r="I52" s="24">
        <f t="shared" si="3"/>
        <v>1423030.9334095649</v>
      </c>
      <c r="J52" s="23">
        <v>1453201</v>
      </c>
      <c r="K52" s="25">
        <v>1.0848435E-2</v>
      </c>
      <c r="L52" s="24">
        <v>7137</v>
      </c>
      <c r="M52" s="24">
        <v>6523</v>
      </c>
      <c r="N52" s="24">
        <v>3550</v>
      </c>
      <c r="O52" s="24">
        <f t="shared" si="4"/>
        <v>14405.11</v>
      </c>
      <c r="P52" s="26"/>
      <c r="Q52" s="27" t="s">
        <v>171</v>
      </c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customHeight="1" x14ac:dyDescent="0.15">
      <c r="A53" s="29" t="s">
        <v>172</v>
      </c>
      <c r="B53" s="30" t="s">
        <v>173</v>
      </c>
      <c r="C53" s="31" t="s">
        <v>24</v>
      </c>
      <c r="D53" s="38"/>
      <c r="E53" s="13">
        <f t="shared" si="1"/>
        <v>0.69453924775987419</v>
      </c>
      <c r="F53" s="13">
        <f t="shared" si="2"/>
        <v>0.6619870220604509</v>
      </c>
      <c r="G53" s="14"/>
      <c r="H53" s="14">
        <v>2976150</v>
      </c>
      <c r="I53" s="15">
        <f t="shared" si="3"/>
        <v>4285071.0159276072</v>
      </c>
      <c r="J53" s="14">
        <v>4495783</v>
      </c>
      <c r="K53" s="16">
        <v>3.1599224000000002E-2</v>
      </c>
      <c r="L53" s="15">
        <v>22889</v>
      </c>
      <c r="M53" s="15">
        <v>44489</v>
      </c>
      <c r="N53" s="15">
        <v>20401</v>
      </c>
      <c r="O53" s="15">
        <f t="shared" si="4"/>
        <v>68648.73</v>
      </c>
      <c r="P53" s="32"/>
      <c r="Q53" s="33" t="s">
        <v>174</v>
      </c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" customHeight="1" x14ac:dyDescent="0.15">
      <c r="A54" s="19" t="s">
        <v>175</v>
      </c>
      <c r="B54" s="20" t="s">
        <v>176</v>
      </c>
      <c r="C54" s="21" t="s">
        <v>24</v>
      </c>
      <c r="D54" s="22">
        <f>G54/I54</f>
        <v>0.60227857064754575</v>
      </c>
      <c r="E54" s="22">
        <f t="shared" si="1"/>
        <v>0.5954386216578974</v>
      </c>
      <c r="F54" s="22">
        <f t="shared" si="2"/>
        <v>0.57314357655534542</v>
      </c>
      <c r="G54" s="23">
        <v>258788</v>
      </c>
      <c r="H54" s="23">
        <v>255849</v>
      </c>
      <c r="I54" s="24">
        <f t="shared" si="3"/>
        <v>429681.56698944396</v>
      </c>
      <c r="J54" s="23">
        <v>446396</v>
      </c>
      <c r="K54" s="25">
        <v>2.4394961E-2</v>
      </c>
      <c r="L54" s="24">
        <v>2323</v>
      </c>
      <c r="M54" s="24">
        <v>4666</v>
      </c>
      <c r="N54" s="21">
        <v>842</v>
      </c>
      <c r="O54" s="24">
        <f t="shared" si="4"/>
        <v>5824.62</v>
      </c>
      <c r="P54" s="26"/>
      <c r="Q54" s="27" t="s">
        <v>177</v>
      </c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customHeight="1" x14ac:dyDescent="0.15">
      <c r="A55" s="39" t="s">
        <v>178</v>
      </c>
      <c r="B55" s="40"/>
      <c r="C55" s="39"/>
      <c r="D55" s="41"/>
      <c r="E55" s="41"/>
      <c r="F55" s="41"/>
      <c r="G55" s="42"/>
      <c r="H55" s="42"/>
      <c r="I55" s="43"/>
      <c r="J55" s="42"/>
      <c r="K55" s="44"/>
      <c r="L55" s="43"/>
      <c r="M55" s="43"/>
      <c r="N55" s="39"/>
      <c r="O55" s="43"/>
      <c r="P55" s="45"/>
      <c r="Q55" s="28"/>
      <c r="R55" s="28"/>
      <c r="S55" s="28"/>
      <c r="T55" s="28"/>
      <c r="U55" s="28"/>
      <c r="V55" s="28"/>
      <c r="W55" s="28"/>
      <c r="X55" s="28"/>
      <c r="Y55" s="28"/>
      <c r="Z55" s="28"/>
    </row>
  </sheetData>
  <mergeCells count="5">
    <mergeCell ref="K1:P1"/>
    <mergeCell ref="A1:A2"/>
    <mergeCell ref="D1:F1"/>
    <mergeCell ref="G1:H1"/>
    <mergeCell ref="I1:J1"/>
  </mergeCells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location="/home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6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location="nov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location="/state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56CC-E544-A44C-9F8F-D26FC7889B5F}">
  <dimension ref="A1:Y53"/>
  <sheetViews>
    <sheetView tabSelected="1" workbookViewId="0">
      <selection activeCell="L2" sqref="L2:P53"/>
    </sheetView>
  </sheetViews>
  <sheetFormatPr baseColWidth="10" defaultColWidth="17.33203125" defaultRowHeight="13" x14ac:dyDescent="0.15"/>
  <cols>
    <col min="1" max="1" width="15.83203125" style="51" bestFit="1" customWidth="1"/>
    <col min="2" max="2" width="8.1640625" style="51" bestFit="1" customWidth="1"/>
    <col min="3" max="3" width="10.83203125" style="63"/>
    <col min="4" max="6" width="8.6640625" style="51" customWidth="1"/>
    <col min="7" max="10" width="11.1640625" style="51" bestFit="1" customWidth="1"/>
    <col min="11" max="11" width="8.6640625" style="51" bestFit="1" customWidth="1"/>
    <col min="12" max="13" width="9.1640625" style="51" bestFit="1" customWidth="1"/>
    <col min="14" max="14" width="7.6640625" style="51" bestFit="1" customWidth="1"/>
    <col min="15" max="16" width="9.1640625" style="51" bestFit="1" customWidth="1"/>
    <col min="17" max="25" width="10.33203125" style="51" customWidth="1"/>
    <col min="26" max="16384" width="17.33203125" style="51"/>
  </cols>
  <sheetData>
    <row r="1" spans="1:25" ht="30" customHeight="1" x14ac:dyDescent="0.15">
      <c r="A1" s="46" t="s">
        <v>181</v>
      </c>
      <c r="B1" s="49" t="s">
        <v>195</v>
      </c>
      <c r="C1" s="63" t="s">
        <v>196</v>
      </c>
      <c r="D1" s="47" t="s">
        <v>182</v>
      </c>
      <c r="E1" s="47" t="s">
        <v>183</v>
      </c>
      <c r="F1" s="47" t="s">
        <v>184</v>
      </c>
      <c r="G1" s="48" t="s">
        <v>185</v>
      </c>
      <c r="H1" s="48" t="s">
        <v>186</v>
      </c>
      <c r="I1" s="48" t="s">
        <v>187</v>
      </c>
      <c r="J1" s="48" t="s">
        <v>188</v>
      </c>
      <c r="K1" s="47" t="s">
        <v>189</v>
      </c>
      <c r="L1" s="48" t="s">
        <v>190</v>
      </c>
      <c r="M1" s="48" t="s">
        <v>191</v>
      </c>
      <c r="N1" s="48" t="s">
        <v>192</v>
      </c>
      <c r="O1" s="48" t="s">
        <v>193</v>
      </c>
      <c r="P1" s="48" t="s">
        <v>194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ht="15" customHeight="1" x14ac:dyDescent="0.15">
      <c r="A2" s="52" t="s">
        <v>21</v>
      </c>
      <c r="B2" s="55" t="s">
        <v>180</v>
      </c>
      <c r="C2" s="63">
        <v>538</v>
      </c>
      <c r="D2" s="53">
        <f t="shared" ref="D2:D26" si="0">G2/I2</f>
        <v>0.60124460034374294</v>
      </c>
      <c r="E2" s="53">
        <f t="shared" ref="E2:E53" si="1">H2/I2</f>
        <v>0.59218290464076617</v>
      </c>
      <c r="F2" s="53">
        <f t="shared" ref="F2:F53" si="2">H2/J2</f>
        <v>0.54689382167897016</v>
      </c>
      <c r="G2" s="64">
        <v>138846570.80000001</v>
      </c>
      <c r="H2" s="64">
        <f>SUM(H3:H53)</f>
        <v>136753936</v>
      </c>
      <c r="I2" s="65">
        <f t="shared" ref="I2:I53" si="3">(1-K2)*J2-O2+P2</f>
        <v>230931921.4187018</v>
      </c>
      <c r="J2" s="64">
        <v>250055734</v>
      </c>
      <c r="K2" s="54">
        <v>8.2729255000000002E-2</v>
      </c>
      <c r="L2" s="65">
        <v>1416810</v>
      </c>
      <c r="M2" s="65">
        <v>2198907</v>
      </c>
      <c r="N2" s="65">
        <v>506297</v>
      </c>
      <c r="O2" s="65">
        <f t="shared" ref="O2:O53" si="4">L2+M2*0.57+N2</f>
        <v>3176483.99</v>
      </c>
      <c r="P2" s="65">
        <v>4739595.9910000004</v>
      </c>
      <c r="Q2" s="55"/>
      <c r="R2" s="55"/>
      <c r="S2" s="55"/>
      <c r="T2" s="55"/>
      <c r="U2" s="55"/>
      <c r="V2" s="55"/>
      <c r="W2" s="55"/>
      <c r="X2" s="55"/>
      <c r="Y2" s="55"/>
    </row>
    <row r="3" spans="1:25" ht="15" customHeight="1" x14ac:dyDescent="0.15">
      <c r="A3" s="51" t="s">
        <v>22</v>
      </c>
      <c r="B3" s="55" t="s">
        <v>25</v>
      </c>
      <c r="C3" s="63">
        <v>9</v>
      </c>
      <c r="D3" s="53">
        <f t="shared" si="0"/>
        <v>0.5912431938802839</v>
      </c>
      <c r="E3" s="53">
        <f t="shared" si="1"/>
        <v>0.5882817984471701</v>
      </c>
      <c r="F3" s="53">
        <f t="shared" si="2"/>
        <v>0.56320743356616276</v>
      </c>
      <c r="G3" s="64">
        <v>2134061</v>
      </c>
      <c r="H3" s="64">
        <v>2123372</v>
      </c>
      <c r="I3" s="65">
        <f t="shared" si="3"/>
        <v>3609447.0466447496</v>
      </c>
      <c r="J3" s="64">
        <v>3770142</v>
      </c>
      <c r="K3" s="54">
        <v>2.4856375E-2</v>
      </c>
      <c r="L3" s="65">
        <v>28680</v>
      </c>
      <c r="M3" s="65">
        <v>52177</v>
      </c>
      <c r="N3" s="65">
        <v>8562</v>
      </c>
      <c r="O3" s="65">
        <f t="shared" si="4"/>
        <v>66982.89</v>
      </c>
      <c r="P3" s="65"/>
      <c r="Q3" s="55"/>
      <c r="R3" s="55"/>
      <c r="S3" s="55"/>
      <c r="T3" s="55"/>
      <c r="U3" s="55"/>
      <c r="V3" s="55"/>
      <c r="W3" s="55"/>
      <c r="X3" s="55"/>
      <c r="Y3" s="55"/>
    </row>
    <row r="4" spans="1:25" ht="15" customHeight="1" x14ac:dyDescent="0.15">
      <c r="A4" s="51" t="s">
        <v>26</v>
      </c>
      <c r="B4" s="55" t="s">
        <v>28</v>
      </c>
      <c r="C4" s="63">
        <v>3</v>
      </c>
      <c r="D4" s="53">
        <f t="shared" si="0"/>
        <v>0.61466158872125054</v>
      </c>
      <c r="E4" s="53">
        <f t="shared" si="1"/>
        <v>0.60956668812093273</v>
      </c>
      <c r="F4" s="53">
        <f t="shared" si="2"/>
        <v>0.57368911008396251</v>
      </c>
      <c r="G4" s="64">
        <v>321271</v>
      </c>
      <c r="H4" s="64">
        <v>318608</v>
      </c>
      <c r="I4" s="65">
        <f t="shared" si="3"/>
        <v>522679.48070152896</v>
      </c>
      <c r="J4" s="64">
        <v>555367</v>
      </c>
      <c r="K4" s="54">
        <v>4.1026113000000003E-2</v>
      </c>
      <c r="L4" s="65">
        <v>4317</v>
      </c>
      <c r="M4" s="65">
        <v>6621</v>
      </c>
      <c r="N4" s="65">
        <v>1812</v>
      </c>
      <c r="O4" s="65">
        <f t="shared" si="4"/>
        <v>9902.9699999999993</v>
      </c>
      <c r="P4" s="65"/>
      <c r="Q4" s="55"/>
      <c r="R4" s="55"/>
      <c r="S4" s="55"/>
      <c r="T4" s="55"/>
      <c r="U4" s="55"/>
      <c r="V4" s="55"/>
      <c r="W4" s="55"/>
      <c r="X4" s="55"/>
      <c r="Y4" s="55"/>
    </row>
    <row r="5" spans="1:25" ht="15" customHeight="1" x14ac:dyDescent="0.15">
      <c r="A5" s="51" t="s">
        <v>29</v>
      </c>
      <c r="B5" s="55" t="s">
        <v>31</v>
      </c>
      <c r="C5" s="63">
        <v>11</v>
      </c>
      <c r="D5" s="53">
        <f t="shared" si="0"/>
        <v>0.56146057116095138</v>
      </c>
      <c r="E5" s="53">
        <f t="shared" si="1"/>
        <v>0.54946979346524538</v>
      </c>
      <c r="F5" s="53">
        <f t="shared" si="2"/>
        <v>0.488583828202934</v>
      </c>
      <c r="G5" s="64">
        <v>2661497</v>
      </c>
      <c r="H5" s="66">
        <v>2604657</v>
      </c>
      <c r="I5" s="65">
        <f t="shared" si="3"/>
        <v>4740309.714886534</v>
      </c>
      <c r="J5" s="64">
        <v>5331034</v>
      </c>
      <c r="K5" s="54">
        <v>9.4079249000000004E-2</v>
      </c>
      <c r="L5" s="65">
        <v>37582</v>
      </c>
      <c r="M5" s="65">
        <v>77373</v>
      </c>
      <c r="N5" s="65">
        <v>7500</v>
      </c>
      <c r="O5" s="65">
        <f t="shared" si="4"/>
        <v>89184.609999999986</v>
      </c>
      <c r="P5" s="65"/>
      <c r="Q5" s="55"/>
      <c r="R5" s="55"/>
      <c r="S5" s="55"/>
      <c r="T5" s="55"/>
      <c r="U5" s="55"/>
      <c r="V5" s="55"/>
      <c r="W5" s="55"/>
      <c r="X5" s="55"/>
      <c r="Y5" s="55"/>
    </row>
    <row r="6" spans="1:25" ht="15" customHeight="1" x14ac:dyDescent="0.15">
      <c r="A6" s="51" t="s">
        <v>32</v>
      </c>
      <c r="B6" s="55" t="s">
        <v>34</v>
      </c>
      <c r="C6" s="63">
        <v>6</v>
      </c>
      <c r="D6" s="53">
        <f t="shared" si="0"/>
        <v>0.53164498270609173</v>
      </c>
      <c r="E6" s="53">
        <f t="shared" si="1"/>
        <v>0.52831008762906984</v>
      </c>
      <c r="F6" s="53">
        <f t="shared" si="2"/>
        <v>0.49445580276608536</v>
      </c>
      <c r="G6" s="65">
        <v>1137772</v>
      </c>
      <c r="H6" s="65">
        <v>1130635</v>
      </c>
      <c r="I6" s="65">
        <f t="shared" si="3"/>
        <v>2140097.3149576252</v>
      </c>
      <c r="J6" s="64">
        <v>2286625</v>
      </c>
      <c r="K6" s="54">
        <v>3.8437223E-2</v>
      </c>
      <c r="L6" s="65">
        <v>17242</v>
      </c>
      <c r="M6" s="65">
        <v>30881</v>
      </c>
      <c r="N6" s="65">
        <v>23792</v>
      </c>
      <c r="O6" s="65">
        <f t="shared" si="4"/>
        <v>58636.17</v>
      </c>
      <c r="P6" s="65"/>
      <c r="Q6" s="55"/>
      <c r="R6" s="55"/>
      <c r="S6" s="55"/>
      <c r="T6" s="55"/>
      <c r="U6" s="55"/>
      <c r="V6" s="55"/>
      <c r="W6" s="55"/>
      <c r="X6" s="55"/>
      <c r="Y6" s="55"/>
    </row>
    <row r="7" spans="1:25" ht="15" customHeight="1" x14ac:dyDescent="0.15">
      <c r="A7" s="51" t="s">
        <v>35</v>
      </c>
      <c r="B7" s="55" t="s">
        <v>37</v>
      </c>
      <c r="C7" s="63">
        <v>55</v>
      </c>
      <c r="D7" s="53">
        <f t="shared" si="0"/>
        <v>0.58197968608036776</v>
      </c>
      <c r="E7" s="53">
        <f t="shared" si="1"/>
        <v>0.56489477582327308</v>
      </c>
      <c r="F7" s="53">
        <f t="shared" si="2"/>
        <v>0.46956481171128484</v>
      </c>
      <c r="G7" s="64">
        <v>14610509</v>
      </c>
      <c r="H7" s="64">
        <v>14181595</v>
      </c>
      <c r="I7" s="65">
        <f t="shared" si="3"/>
        <v>25104843.604425017</v>
      </c>
      <c r="J7" s="64">
        <v>30201571</v>
      </c>
      <c r="K7" s="54">
        <v>0.16443970399999999</v>
      </c>
      <c r="L7" s="65">
        <v>130390</v>
      </c>
      <c r="M7" s="65">
        <v>0</v>
      </c>
      <c r="N7" s="65">
        <v>0</v>
      </c>
      <c r="O7" s="65">
        <f t="shared" si="4"/>
        <v>130390</v>
      </c>
      <c r="P7" s="65"/>
      <c r="Q7" s="55"/>
      <c r="R7" s="55"/>
      <c r="S7" s="55"/>
      <c r="T7" s="55"/>
      <c r="U7" s="55"/>
      <c r="V7" s="55"/>
      <c r="W7" s="55"/>
      <c r="X7" s="55"/>
      <c r="Y7" s="55"/>
    </row>
    <row r="8" spans="1:25" ht="15" customHeight="1" x14ac:dyDescent="0.15">
      <c r="A8" s="51" t="s">
        <v>38</v>
      </c>
      <c r="B8" s="55" t="s">
        <v>40</v>
      </c>
      <c r="C8" s="63">
        <v>9</v>
      </c>
      <c r="D8" s="53">
        <f t="shared" si="0"/>
        <v>0.71940722968428794</v>
      </c>
      <c r="E8" s="53">
        <f t="shared" si="1"/>
        <v>0.6995378425792429</v>
      </c>
      <c r="F8" s="53">
        <f t="shared" si="2"/>
        <v>0.64570892541284541</v>
      </c>
      <c r="G8" s="64">
        <v>2859216</v>
      </c>
      <c r="H8" s="64">
        <v>2780247</v>
      </c>
      <c r="I8" s="65">
        <f t="shared" si="3"/>
        <v>3974405.4299464957</v>
      </c>
      <c r="J8" s="64">
        <v>4305728</v>
      </c>
      <c r="K8" s="54">
        <v>7.0269317999999997E-2</v>
      </c>
      <c r="L8" s="65">
        <v>18576</v>
      </c>
      <c r="M8" s="65">
        <v>0</v>
      </c>
      <c r="N8" s="65">
        <v>10186</v>
      </c>
      <c r="O8" s="65">
        <f t="shared" si="4"/>
        <v>28762</v>
      </c>
      <c r="P8" s="65"/>
      <c r="Q8" s="55"/>
      <c r="R8" s="55"/>
      <c r="S8" s="55"/>
      <c r="T8" s="55"/>
      <c r="U8" s="55"/>
      <c r="V8" s="55"/>
      <c r="W8" s="55"/>
      <c r="X8" s="55"/>
      <c r="Y8" s="55"/>
    </row>
    <row r="9" spans="1:25" ht="15" customHeight="1" x14ac:dyDescent="0.15">
      <c r="A9" s="51" t="s">
        <v>41</v>
      </c>
      <c r="B9" s="55" t="s">
        <v>43</v>
      </c>
      <c r="C9" s="63">
        <v>7</v>
      </c>
      <c r="D9" s="53">
        <f t="shared" si="0"/>
        <v>0.64890061275680111</v>
      </c>
      <c r="E9" s="53">
        <f t="shared" si="1"/>
        <v>0.63688440079591468</v>
      </c>
      <c r="F9" s="53">
        <f t="shared" si="2"/>
        <v>0.58290499249628358</v>
      </c>
      <c r="G9" s="64">
        <v>1675955</v>
      </c>
      <c r="H9" s="65">
        <v>1644920</v>
      </c>
      <c r="I9" s="65">
        <f t="shared" si="3"/>
        <v>2582760.6987144649</v>
      </c>
      <c r="J9" s="64">
        <v>2821935</v>
      </c>
      <c r="K9" s="54">
        <v>7.8428560999999994E-2</v>
      </c>
      <c r="L9" s="65">
        <v>14475</v>
      </c>
      <c r="M9" s="65">
        <v>0</v>
      </c>
      <c r="N9" s="65">
        <v>3379</v>
      </c>
      <c r="O9" s="65">
        <f t="shared" si="4"/>
        <v>17854</v>
      </c>
      <c r="P9" s="65"/>
      <c r="Q9" s="55"/>
      <c r="R9" s="55"/>
      <c r="S9" s="55"/>
      <c r="T9" s="55"/>
      <c r="U9" s="55"/>
      <c r="V9" s="55"/>
      <c r="W9" s="55"/>
      <c r="X9" s="55"/>
      <c r="Y9" s="55"/>
    </row>
    <row r="10" spans="1:25" ht="15" customHeight="1" x14ac:dyDescent="0.15">
      <c r="A10" s="51" t="s">
        <v>44</v>
      </c>
      <c r="B10" s="55" t="s">
        <v>46</v>
      </c>
      <c r="C10" s="63">
        <v>3</v>
      </c>
      <c r="D10" s="53">
        <f t="shared" si="0"/>
        <v>0.64365316455473875</v>
      </c>
      <c r="E10" s="53">
        <f t="shared" si="1"/>
        <v>0.64160898589867854</v>
      </c>
      <c r="F10" s="53">
        <f t="shared" si="2"/>
        <v>0.59185300958030174</v>
      </c>
      <c r="G10" s="64">
        <v>445228</v>
      </c>
      <c r="H10" s="64">
        <v>443814</v>
      </c>
      <c r="I10" s="65">
        <f t="shared" si="3"/>
        <v>691720.36201825598</v>
      </c>
      <c r="J10" s="64">
        <v>749872</v>
      </c>
      <c r="K10" s="54">
        <v>5.6990377000000002E-2</v>
      </c>
      <c r="L10" s="65">
        <v>6254</v>
      </c>
      <c r="M10" s="65">
        <v>15395</v>
      </c>
      <c r="N10" s="65">
        <v>387</v>
      </c>
      <c r="O10" s="65">
        <f t="shared" si="4"/>
        <v>15416.15</v>
      </c>
      <c r="P10" s="6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5" customHeight="1" x14ac:dyDescent="0.15">
      <c r="A11" s="51" t="s">
        <v>47</v>
      </c>
      <c r="B11" s="55" t="s">
        <v>49</v>
      </c>
      <c r="C11" s="63">
        <v>3</v>
      </c>
      <c r="D11" s="53">
        <f t="shared" si="0"/>
        <v>0.60664903475835075</v>
      </c>
      <c r="E11" s="53">
        <f t="shared" si="1"/>
        <v>0.60411239462900856</v>
      </c>
      <c r="F11" s="53">
        <f t="shared" si="2"/>
        <v>0.55353360755002856</v>
      </c>
      <c r="G11" s="64">
        <v>312575</v>
      </c>
      <c r="H11" s="64">
        <v>311268</v>
      </c>
      <c r="I11" s="65">
        <f t="shared" si="3"/>
        <v>515248.49145191401</v>
      </c>
      <c r="J11" s="64">
        <v>562329</v>
      </c>
      <c r="K11" s="54">
        <v>8.3724134000000006E-2</v>
      </c>
      <c r="L11" s="65">
        <v>0</v>
      </c>
      <c r="M11" s="65">
        <v>0</v>
      </c>
      <c r="N11" s="65">
        <v>0</v>
      </c>
      <c r="O11" s="65">
        <f t="shared" si="4"/>
        <v>0</v>
      </c>
      <c r="P11" s="65"/>
      <c r="Q11" s="55"/>
      <c r="R11" s="55"/>
      <c r="S11" s="55"/>
      <c r="T11" s="55"/>
      <c r="U11" s="55"/>
      <c r="V11" s="55"/>
      <c r="W11" s="55"/>
      <c r="X11" s="55"/>
      <c r="Y11" s="55"/>
    </row>
    <row r="12" spans="1:25" ht="15" customHeight="1" x14ac:dyDescent="0.15">
      <c r="A12" s="51" t="s">
        <v>50</v>
      </c>
      <c r="B12" s="55" t="s">
        <v>52</v>
      </c>
      <c r="C12" s="63">
        <v>29</v>
      </c>
      <c r="D12" s="53">
        <f t="shared" si="0"/>
        <v>0.65614996067030595</v>
      </c>
      <c r="E12" s="53">
        <f t="shared" si="1"/>
        <v>0.64516103712062589</v>
      </c>
      <c r="F12" s="53">
        <f t="shared" si="2"/>
        <v>0.56865104939227029</v>
      </c>
      <c r="G12" s="65">
        <v>9580489</v>
      </c>
      <c r="H12" s="64">
        <v>9420039</v>
      </c>
      <c r="I12" s="65">
        <f t="shared" si="3"/>
        <v>14601066.180378672</v>
      </c>
      <c r="J12" s="64">
        <v>16565588</v>
      </c>
      <c r="K12" s="54">
        <v>0.105344356</v>
      </c>
      <c r="L12" s="65">
        <v>92847</v>
      </c>
      <c r="M12" s="65">
        <v>214066</v>
      </c>
      <c r="N12" s="65">
        <v>4566</v>
      </c>
      <c r="O12" s="65">
        <f t="shared" si="4"/>
        <v>219430.62</v>
      </c>
      <c r="P12" s="65"/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5" customHeight="1" x14ac:dyDescent="0.15">
      <c r="A13" s="51" t="s">
        <v>53</v>
      </c>
      <c r="B13" s="55" t="s">
        <v>55</v>
      </c>
      <c r="C13" s="63">
        <v>16</v>
      </c>
      <c r="D13" s="53">
        <f t="shared" si="0"/>
        <v>0.59848093522221291</v>
      </c>
      <c r="E13" s="53">
        <f t="shared" si="1"/>
        <v>0.59120029278035791</v>
      </c>
      <c r="F13" s="53">
        <f t="shared" si="2"/>
        <v>0.52562892115653048</v>
      </c>
      <c r="G13" s="64">
        <v>4165405</v>
      </c>
      <c r="H13" s="64">
        <v>4114732</v>
      </c>
      <c r="I13" s="65">
        <f t="shared" si="3"/>
        <v>6959962.7237138413</v>
      </c>
      <c r="J13" s="64">
        <v>7828207</v>
      </c>
      <c r="K13" s="54">
        <v>7.1602193999999994E-2</v>
      </c>
      <c r="L13" s="65">
        <v>51092</v>
      </c>
      <c r="M13" s="65">
        <v>410964</v>
      </c>
      <c r="N13" s="65">
        <v>22386</v>
      </c>
      <c r="O13" s="65">
        <f t="shared" si="4"/>
        <v>307727.48</v>
      </c>
      <c r="P13" s="65"/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5" customHeight="1" x14ac:dyDescent="0.15">
      <c r="A14" s="51" t="s">
        <v>56</v>
      </c>
      <c r="B14" s="55" t="s">
        <v>58</v>
      </c>
      <c r="C14" s="63">
        <v>4</v>
      </c>
      <c r="D14" s="53">
        <f t="shared" si="0"/>
        <v>0.43210718530722891</v>
      </c>
      <c r="E14" s="53">
        <f t="shared" si="1"/>
        <v>0.42349098793624068</v>
      </c>
      <c r="F14" s="53">
        <f t="shared" si="2"/>
        <v>0.38282052540686234</v>
      </c>
      <c r="G14" s="64">
        <v>437664</v>
      </c>
      <c r="H14" s="64">
        <v>428937</v>
      </c>
      <c r="I14" s="65">
        <f t="shared" si="3"/>
        <v>1012859.8062742701</v>
      </c>
      <c r="J14" s="64">
        <v>1120465</v>
      </c>
      <c r="K14" s="54">
        <v>9.1150722000000003E-2</v>
      </c>
      <c r="L14" s="65">
        <v>5474</v>
      </c>
      <c r="M14" s="65">
        <v>0</v>
      </c>
      <c r="N14" s="65">
        <v>0</v>
      </c>
      <c r="O14" s="65">
        <f t="shared" si="4"/>
        <v>5474</v>
      </c>
      <c r="P14" s="65"/>
      <c r="Q14" s="55"/>
      <c r="R14" s="55"/>
      <c r="S14" s="55"/>
      <c r="T14" s="55"/>
      <c r="U14" s="55"/>
      <c r="V14" s="55"/>
      <c r="W14" s="55"/>
      <c r="X14" s="55"/>
      <c r="Y14" s="55"/>
    </row>
    <row r="15" spans="1:25" ht="15" customHeight="1" x14ac:dyDescent="0.15">
      <c r="A15" s="51" t="s">
        <v>59</v>
      </c>
      <c r="B15" s="55" t="s">
        <v>61</v>
      </c>
      <c r="C15" s="63">
        <v>4</v>
      </c>
      <c r="D15" s="53">
        <f t="shared" si="0"/>
        <v>0.60901807598802571</v>
      </c>
      <c r="E15" s="53">
        <f t="shared" si="1"/>
        <v>0.59162723267507999</v>
      </c>
      <c r="F15" s="53">
        <f t="shared" si="2"/>
        <v>0.55047550690830793</v>
      </c>
      <c r="G15" s="64">
        <v>710545</v>
      </c>
      <c r="H15" s="64">
        <v>690255</v>
      </c>
      <c r="I15" s="65">
        <f t="shared" si="3"/>
        <v>1166705.9287973752</v>
      </c>
      <c r="J15" s="64">
        <v>1253925</v>
      </c>
      <c r="K15" s="54">
        <v>4.4454765E-2</v>
      </c>
      <c r="L15" s="65">
        <v>7949</v>
      </c>
      <c r="M15" s="65">
        <v>32409</v>
      </c>
      <c r="N15" s="65">
        <v>5054</v>
      </c>
      <c r="O15" s="65">
        <f t="shared" si="4"/>
        <v>31476.129999999997</v>
      </c>
      <c r="P15" s="6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5" customHeight="1" x14ac:dyDescent="0.15">
      <c r="A16" s="51" t="s">
        <v>62</v>
      </c>
      <c r="B16" s="55" t="s">
        <v>65</v>
      </c>
      <c r="C16" s="63">
        <v>20</v>
      </c>
      <c r="D16" s="53">
        <f t="shared" si="0"/>
        <v>0.63058863712670077</v>
      </c>
      <c r="E16" s="53">
        <f t="shared" si="1"/>
        <v>0.62207631297674304</v>
      </c>
      <c r="F16" s="53">
        <f t="shared" si="2"/>
        <v>0.56650905729406265</v>
      </c>
      <c r="G16" s="64">
        <v>5666118</v>
      </c>
      <c r="H16" s="64">
        <v>5589631</v>
      </c>
      <c r="I16" s="65">
        <f t="shared" si="3"/>
        <v>8985442.5950614419</v>
      </c>
      <c r="J16" s="64">
        <v>9866799</v>
      </c>
      <c r="K16" s="54">
        <v>8.5067041999999995E-2</v>
      </c>
      <c r="L16" s="65">
        <v>42017</v>
      </c>
      <c r="M16" s="65">
        <v>0</v>
      </c>
      <c r="N16" s="65">
        <v>0</v>
      </c>
      <c r="O16" s="65">
        <f t="shared" si="4"/>
        <v>42017</v>
      </c>
      <c r="P16" s="65"/>
      <c r="Q16" s="55"/>
      <c r="R16" s="55"/>
      <c r="S16" s="55"/>
      <c r="T16" s="55"/>
      <c r="U16" s="55"/>
      <c r="V16" s="55"/>
      <c r="W16" s="55"/>
      <c r="X16" s="55"/>
      <c r="Y16" s="55"/>
    </row>
    <row r="17" spans="1:25" ht="15" customHeight="1" x14ac:dyDescent="0.15">
      <c r="A17" s="51" t="s">
        <v>66</v>
      </c>
      <c r="B17" s="55" t="s">
        <v>68</v>
      </c>
      <c r="C17" s="63">
        <v>11</v>
      </c>
      <c r="D17" s="53">
        <f t="shared" si="0"/>
        <v>0.57890980057201258</v>
      </c>
      <c r="E17" s="53">
        <f t="shared" si="1"/>
        <v>0.56391620341977866</v>
      </c>
      <c r="F17" s="53">
        <f t="shared" si="2"/>
        <v>0.54014333866638442</v>
      </c>
      <c r="G17" s="64">
        <v>2807676</v>
      </c>
      <c r="H17" s="64">
        <v>2734958</v>
      </c>
      <c r="I17" s="65">
        <f t="shared" si="3"/>
        <v>4849936.8938404135</v>
      </c>
      <c r="J17" s="64">
        <v>5063393</v>
      </c>
      <c r="K17" s="54">
        <v>3.7229602000000001E-2</v>
      </c>
      <c r="L17" s="65">
        <v>24948</v>
      </c>
      <c r="M17" s="65">
        <v>0</v>
      </c>
      <c r="N17" s="65">
        <v>0</v>
      </c>
      <c r="O17" s="65">
        <f t="shared" si="4"/>
        <v>24948</v>
      </c>
      <c r="P17" s="65"/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5" customHeight="1" x14ac:dyDescent="0.15">
      <c r="A18" s="51" t="s">
        <v>69</v>
      </c>
      <c r="B18" s="55" t="s">
        <v>71</v>
      </c>
      <c r="C18" s="63">
        <v>6</v>
      </c>
      <c r="D18" s="53">
        <f t="shared" si="0"/>
        <v>0.69099663976708048</v>
      </c>
      <c r="E18" s="53">
        <f t="shared" si="1"/>
        <v>0.68429366592095131</v>
      </c>
      <c r="F18" s="53">
        <f t="shared" si="2"/>
        <v>0.65063826516515955</v>
      </c>
      <c r="G18" s="65">
        <v>1581371</v>
      </c>
      <c r="H18" s="64">
        <v>1566031</v>
      </c>
      <c r="I18" s="65">
        <f t="shared" si="3"/>
        <v>2288536.4544363702</v>
      </c>
      <c r="J18" s="64">
        <v>2406915</v>
      </c>
      <c r="K18" s="54">
        <v>3.6048122000000002E-2</v>
      </c>
      <c r="L18" s="65">
        <v>8888</v>
      </c>
      <c r="M18" s="65">
        <v>29254</v>
      </c>
      <c r="N18" s="65">
        <v>6051</v>
      </c>
      <c r="O18" s="65">
        <f t="shared" si="4"/>
        <v>31613.78</v>
      </c>
      <c r="P18" s="6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5" customHeight="1" x14ac:dyDescent="0.2">
      <c r="A19" s="51" t="s">
        <v>72</v>
      </c>
      <c r="B19" s="55" t="s">
        <v>74</v>
      </c>
      <c r="C19" s="63">
        <v>6</v>
      </c>
      <c r="D19" s="53">
        <f t="shared" si="0"/>
        <v>0.59671461165208972</v>
      </c>
      <c r="E19" s="53">
        <f t="shared" si="1"/>
        <v>0.57662479243543185</v>
      </c>
      <c r="F19" s="53">
        <f t="shared" si="2"/>
        <v>0.54022512991334248</v>
      </c>
      <c r="G19" s="67">
        <v>1225667</v>
      </c>
      <c r="H19" s="64">
        <v>1184402</v>
      </c>
      <c r="I19" s="65">
        <f t="shared" si="3"/>
        <v>2054025.4521446452</v>
      </c>
      <c r="J19" s="64">
        <v>2192423</v>
      </c>
      <c r="K19" s="54">
        <v>5.2207885000000002E-2</v>
      </c>
      <c r="L19" s="65">
        <v>9613</v>
      </c>
      <c r="M19" s="65">
        <v>16654</v>
      </c>
      <c r="N19" s="65">
        <v>4830</v>
      </c>
      <c r="O19" s="65">
        <f t="shared" si="4"/>
        <v>23935.78</v>
      </c>
      <c r="P19" s="6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5" customHeight="1" x14ac:dyDescent="0.15">
      <c r="A20" s="51" t="s">
        <v>75</v>
      </c>
      <c r="B20" s="55" t="s">
        <v>77</v>
      </c>
      <c r="C20" s="63">
        <v>8</v>
      </c>
      <c r="D20" s="53">
        <f t="shared" si="0"/>
        <v>0.59565651717054924</v>
      </c>
      <c r="E20" s="53">
        <f t="shared" si="1"/>
        <v>0.58619825227519251</v>
      </c>
      <c r="F20" s="53">
        <f t="shared" si="2"/>
        <v>0.5608697705275848</v>
      </c>
      <c r="G20" s="64">
        <v>1955195</v>
      </c>
      <c r="H20" s="64">
        <v>1924149</v>
      </c>
      <c r="I20" s="65">
        <f t="shared" si="3"/>
        <v>3282420.2264879877</v>
      </c>
      <c r="J20" s="64">
        <v>3430652</v>
      </c>
      <c r="K20" s="54">
        <v>2.4007180999999999E-2</v>
      </c>
      <c r="L20" s="65">
        <v>22868</v>
      </c>
      <c r="M20" s="65">
        <v>48457</v>
      </c>
      <c r="N20" s="65">
        <v>15383</v>
      </c>
      <c r="O20" s="65">
        <f t="shared" si="4"/>
        <v>65871.489999999991</v>
      </c>
      <c r="P20" s="6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5" customHeight="1" x14ac:dyDescent="0.15">
      <c r="A21" s="51" t="s">
        <v>78</v>
      </c>
      <c r="B21" s="55" t="s">
        <v>80</v>
      </c>
      <c r="C21" s="63">
        <v>8</v>
      </c>
      <c r="D21" s="53">
        <f t="shared" si="0"/>
        <v>0.60557557914279281</v>
      </c>
      <c r="E21" s="53">
        <f t="shared" si="1"/>
        <v>0.59951873306588643</v>
      </c>
      <c r="F21" s="53">
        <f t="shared" si="2"/>
        <v>0.56809342007564012</v>
      </c>
      <c r="G21" s="64">
        <v>2049531</v>
      </c>
      <c r="H21" s="64">
        <v>2029032</v>
      </c>
      <c r="I21" s="65">
        <f t="shared" si="3"/>
        <v>3384434.6941816276</v>
      </c>
      <c r="J21" s="64">
        <v>3571652</v>
      </c>
      <c r="K21" s="54">
        <v>2.7401360999999999E-2</v>
      </c>
      <c r="L21" s="65">
        <v>35543</v>
      </c>
      <c r="M21" s="65">
        <v>40174</v>
      </c>
      <c r="N21" s="65">
        <v>30907</v>
      </c>
      <c r="O21" s="65">
        <f t="shared" si="4"/>
        <v>89349.18</v>
      </c>
      <c r="P21" s="65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5" customHeight="1" x14ac:dyDescent="0.15">
      <c r="A22" s="51" t="s">
        <v>81</v>
      </c>
      <c r="B22" s="55" t="s">
        <v>83</v>
      </c>
      <c r="C22" s="63">
        <v>4</v>
      </c>
      <c r="D22" s="53">
        <f t="shared" si="0"/>
        <v>0.72931979881684805</v>
      </c>
      <c r="E22" s="53">
        <f t="shared" si="1"/>
        <v>0.70667654175673378</v>
      </c>
      <c r="F22" s="53">
        <f t="shared" si="2"/>
        <v>0.69378602033139869</v>
      </c>
      <c r="G22" s="64">
        <v>771892</v>
      </c>
      <c r="H22" s="64">
        <v>747927</v>
      </c>
      <c r="I22" s="65">
        <f t="shared" si="3"/>
        <v>1058372.474259187</v>
      </c>
      <c r="J22" s="64">
        <v>1078037</v>
      </c>
      <c r="K22" s="54">
        <v>1.8241048999999999E-2</v>
      </c>
      <c r="L22" s="65">
        <v>0</v>
      </c>
      <c r="M22" s="65">
        <v>0</v>
      </c>
      <c r="N22" s="65">
        <v>0</v>
      </c>
      <c r="O22" s="65">
        <f t="shared" si="4"/>
        <v>0</v>
      </c>
      <c r="P22" s="6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" customHeight="1" x14ac:dyDescent="0.15">
      <c r="A23" s="51" t="s">
        <v>84</v>
      </c>
      <c r="B23" s="55" t="s">
        <v>86</v>
      </c>
      <c r="C23" s="63">
        <v>10</v>
      </c>
      <c r="D23" s="53">
        <f t="shared" si="0"/>
        <v>0.67006660695748899</v>
      </c>
      <c r="E23" s="53">
        <f t="shared" si="1"/>
        <v>0.66389038509137177</v>
      </c>
      <c r="F23" s="53">
        <f t="shared" si="2"/>
        <v>0.59548395384187203</v>
      </c>
      <c r="G23" s="65">
        <v>2807322</v>
      </c>
      <c r="H23" s="64">
        <v>2781446</v>
      </c>
      <c r="I23" s="65">
        <f t="shared" si="3"/>
        <v>4189616.3319449001</v>
      </c>
      <c r="J23" s="64">
        <v>4670900</v>
      </c>
      <c r="K23" s="54">
        <v>8.7832139000000004E-2</v>
      </c>
      <c r="L23" s="65">
        <v>19382</v>
      </c>
      <c r="M23" s="65">
        <v>72529</v>
      </c>
      <c r="N23" s="65">
        <v>10305</v>
      </c>
      <c r="O23" s="65">
        <f t="shared" si="4"/>
        <v>71028.53</v>
      </c>
      <c r="P23" s="6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5" customHeight="1" x14ac:dyDescent="0.15">
      <c r="A24" s="51" t="s">
        <v>87</v>
      </c>
      <c r="B24" s="55" t="s">
        <v>89</v>
      </c>
      <c r="C24" s="63">
        <v>11</v>
      </c>
      <c r="D24" s="53">
        <f t="shared" si="0"/>
        <v>0.68285809504221195</v>
      </c>
      <c r="E24" s="53">
        <f t="shared" si="1"/>
        <v>0.67199417115353244</v>
      </c>
      <c r="F24" s="53">
        <f t="shared" si="2"/>
        <v>0.61094564257546868</v>
      </c>
      <c r="G24" s="64">
        <v>3378801</v>
      </c>
      <c r="H24" s="64">
        <v>3325046</v>
      </c>
      <c r="I24" s="65">
        <f t="shared" si="3"/>
        <v>4948028.0376424827</v>
      </c>
      <c r="J24" s="64">
        <v>5442458</v>
      </c>
      <c r="K24" s="54">
        <v>8.9233570999999998E-2</v>
      </c>
      <c r="L24" s="65">
        <v>8780</v>
      </c>
      <c r="M24" s="65">
        <v>0</v>
      </c>
      <c r="N24" s="65">
        <v>0</v>
      </c>
      <c r="O24" s="65">
        <f t="shared" si="4"/>
        <v>8780</v>
      </c>
      <c r="P24" s="65"/>
      <c r="Q24" s="55"/>
      <c r="R24" s="55"/>
      <c r="S24" s="55"/>
      <c r="T24" s="55"/>
      <c r="U24" s="55"/>
      <c r="V24" s="55"/>
      <c r="W24" s="55"/>
      <c r="X24" s="55"/>
      <c r="Y24" s="55"/>
    </row>
    <row r="25" spans="1:25" ht="15" customHeight="1" x14ac:dyDescent="0.15">
      <c r="A25" s="51" t="s">
        <v>90</v>
      </c>
      <c r="B25" s="55" t="s">
        <v>92</v>
      </c>
      <c r="C25" s="63">
        <v>16</v>
      </c>
      <c r="D25" s="53">
        <f t="shared" si="0"/>
        <v>0.65690111038521903</v>
      </c>
      <c r="E25" s="53">
        <f t="shared" si="1"/>
        <v>0.64674900513332745</v>
      </c>
      <c r="F25" s="53">
        <f t="shared" si="2"/>
        <v>0.61969687911538507</v>
      </c>
      <c r="G25" s="64">
        <v>4874619</v>
      </c>
      <c r="H25" s="64">
        <v>4799284</v>
      </c>
      <c r="I25" s="65">
        <f t="shared" si="3"/>
        <v>7420628.3456294248</v>
      </c>
      <c r="J25" s="64">
        <v>7744567</v>
      </c>
      <c r="K25" s="54">
        <v>3.6598128000000001E-2</v>
      </c>
      <c r="L25" s="65">
        <v>40502</v>
      </c>
      <c r="M25" s="65">
        <v>0</v>
      </c>
      <c r="N25" s="65">
        <v>0</v>
      </c>
      <c r="O25" s="65">
        <f t="shared" si="4"/>
        <v>40502</v>
      </c>
      <c r="P25" s="6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5" customHeight="1" x14ac:dyDescent="0.15">
      <c r="A26" s="51" t="s">
        <v>93</v>
      </c>
      <c r="B26" s="55" t="s">
        <v>95</v>
      </c>
      <c r="C26" s="63">
        <v>10</v>
      </c>
      <c r="D26" s="53">
        <f t="shared" si="0"/>
        <v>0.74707497370244669</v>
      </c>
      <c r="E26" s="53">
        <f t="shared" si="1"/>
        <v>0.74116840505788473</v>
      </c>
      <c r="F26" s="53">
        <f t="shared" si="2"/>
        <v>0.69446208550420563</v>
      </c>
      <c r="G26" s="64">
        <v>2968281</v>
      </c>
      <c r="H26" s="64">
        <v>2944813</v>
      </c>
      <c r="I26" s="65">
        <f t="shared" si="3"/>
        <v>3973203.633484636</v>
      </c>
      <c r="J26" s="64">
        <v>4240423</v>
      </c>
      <c r="K26" s="54">
        <v>4.5934268E-2</v>
      </c>
      <c r="L26" s="65">
        <v>10158</v>
      </c>
      <c r="M26" s="65">
        <v>96852</v>
      </c>
      <c r="N26" s="65">
        <v>7075</v>
      </c>
      <c r="O26" s="65">
        <f t="shared" si="4"/>
        <v>72438.639999999985</v>
      </c>
      <c r="P26" s="6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5" customHeight="1" x14ac:dyDescent="0.15">
      <c r="A27" s="51" t="s">
        <v>96</v>
      </c>
      <c r="B27" s="55" t="s">
        <v>98</v>
      </c>
      <c r="C27" s="63">
        <v>6</v>
      </c>
      <c r="D27" s="53" t="s">
        <v>179</v>
      </c>
      <c r="E27" s="53">
        <f t="shared" si="1"/>
        <v>0.55190511890028537</v>
      </c>
      <c r="F27" s="53">
        <f t="shared" si="2"/>
        <v>0.53320526663636214</v>
      </c>
      <c r="G27" s="68" t="s">
        <v>179</v>
      </c>
      <c r="H27" s="64">
        <v>1209357</v>
      </c>
      <c r="I27" s="65">
        <f t="shared" si="3"/>
        <v>2191240.7741565062</v>
      </c>
      <c r="J27" s="64">
        <v>2268089</v>
      </c>
      <c r="K27" s="54">
        <v>1.4322646E-2</v>
      </c>
      <c r="L27" s="65">
        <v>19150</v>
      </c>
      <c r="M27" s="65">
        <v>29067</v>
      </c>
      <c r="N27" s="65">
        <v>8645</v>
      </c>
      <c r="O27" s="65">
        <f t="shared" si="4"/>
        <v>44363.19</v>
      </c>
      <c r="P27" s="65"/>
      <c r="Q27" s="55"/>
      <c r="R27" s="55"/>
      <c r="S27" s="55"/>
      <c r="T27" s="55"/>
      <c r="U27" s="55"/>
      <c r="V27" s="55"/>
      <c r="W27" s="55"/>
      <c r="X27" s="55"/>
      <c r="Y27" s="55"/>
    </row>
    <row r="28" spans="1:25" ht="15" customHeight="1" x14ac:dyDescent="0.15">
      <c r="A28" s="51" t="s">
        <v>99</v>
      </c>
      <c r="B28" s="55" t="s">
        <v>101</v>
      </c>
      <c r="C28" s="63">
        <v>10</v>
      </c>
      <c r="D28" s="53">
        <f t="shared" ref="D28:D38" si="5">G28/I28</f>
        <v>0.62230983466676881</v>
      </c>
      <c r="E28" s="53">
        <f t="shared" si="1"/>
        <v>0.62165820805337568</v>
      </c>
      <c r="F28" s="53">
        <f t="shared" si="2"/>
        <v>0.596207552713094</v>
      </c>
      <c r="G28" s="64">
        <v>2811549</v>
      </c>
      <c r="H28" s="64">
        <v>2808605</v>
      </c>
      <c r="I28" s="65">
        <f t="shared" si="3"/>
        <v>4517924.7432358405</v>
      </c>
      <c r="J28" s="64">
        <v>4710784</v>
      </c>
      <c r="K28" s="54">
        <v>2.5079865E-2</v>
      </c>
      <c r="L28" s="65">
        <v>31956</v>
      </c>
      <c r="M28" s="65">
        <v>43799</v>
      </c>
      <c r="N28" s="65">
        <v>17792</v>
      </c>
      <c r="O28" s="65">
        <f t="shared" si="4"/>
        <v>74713.429999999993</v>
      </c>
      <c r="P28" s="65"/>
      <c r="Q28" s="55"/>
      <c r="R28" s="55"/>
      <c r="S28" s="55"/>
      <c r="T28" s="55"/>
      <c r="U28" s="55"/>
      <c r="V28" s="55"/>
      <c r="W28" s="55"/>
      <c r="X28" s="55"/>
      <c r="Y28" s="55"/>
    </row>
    <row r="29" spans="1:25" ht="15" customHeight="1" x14ac:dyDescent="0.15">
      <c r="A29" s="51" t="s">
        <v>102</v>
      </c>
      <c r="B29" s="55" t="s">
        <v>104</v>
      </c>
      <c r="C29" s="63">
        <v>3</v>
      </c>
      <c r="D29" s="53">
        <f t="shared" si="5"/>
        <v>0.64271147356100322</v>
      </c>
      <c r="E29" s="53">
        <f t="shared" si="1"/>
        <v>0.61814947339322635</v>
      </c>
      <c r="F29" s="53">
        <f t="shared" si="2"/>
        <v>0.6079806579903192</v>
      </c>
      <c r="G29" s="64">
        <v>516901</v>
      </c>
      <c r="H29" s="64">
        <v>497147</v>
      </c>
      <c r="I29" s="65">
        <f t="shared" si="3"/>
        <v>804250.46270927996</v>
      </c>
      <c r="J29" s="64">
        <v>817702</v>
      </c>
      <c r="K29" s="54">
        <v>1.180936E-2</v>
      </c>
      <c r="L29" s="65">
        <v>3795</v>
      </c>
      <c r="M29" s="65">
        <v>0</v>
      </c>
      <c r="N29" s="65">
        <v>0</v>
      </c>
      <c r="O29" s="65">
        <f t="shared" si="4"/>
        <v>3795</v>
      </c>
      <c r="P29" s="65"/>
      <c r="Q29" s="55"/>
      <c r="R29" s="55"/>
      <c r="S29" s="55"/>
      <c r="T29" s="55"/>
      <c r="U29" s="55"/>
      <c r="V29" s="55"/>
      <c r="W29" s="55"/>
      <c r="X29" s="55"/>
      <c r="Y29" s="55"/>
    </row>
    <row r="30" spans="1:25" ht="15" customHeight="1" x14ac:dyDescent="0.15">
      <c r="A30" s="51" t="s">
        <v>105</v>
      </c>
      <c r="B30" s="55" t="s">
        <v>107</v>
      </c>
      <c r="C30" s="63">
        <v>5</v>
      </c>
      <c r="D30" s="53">
        <f t="shared" si="5"/>
        <v>0.64039281214690436</v>
      </c>
      <c r="E30" s="53">
        <f t="shared" si="1"/>
        <v>0.62822898536247895</v>
      </c>
      <c r="F30" s="53">
        <f t="shared" si="2"/>
        <v>0.58772295617559278</v>
      </c>
      <c r="G30" s="64">
        <v>860573</v>
      </c>
      <c r="H30" s="64">
        <v>844227</v>
      </c>
      <c r="I30" s="65">
        <f t="shared" si="3"/>
        <v>1343820.517152505</v>
      </c>
      <c r="J30" s="64">
        <v>1436437</v>
      </c>
      <c r="K30" s="54">
        <v>5.4830635000000003E-2</v>
      </c>
      <c r="L30" s="65">
        <v>5079</v>
      </c>
      <c r="M30" s="65">
        <v>13489</v>
      </c>
      <c r="N30" s="65">
        <v>1088</v>
      </c>
      <c r="O30" s="65">
        <f t="shared" si="4"/>
        <v>13855.73</v>
      </c>
      <c r="P30" s="65"/>
      <c r="Q30" s="55"/>
      <c r="R30" s="55"/>
      <c r="S30" s="55"/>
      <c r="T30" s="55"/>
      <c r="U30" s="55"/>
      <c r="V30" s="55"/>
      <c r="W30" s="55"/>
      <c r="X30" s="55"/>
      <c r="Y30" s="55"/>
    </row>
    <row r="31" spans="1:25" ht="15" customHeight="1" x14ac:dyDescent="0.15">
      <c r="A31" s="51" t="s">
        <v>108</v>
      </c>
      <c r="B31" s="55" t="s">
        <v>110</v>
      </c>
      <c r="C31" s="63">
        <v>6</v>
      </c>
      <c r="D31" s="53">
        <f t="shared" si="5"/>
        <v>0.57373403896226494</v>
      </c>
      <c r="E31" s="53">
        <f t="shared" si="1"/>
        <v>0.573711608140139</v>
      </c>
      <c r="F31" s="53">
        <f t="shared" si="2"/>
        <v>0.49439634210363309</v>
      </c>
      <c r="G31" s="64">
        <v>1125429</v>
      </c>
      <c r="H31" s="64">
        <v>1125385</v>
      </c>
      <c r="I31" s="65">
        <f t="shared" si="3"/>
        <v>1961586.5951331861</v>
      </c>
      <c r="J31" s="64">
        <v>2276281</v>
      </c>
      <c r="K31" s="54">
        <v>0.12646449400000001</v>
      </c>
      <c r="L31" s="65">
        <v>13742</v>
      </c>
      <c r="M31" s="65">
        <v>13724</v>
      </c>
      <c r="N31" s="65">
        <v>5261</v>
      </c>
      <c r="O31" s="65">
        <f t="shared" si="4"/>
        <v>26825.68</v>
      </c>
      <c r="P31" s="65"/>
      <c r="Q31" s="55"/>
      <c r="R31" s="55"/>
      <c r="S31" s="55"/>
      <c r="T31" s="55"/>
      <c r="U31" s="55"/>
      <c r="V31" s="55"/>
      <c r="W31" s="55"/>
      <c r="X31" s="55"/>
      <c r="Y31" s="55"/>
    </row>
    <row r="32" spans="1:25" ht="15" customHeight="1" x14ac:dyDescent="0.15">
      <c r="A32" s="51" t="s">
        <v>111</v>
      </c>
      <c r="B32" s="55" t="s">
        <v>113</v>
      </c>
      <c r="C32" s="63">
        <v>4</v>
      </c>
      <c r="D32" s="53">
        <f t="shared" si="5"/>
        <v>0.72483058447325377</v>
      </c>
      <c r="E32" s="53">
        <f t="shared" si="1"/>
        <v>0.71375075041490355</v>
      </c>
      <c r="F32" s="53">
        <f t="shared" si="2"/>
        <v>0.69125015440139159</v>
      </c>
      <c r="G32" s="64">
        <v>755850</v>
      </c>
      <c r="H32" s="64">
        <v>744296</v>
      </c>
      <c r="I32" s="65">
        <f t="shared" si="3"/>
        <v>1042795.401009863</v>
      </c>
      <c r="J32" s="64">
        <v>1076739</v>
      </c>
      <c r="K32" s="54">
        <v>2.8907282999999999E-2</v>
      </c>
      <c r="L32" s="65">
        <v>2818</v>
      </c>
      <c r="M32" s="65">
        <v>0</v>
      </c>
      <c r="N32" s="65">
        <v>0</v>
      </c>
      <c r="O32" s="65">
        <f t="shared" si="4"/>
        <v>2818</v>
      </c>
      <c r="P32" s="65"/>
      <c r="Q32" s="55"/>
      <c r="R32" s="55"/>
      <c r="S32" s="55"/>
      <c r="T32" s="55"/>
      <c r="U32" s="55"/>
      <c r="V32" s="55"/>
      <c r="W32" s="55"/>
      <c r="X32" s="55"/>
      <c r="Y32" s="55"/>
    </row>
    <row r="33" spans="1:25" ht="15" customHeight="1" x14ac:dyDescent="0.15">
      <c r="A33" s="51" t="s">
        <v>114</v>
      </c>
      <c r="B33" s="55" t="s">
        <v>116</v>
      </c>
      <c r="C33" s="63">
        <v>14</v>
      </c>
      <c r="D33" s="53">
        <f t="shared" si="5"/>
        <v>0.65805279621283885</v>
      </c>
      <c r="E33" s="53">
        <f t="shared" si="1"/>
        <v>0.64420813947205036</v>
      </c>
      <c r="F33" s="53">
        <f t="shared" si="2"/>
        <v>0.55662444187352333</v>
      </c>
      <c r="G33" s="64">
        <v>3957303</v>
      </c>
      <c r="H33" s="64">
        <v>3874046</v>
      </c>
      <c r="I33" s="65">
        <f t="shared" si="3"/>
        <v>6013655.7777349837</v>
      </c>
      <c r="J33" s="64">
        <v>6959892</v>
      </c>
      <c r="K33" s="54">
        <v>0.11960939800000001</v>
      </c>
      <c r="L33" s="65">
        <v>18504</v>
      </c>
      <c r="M33" s="65">
        <v>140589</v>
      </c>
      <c r="N33" s="65">
        <v>15128</v>
      </c>
      <c r="O33" s="65">
        <f t="shared" si="4"/>
        <v>113767.73</v>
      </c>
      <c r="P33" s="65"/>
      <c r="Q33" s="55"/>
      <c r="R33" s="55"/>
      <c r="S33" s="55"/>
      <c r="T33" s="55"/>
      <c r="U33" s="55"/>
      <c r="V33" s="55"/>
      <c r="W33" s="55"/>
      <c r="X33" s="55"/>
      <c r="Y33" s="55"/>
    </row>
    <row r="34" spans="1:25" ht="15" customHeight="1" x14ac:dyDescent="0.15">
      <c r="A34" s="51" t="s">
        <v>117</v>
      </c>
      <c r="B34" s="55" t="s">
        <v>119</v>
      </c>
      <c r="C34" s="63">
        <v>5</v>
      </c>
      <c r="D34" s="53">
        <f t="shared" si="5"/>
        <v>0.54901665041628911</v>
      </c>
      <c r="E34" s="53">
        <f t="shared" si="1"/>
        <v>0.54510818867110533</v>
      </c>
      <c r="F34" s="53">
        <f t="shared" si="2"/>
        <v>0.50175008123469189</v>
      </c>
      <c r="G34" s="64">
        <v>804043</v>
      </c>
      <c r="H34" s="64">
        <v>798319</v>
      </c>
      <c r="I34" s="65">
        <f t="shared" si="3"/>
        <v>1464514.7818200749</v>
      </c>
      <c r="J34" s="64">
        <v>1591069</v>
      </c>
      <c r="K34" s="54">
        <v>6.8892825000000005E-2</v>
      </c>
      <c r="L34" s="65">
        <v>6914</v>
      </c>
      <c r="M34" s="65">
        <v>12714</v>
      </c>
      <c r="N34" s="65">
        <v>2780</v>
      </c>
      <c r="O34" s="65">
        <f t="shared" si="4"/>
        <v>16940.98</v>
      </c>
      <c r="P34" s="65"/>
      <c r="Q34" s="55"/>
      <c r="R34" s="55"/>
      <c r="S34" s="55"/>
      <c r="T34" s="55"/>
      <c r="U34" s="55"/>
      <c r="V34" s="55"/>
      <c r="W34" s="55"/>
      <c r="X34" s="55"/>
      <c r="Y34" s="55"/>
    </row>
    <row r="35" spans="1:25" ht="15" customHeight="1" x14ac:dyDescent="0.15">
      <c r="A35" s="51" t="s">
        <v>120</v>
      </c>
      <c r="B35" s="55" t="s">
        <v>122</v>
      </c>
      <c r="C35" s="63">
        <v>29</v>
      </c>
      <c r="D35" s="53">
        <f t="shared" si="5"/>
        <v>0.57236927964835138</v>
      </c>
      <c r="E35" s="53">
        <f t="shared" si="1"/>
        <v>0.56756003995034754</v>
      </c>
      <c r="F35" s="53">
        <f t="shared" si="2"/>
        <v>0.49630170545254521</v>
      </c>
      <c r="G35" s="64">
        <v>7786881</v>
      </c>
      <c r="H35" s="64">
        <v>7721453</v>
      </c>
      <c r="I35" s="65">
        <f t="shared" si="3"/>
        <v>13604645.247180376</v>
      </c>
      <c r="J35" s="64">
        <v>15557982</v>
      </c>
      <c r="K35" s="54">
        <v>0.119713132</v>
      </c>
      <c r="L35" s="65">
        <v>46416</v>
      </c>
      <c r="M35" s="65">
        <v>0</v>
      </c>
      <c r="N35" s="65">
        <v>44426</v>
      </c>
      <c r="O35" s="65">
        <f t="shared" si="4"/>
        <v>90842</v>
      </c>
      <c r="P35" s="65"/>
      <c r="Q35" s="55"/>
      <c r="R35" s="55"/>
      <c r="S35" s="55"/>
      <c r="T35" s="55"/>
      <c r="U35" s="55"/>
      <c r="V35" s="55"/>
      <c r="W35" s="55"/>
      <c r="X35" s="55"/>
      <c r="Y35" s="55"/>
    </row>
    <row r="36" spans="1:25" ht="15" customHeight="1" x14ac:dyDescent="0.15">
      <c r="A36" s="51" t="s">
        <v>123</v>
      </c>
      <c r="B36" s="55" t="s">
        <v>125</v>
      </c>
      <c r="C36" s="63">
        <v>15</v>
      </c>
      <c r="D36" s="53">
        <f t="shared" si="5"/>
        <v>0.64870989643224064</v>
      </c>
      <c r="E36" s="53">
        <f t="shared" si="1"/>
        <v>0.64489133170781043</v>
      </c>
      <c r="F36" s="53">
        <f t="shared" si="2"/>
        <v>0.60172032711113543</v>
      </c>
      <c r="G36" s="64">
        <v>4769640</v>
      </c>
      <c r="H36" s="64">
        <v>4741564</v>
      </c>
      <c r="I36" s="65">
        <f t="shared" si="3"/>
        <v>7352500.7499221964</v>
      </c>
      <c r="J36" s="64">
        <v>7880013</v>
      </c>
      <c r="K36" s="54">
        <v>5.5002908000000003E-2</v>
      </c>
      <c r="L36" s="65">
        <v>34357</v>
      </c>
      <c r="M36" s="65">
        <v>82466</v>
      </c>
      <c r="N36" s="65">
        <v>12726</v>
      </c>
      <c r="O36" s="65">
        <f t="shared" si="4"/>
        <v>94088.62</v>
      </c>
      <c r="P36" s="6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5" customHeight="1" x14ac:dyDescent="0.15">
      <c r="A37" s="51" t="s">
        <v>126</v>
      </c>
      <c r="B37" s="55" t="s">
        <v>128</v>
      </c>
      <c r="C37" s="63">
        <v>3</v>
      </c>
      <c r="D37" s="53">
        <f t="shared" si="5"/>
        <v>0.61742314125701214</v>
      </c>
      <c r="E37" s="53">
        <f t="shared" si="1"/>
        <v>0.60756928352531026</v>
      </c>
      <c r="F37" s="53">
        <f t="shared" si="2"/>
        <v>0.59251051294933821</v>
      </c>
      <c r="G37" s="64">
        <v>349945</v>
      </c>
      <c r="H37" s="64">
        <v>344360</v>
      </c>
      <c r="I37" s="65">
        <f t="shared" si="3"/>
        <v>566783.09673904802</v>
      </c>
      <c r="J37" s="64">
        <v>581188</v>
      </c>
      <c r="K37" s="54">
        <v>2.1703653999999999E-2</v>
      </c>
      <c r="L37" s="65">
        <v>1791</v>
      </c>
      <c r="M37" s="65">
        <v>0</v>
      </c>
      <c r="N37" s="65">
        <v>0</v>
      </c>
      <c r="O37" s="65">
        <f t="shared" si="4"/>
        <v>1791</v>
      </c>
      <c r="P37" s="65"/>
      <c r="Q37" s="55"/>
      <c r="R37" s="55"/>
      <c r="S37" s="55"/>
      <c r="T37" s="55"/>
      <c r="U37" s="55"/>
      <c r="V37" s="55"/>
      <c r="W37" s="55"/>
      <c r="X37" s="55"/>
      <c r="Y37" s="55"/>
    </row>
    <row r="38" spans="1:25" ht="15" customHeight="1" x14ac:dyDescent="0.15">
      <c r="A38" s="51" t="s">
        <v>129</v>
      </c>
      <c r="B38" s="55" t="s">
        <v>131</v>
      </c>
      <c r="C38" s="63">
        <v>18</v>
      </c>
      <c r="D38" s="53">
        <f t="shared" si="5"/>
        <v>0.64184094446353523</v>
      </c>
      <c r="E38" s="53">
        <f t="shared" si="1"/>
        <v>0.62911844879362699</v>
      </c>
      <c r="F38" s="53">
        <f t="shared" si="2"/>
        <v>0.61018158065433958</v>
      </c>
      <c r="G38" s="64">
        <v>5607641</v>
      </c>
      <c r="H38" s="64">
        <v>5496487</v>
      </c>
      <c r="I38" s="65">
        <f t="shared" si="3"/>
        <v>8736807.8468209747</v>
      </c>
      <c r="J38" s="64">
        <v>9007953</v>
      </c>
      <c r="K38" s="54">
        <v>2.4365042E-2</v>
      </c>
      <c r="L38" s="65">
        <v>51666</v>
      </c>
      <c r="M38" s="65">
        <v>0</v>
      </c>
      <c r="N38" s="65">
        <v>0</v>
      </c>
      <c r="O38" s="65">
        <f t="shared" si="4"/>
        <v>51666</v>
      </c>
      <c r="P38" s="65"/>
      <c r="Q38" s="55"/>
      <c r="R38" s="55"/>
      <c r="S38" s="55"/>
      <c r="T38" s="55"/>
      <c r="U38" s="55"/>
      <c r="V38" s="55"/>
      <c r="W38" s="55"/>
      <c r="X38" s="55"/>
      <c r="Y38" s="55"/>
    </row>
    <row r="39" spans="1:25" ht="15" customHeight="1" x14ac:dyDescent="0.15">
      <c r="A39" s="51" t="s">
        <v>132</v>
      </c>
      <c r="B39" s="55" t="s">
        <v>134</v>
      </c>
      <c r="C39" s="63">
        <v>7</v>
      </c>
      <c r="D39" s="53" t="s">
        <v>179</v>
      </c>
      <c r="E39" s="53">
        <f t="shared" si="1"/>
        <v>0.52299409862895962</v>
      </c>
      <c r="F39" s="53">
        <f t="shared" si="2"/>
        <v>0.48989836154563277</v>
      </c>
      <c r="G39" s="68" t="s">
        <v>179</v>
      </c>
      <c r="H39" s="64">
        <v>1452992</v>
      </c>
      <c r="I39" s="65">
        <f t="shared" si="3"/>
        <v>2778218.7290622401</v>
      </c>
      <c r="J39" s="64">
        <v>2965905</v>
      </c>
      <c r="K39" s="54">
        <v>4.7192992000000003E-2</v>
      </c>
      <c r="L39" s="65">
        <v>26691</v>
      </c>
      <c r="M39" s="65">
        <v>33562</v>
      </c>
      <c r="N39" s="65">
        <v>1895</v>
      </c>
      <c r="O39" s="65">
        <f t="shared" si="4"/>
        <v>47716.34</v>
      </c>
      <c r="P39" s="65"/>
      <c r="Q39" s="55"/>
      <c r="R39" s="55"/>
      <c r="S39" s="55"/>
      <c r="T39" s="55"/>
      <c r="U39" s="55"/>
      <c r="V39" s="55"/>
      <c r="W39" s="55"/>
      <c r="X39" s="55"/>
      <c r="Y39" s="55"/>
    </row>
    <row r="40" spans="1:25" ht="15" customHeight="1" x14ac:dyDescent="0.15">
      <c r="A40" s="51" t="s">
        <v>135</v>
      </c>
      <c r="B40" s="55" t="s">
        <v>137</v>
      </c>
      <c r="C40" s="63">
        <v>7</v>
      </c>
      <c r="D40" s="53">
        <f>G40/I40</f>
        <v>0.67995753953757321</v>
      </c>
      <c r="E40" s="53">
        <f t="shared" si="1"/>
        <v>0.66177935347684369</v>
      </c>
      <c r="F40" s="53">
        <f t="shared" si="2"/>
        <v>0.61688197401146694</v>
      </c>
      <c r="G40" s="64">
        <v>2056310</v>
      </c>
      <c r="H40" s="64">
        <v>2001336</v>
      </c>
      <c r="I40" s="65">
        <f t="shared" si="3"/>
        <v>3024174.1291646818</v>
      </c>
      <c r="J40" s="64">
        <v>3244277</v>
      </c>
      <c r="K40" s="54">
        <v>6.3168734000000004E-2</v>
      </c>
      <c r="L40" s="65">
        <v>15166</v>
      </c>
      <c r="M40" s="65">
        <v>0</v>
      </c>
      <c r="N40" s="65">
        <v>0</v>
      </c>
      <c r="O40" s="65">
        <f t="shared" si="4"/>
        <v>15166</v>
      </c>
      <c r="P40" s="65"/>
      <c r="Q40" s="55"/>
      <c r="R40" s="55"/>
      <c r="S40" s="55"/>
      <c r="T40" s="55"/>
      <c r="U40" s="55"/>
      <c r="V40" s="55"/>
      <c r="W40" s="55"/>
      <c r="X40" s="55"/>
      <c r="Y40" s="55"/>
    </row>
    <row r="41" spans="1:25" ht="15" customHeight="1" x14ac:dyDescent="0.15">
      <c r="A41" s="51" t="s">
        <v>138</v>
      </c>
      <c r="B41" s="55" t="s">
        <v>140</v>
      </c>
      <c r="C41" s="63">
        <v>20</v>
      </c>
      <c r="D41" s="53" t="s">
        <v>179</v>
      </c>
      <c r="E41" s="53">
        <f t="shared" si="1"/>
        <v>0.63619609751206085</v>
      </c>
      <c r="F41" s="53">
        <f t="shared" si="2"/>
        <v>0.60993090359921354</v>
      </c>
      <c r="G41" s="68" t="s">
        <v>179</v>
      </c>
      <c r="H41" s="64">
        <v>6165478</v>
      </c>
      <c r="I41" s="65">
        <f t="shared" si="3"/>
        <v>9691159.7290694099</v>
      </c>
      <c r="J41" s="64">
        <v>10108486</v>
      </c>
      <c r="K41" s="54">
        <v>3.6526564999999997E-2</v>
      </c>
      <c r="L41" s="65">
        <v>48098</v>
      </c>
      <c r="M41" s="65">
        <v>0</v>
      </c>
      <c r="N41" s="65">
        <v>0</v>
      </c>
      <c r="O41" s="65">
        <f t="shared" si="4"/>
        <v>48098</v>
      </c>
      <c r="P41" s="65"/>
      <c r="Q41" s="55"/>
      <c r="R41" s="55"/>
      <c r="S41" s="55"/>
      <c r="T41" s="55"/>
      <c r="U41" s="55"/>
      <c r="V41" s="55"/>
      <c r="W41" s="55"/>
      <c r="X41" s="55"/>
      <c r="Y41" s="55"/>
    </row>
    <row r="42" spans="1:25" ht="15" customHeight="1" x14ac:dyDescent="0.15">
      <c r="A42" s="51" t="s">
        <v>141</v>
      </c>
      <c r="B42" s="55" t="s">
        <v>143</v>
      </c>
      <c r="C42" s="63">
        <v>4</v>
      </c>
      <c r="D42" s="53">
        <f t="shared" ref="D42:D48" si="6">G42/I42</f>
        <v>0.59743229835798928</v>
      </c>
      <c r="E42" s="53">
        <f t="shared" si="1"/>
        <v>0.59050492385696973</v>
      </c>
      <c r="F42" s="53">
        <f t="shared" si="2"/>
        <v>0.54671103389381315</v>
      </c>
      <c r="G42" s="64">
        <v>469589</v>
      </c>
      <c r="H42" s="64">
        <v>464144</v>
      </c>
      <c r="I42" s="65">
        <f t="shared" si="3"/>
        <v>786012.07415574999</v>
      </c>
      <c r="J42" s="64">
        <v>848975</v>
      </c>
      <c r="K42" s="54">
        <v>7.0585030000000007E-2</v>
      </c>
      <c r="L42" s="65">
        <v>3038</v>
      </c>
      <c r="M42" s="65">
        <v>0</v>
      </c>
      <c r="N42" s="65">
        <v>0</v>
      </c>
      <c r="O42" s="65">
        <f t="shared" si="4"/>
        <v>3038</v>
      </c>
      <c r="P42" s="65"/>
      <c r="Q42" s="55"/>
      <c r="R42" s="55"/>
      <c r="S42" s="55"/>
      <c r="T42" s="55"/>
      <c r="U42" s="55"/>
      <c r="V42" s="55"/>
      <c r="W42" s="55"/>
      <c r="X42" s="55"/>
      <c r="Y42" s="55"/>
    </row>
    <row r="43" spans="1:25" ht="15" customHeight="1" x14ac:dyDescent="0.15">
      <c r="A43" s="51" t="s">
        <v>144</v>
      </c>
      <c r="B43" s="55" t="s">
        <v>146</v>
      </c>
      <c r="C43" s="63">
        <v>9</v>
      </c>
      <c r="D43" s="53">
        <f t="shared" si="6"/>
        <v>0.57250521418574674</v>
      </c>
      <c r="E43" s="53">
        <f t="shared" si="1"/>
        <v>0.56696317314191869</v>
      </c>
      <c r="F43" s="53">
        <f t="shared" si="2"/>
        <v>0.54157828255190055</v>
      </c>
      <c r="G43" s="64">
        <v>2123584</v>
      </c>
      <c r="H43" s="64">
        <v>2103027</v>
      </c>
      <c r="I43" s="65">
        <f t="shared" si="3"/>
        <v>3709283.2473505</v>
      </c>
      <c r="J43" s="64">
        <v>3883145</v>
      </c>
      <c r="K43" s="54">
        <v>3.3623100000000003E-2</v>
      </c>
      <c r="L43" s="65">
        <v>20350</v>
      </c>
      <c r="M43" s="65">
        <v>32634</v>
      </c>
      <c r="N43" s="65">
        <v>4347</v>
      </c>
      <c r="O43" s="65">
        <f t="shared" si="4"/>
        <v>43298.38</v>
      </c>
      <c r="P43" s="65"/>
      <c r="Q43" s="55"/>
      <c r="R43" s="55"/>
      <c r="S43" s="55"/>
      <c r="T43" s="55"/>
      <c r="U43" s="55"/>
      <c r="V43" s="55"/>
      <c r="W43" s="55"/>
      <c r="X43" s="55"/>
      <c r="Y43" s="55"/>
    </row>
    <row r="44" spans="1:25" ht="15" customHeight="1" x14ac:dyDescent="0.15">
      <c r="A44" s="51" t="s">
        <v>147</v>
      </c>
      <c r="B44" s="55" t="s">
        <v>149</v>
      </c>
      <c r="C44" s="63">
        <v>3</v>
      </c>
      <c r="D44" s="53">
        <f t="shared" si="6"/>
        <v>0.60046118993126896</v>
      </c>
      <c r="E44" s="53">
        <f t="shared" si="1"/>
        <v>0.5863572953870978</v>
      </c>
      <c r="F44" s="53">
        <f t="shared" si="2"/>
        <v>0.56602904987604019</v>
      </c>
      <c r="G44" s="64">
        <v>378995</v>
      </c>
      <c r="H44" s="64">
        <v>370093</v>
      </c>
      <c r="I44" s="65">
        <f t="shared" si="3"/>
        <v>631173.18213918398</v>
      </c>
      <c r="J44" s="64">
        <v>653841</v>
      </c>
      <c r="K44" s="54">
        <v>2.4832976E-2</v>
      </c>
      <c r="L44" s="65">
        <v>3744</v>
      </c>
      <c r="M44" s="65">
        <v>0</v>
      </c>
      <c r="N44" s="65">
        <v>2687</v>
      </c>
      <c r="O44" s="65">
        <f t="shared" si="4"/>
        <v>6431</v>
      </c>
      <c r="P44" s="65"/>
      <c r="Q44" s="55"/>
      <c r="R44" s="55"/>
      <c r="S44" s="55"/>
      <c r="T44" s="55"/>
      <c r="U44" s="55"/>
      <c r="V44" s="55"/>
      <c r="W44" s="55"/>
      <c r="X44" s="55"/>
      <c r="Y44" s="55"/>
    </row>
    <row r="45" spans="1:25" ht="15" customHeight="1" x14ac:dyDescent="0.15">
      <c r="A45" s="51" t="s">
        <v>150</v>
      </c>
      <c r="B45" s="55" t="s">
        <v>152</v>
      </c>
      <c r="C45" s="63">
        <v>11</v>
      </c>
      <c r="D45" s="53">
        <f t="shared" si="6"/>
        <v>0.51844574652993669</v>
      </c>
      <c r="E45" s="53">
        <f t="shared" si="1"/>
        <v>0.5108595235368798</v>
      </c>
      <c r="F45" s="53">
        <f t="shared" si="2"/>
        <v>0.48558413419325458</v>
      </c>
      <c r="G45" s="64">
        <v>2545271</v>
      </c>
      <c r="H45" s="64">
        <v>2508027</v>
      </c>
      <c r="I45" s="65">
        <f t="shared" si="3"/>
        <v>4909425.946757243</v>
      </c>
      <c r="J45" s="64">
        <v>5164969</v>
      </c>
      <c r="K45" s="54">
        <v>3.4822653000000002E-2</v>
      </c>
      <c r="L45" s="65">
        <v>27906</v>
      </c>
      <c r="M45" s="65">
        <v>62609</v>
      </c>
      <c r="N45" s="65">
        <v>12092</v>
      </c>
      <c r="O45" s="65">
        <f t="shared" si="4"/>
        <v>75685.13</v>
      </c>
      <c r="P45" s="65"/>
      <c r="Q45" s="55"/>
      <c r="R45" s="55"/>
      <c r="S45" s="55"/>
      <c r="T45" s="55"/>
      <c r="U45" s="55"/>
      <c r="V45" s="55"/>
      <c r="W45" s="55"/>
      <c r="X45" s="55"/>
      <c r="Y45" s="55"/>
    </row>
    <row r="46" spans="1:25" ht="15" customHeight="1" x14ac:dyDescent="0.15">
      <c r="A46" s="51" t="s">
        <v>153</v>
      </c>
      <c r="B46" s="55" t="s">
        <v>155</v>
      </c>
      <c r="C46" s="63">
        <v>38</v>
      </c>
      <c r="D46" s="53">
        <f t="shared" si="6"/>
        <v>0.51435878390331147</v>
      </c>
      <c r="E46" s="53">
        <f t="shared" si="1"/>
        <v>0.51402787497648605</v>
      </c>
      <c r="F46" s="53">
        <f t="shared" si="2"/>
        <v>0.4338919880469615</v>
      </c>
      <c r="G46" s="64">
        <v>8975000</v>
      </c>
      <c r="H46" s="64">
        <v>8969226</v>
      </c>
      <c r="I46" s="65">
        <f t="shared" si="3"/>
        <v>17448909.751071949</v>
      </c>
      <c r="J46" s="64">
        <v>20671564</v>
      </c>
      <c r="K46" s="54">
        <v>0.13267974299999999</v>
      </c>
      <c r="L46" s="65">
        <v>155327</v>
      </c>
      <c r="M46" s="65">
        <v>374285</v>
      </c>
      <c r="N46" s="65">
        <v>111287</v>
      </c>
      <c r="O46" s="65">
        <f t="shared" si="4"/>
        <v>479956.44999999995</v>
      </c>
      <c r="P46" s="65"/>
      <c r="Q46" s="55"/>
      <c r="R46" s="55"/>
      <c r="S46" s="55"/>
      <c r="T46" s="55"/>
      <c r="U46" s="55"/>
      <c r="V46" s="55"/>
      <c r="W46" s="55"/>
      <c r="X46" s="55"/>
      <c r="Y46" s="55"/>
    </row>
    <row r="47" spans="1:25" ht="15" customHeight="1" x14ac:dyDescent="0.15">
      <c r="A47" s="51" t="s">
        <v>156</v>
      </c>
      <c r="B47" s="55" t="s">
        <v>158</v>
      </c>
      <c r="C47" s="63">
        <v>6</v>
      </c>
      <c r="D47" s="53">
        <f t="shared" si="6"/>
        <v>0.57853184368844768</v>
      </c>
      <c r="E47" s="53">
        <f t="shared" si="1"/>
        <v>0.5680196915262562</v>
      </c>
      <c r="F47" s="53">
        <f t="shared" si="2"/>
        <v>0.52752631500421487</v>
      </c>
      <c r="G47" s="64">
        <v>1152369</v>
      </c>
      <c r="H47" s="64">
        <v>1131430</v>
      </c>
      <c r="I47" s="65">
        <f t="shared" si="3"/>
        <v>1991885.1703184319</v>
      </c>
      <c r="J47" s="64">
        <v>2144784</v>
      </c>
      <c r="K47" s="54">
        <v>6.8563001999999998E-2</v>
      </c>
      <c r="L47" s="65">
        <v>5846</v>
      </c>
      <c r="M47" s="65">
        <v>0</v>
      </c>
      <c r="N47" s="65">
        <v>0</v>
      </c>
      <c r="O47" s="65">
        <f t="shared" si="4"/>
        <v>5846</v>
      </c>
      <c r="P47" s="65"/>
      <c r="Q47" s="55"/>
      <c r="R47" s="55"/>
      <c r="S47" s="55"/>
      <c r="T47" s="55"/>
      <c r="U47" s="55"/>
      <c r="V47" s="55"/>
      <c r="W47" s="55"/>
      <c r="X47" s="55"/>
      <c r="Y47" s="55"/>
    </row>
    <row r="48" spans="1:25" ht="15" customHeight="1" x14ac:dyDescent="0.15">
      <c r="A48" s="51" t="s">
        <v>159</v>
      </c>
      <c r="B48" s="55" t="s">
        <v>161</v>
      </c>
      <c r="C48" s="63">
        <v>3</v>
      </c>
      <c r="D48" s="53">
        <f t="shared" si="6"/>
        <v>0.64757690576198634</v>
      </c>
      <c r="E48" s="53">
        <f t="shared" si="1"/>
        <v>0.63666497008338374</v>
      </c>
      <c r="F48" s="53">
        <f t="shared" si="2"/>
        <v>0.62260299418237008</v>
      </c>
      <c r="G48" s="64">
        <v>320467</v>
      </c>
      <c r="H48" s="64">
        <v>315067</v>
      </c>
      <c r="I48" s="65">
        <f t="shared" si="3"/>
        <v>494870.95223526401</v>
      </c>
      <c r="J48" s="64">
        <v>506048</v>
      </c>
      <c r="K48" s="54">
        <v>2.2086932E-2</v>
      </c>
      <c r="L48" s="65">
        <v>0</v>
      </c>
      <c r="M48" s="65">
        <v>0</v>
      </c>
      <c r="N48" s="65">
        <v>0</v>
      </c>
      <c r="O48" s="65">
        <f t="shared" si="4"/>
        <v>0</v>
      </c>
      <c r="P48" s="65"/>
      <c r="Q48" s="55"/>
      <c r="R48" s="55"/>
      <c r="S48" s="55"/>
      <c r="T48" s="55"/>
      <c r="U48" s="55"/>
      <c r="V48" s="55"/>
      <c r="W48" s="55"/>
      <c r="X48" s="55"/>
      <c r="Y48" s="55"/>
    </row>
    <row r="49" spans="1:25" ht="15" customHeight="1" x14ac:dyDescent="0.15">
      <c r="A49" s="51" t="s">
        <v>162</v>
      </c>
      <c r="B49" s="55" t="s">
        <v>164</v>
      </c>
      <c r="C49" s="63">
        <v>13</v>
      </c>
      <c r="D49" s="53" t="s">
        <v>179</v>
      </c>
      <c r="E49" s="53">
        <f t="shared" si="1"/>
        <v>0.661113362414533</v>
      </c>
      <c r="F49" s="53">
        <f t="shared" si="2"/>
        <v>0.6082115398411635</v>
      </c>
      <c r="G49" s="68" t="s">
        <v>179</v>
      </c>
      <c r="H49" s="64">
        <v>3984631</v>
      </c>
      <c r="I49" s="65">
        <f t="shared" si="3"/>
        <v>6027152.4167160103</v>
      </c>
      <c r="J49" s="64">
        <v>6551390</v>
      </c>
      <c r="K49" s="54">
        <v>6.8834340999999993E-2</v>
      </c>
      <c r="L49" s="65">
        <v>36959</v>
      </c>
      <c r="M49" s="65">
        <v>60821</v>
      </c>
      <c r="N49" s="65">
        <v>1650</v>
      </c>
      <c r="O49" s="65">
        <f t="shared" si="4"/>
        <v>73276.97</v>
      </c>
      <c r="P49" s="65"/>
      <c r="Q49" s="55"/>
      <c r="R49" s="55"/>
      <c r="S49" s="55"/>
      <c r="T49" s="55"/>
      <c r="U49" s="55"/>
      <c r="V49" s="55"/>
      <c r="W49" s="55"/>
      <c r="X49" s="55"/>
      <c r="Y49" s="55"/>
    </row>
    <row r="50" spans="1:25" ht="15" customHeight="1" x14ac:dyDescent="0.15">
      <c r="A50" s="51" t="s">
        <v>165</v>
      </c>
      <c r="B50" s="55" t="s">
        <v>168</v>
      </c>
      <c r="C50" s="63">
        <v>12</v>
      </c>
      <c r="D50" s="53">
        <f>G50/I50</f>
        <v>0.65653466586072085</v>
      </c>
      <c r="E50" s="53">
        <f t="shared" si="1"/>
        <v>0.64747340842074252</v>
      </c>
      <c r="F50" s="53">
        <f t="shared" si="2"/>
        <v>0.58276815219279976</v>
      </c>
      <c r="G50" s="64">
        <v>3363440</v>
      </c>
      <c r="H50" s="64">
        <v>3317019</v>
      </c>
      <c r="I50" s="65">
        <f t="shared" si="3"/>
        <v>5123019.6589703457</v>
      </c>
      <c r="J50" s="64">
        <v>5691833</v>
      </c>
      <c r="K50" s="54">
        <v>8.5780038000000003E-2</v>
      </c>
      <c r="L50" s="65">
        <v>18335</v>
      </c>
      <c r="M50" s="65">
        <v>89317</v>
      </c>
      <c r="N50" s="65">
        <v>11322</v>
      </c>
      <c r="O50" s="65">
        <f t="shared" si="4"/>
        <v>80567.69</v>
      </c>
      <c r="P50" s="65"/>
      <c r="Q50" s="55"/>
      <c r="R50" s="55"/>
      <c r="S50" s="55"/>
      <c r="T50" s="55"/>
      <c r="U50" s="55"/>
      <c r="V50" s="55"/>
      <c r="W50" s="55"/>
      <c r="X50" s="55"/>
      <c r="Y50" s="55"/>
    </row>
    <row r="51" spans="1:25" ht="15" customHeight="1" x14ac:dyDescent="0.15">
      <c r="A51" s="51" t="s">
        <v>169</v>
      </c>
      <c r="B51" s="55" t="s">
        <v>171</v>
      </c>
      <c r="C51" s="63">
        <v>5</v>
      </c>
      <c r="D51" s="53" t="s">
        <v>179</v>
      </c>
      <c r="E51" s="53">
        <f t="shared" si="1"/>
        <v>0.50204319753489202</v>
      </c>
      <c r="F51" s="53">
        <f t="shared" si="2"/>
        <v>0.49162022321757282</v>
      </c>
      <c r="G51" s="68" t="s">
        <v>179</v>
      </c>
      <c r="H51" s="64">
        <v>714423</v>
      </c>
      <c r="I51" s="65">
        <f t="shared" si="3"/>
        <v>1423030.9334095649</v>
      </c>
      <c r="J51" s="64">
        <v>1453201</v>
      </c>
      <c r="K51" s="54">
        <v>1.0848435E-2</v>
      </c>
      <c r="L51" s="65">
        <v>7137</v>
      </c>
      <c r="M51" s="65">
        <v>6523</v>
      </c>
      <c r="N51" s="65">
        <v>3550</v>
      </c>
      <c r="O51" s="65">
        <f t="shared" si="4"/>
        <v>14405.11</v>
      </c>
      <c r="P51" s="65"/>
      <c r="Q51" s="55"/>
      <c r="R51" s="55"/>
      <c r="S51" s="55"/>
      <c r="T51" s="55"/>
      <c r="U51" s="55"/>
      <c r="V51" s="55"/>
      <c r="W51" s="55"/>
      <c r="X51" s="55"/>
      <c r="Y51" s="55"/>
    </row>
    <row r="52" spans="1:25" ht="15" customHeight="1" x14ac:dyDescent="0.15">
      <c r="A52" s="51" t="s">
        <v>172</v>
      </c>
      <c r="B52" s="55" t="s">
        <v>174</v>
      </c>
      <c r="C52" s="63">
        <v>10</v>
      </c>
      <c r="D52" s="53" t="s">
        <v>179</v>
      </c>
      <c r="E52" s="53">
        <f t="shared" si="1"/>
        <v>0.69453924775987419</v>
      </c>
      <c r="F52" s="53">
        <f t="shared" si="2"/>
        <v>0.6619870220604509</v>
      </c>
      <c r="G52" s="68" t="s">
        <v>179</v>
      </c>
      <c r="H52" s="64">
        <v>2976150</v>
      </c>
      <c r="I52" s="65">
        <f t="shared" si="3"/>
        <v>4285071.0159276072</v>
      </c>
      <c r="J52" s="64">
        <v>4495783</v>
      </c>
      <c r="K52" s="54">
        <v>3.1599224000000002E-2</v>
      </c>
      <c r="L52" s="65">
        <v>22889</v>
      </c>
      <c r="M52" s="65">
        <v>44489</v>
      </c>
      <c r="N52" s="65">
        <v>20401</v>
      </c>
      <c r="O52" s="65">
        <f t="shared" si="4"/>
        <v>68648.73</v>
      </c>
      <c r="P52" s="65"/>
      <c r="Q52" s="55"/>
      <c r="R52" s="55"/>
      <c r="S52" s="55"/>
      <c r="T52" s="55"/>
      <c r="U52" s="55"/>
      <c r="V52" s="55"/>
      <c r="W52" s="55"/>
      <c r="X52" s="55"/>
      <c r="Y52" s="55"/>
    </row>
    <row r="53" spans="1:25" ht="15" customHeight="1" x14ac:dyDescent="0.15">
      <c r="A53" s="51" t="s">
        <v>175</v>
      </c>
      <c r="B53" s="55" t="s">
        <v>177</v>
      </c>
      <c r="C53" s="63">
        <v>3</v>
      </c>
      <c r="D53" s="53">
        <f>G53/I53</f>
        <v>0.60227857064754575</v>
      </c>
      <c r="E53" s="53">
        <f t="shared" si="1"/>
        <v>0.5954386216578974</v>
      </c>
      <c r="F53" s="53">
        <f t="shared" si="2"/>
        <v>0.57314357655534542</v>
      </c>
      <c r="G53" s="64">
        <v>258788</v>
      </c>
      <c r="H53" s="64">
        <v>255849</v>
      </c>
      <c r="I53" s="65">
        <f t="shared" si="3"/>
        <v>429681.56698944396</v>
      </c>
      <c r="J53" s="64">
        <v>446396</v>
      </c>
      <c r="K53" s="54">
        <v>2.4394961E-2</v>
      </c>
      <c r="L53" s="65">
        <v>2323</v>
      </c>
      <c r="M53" s="65">
        <v>4666</v>
      </c>
      <c r="N53" s="65">
        <v>842</v>
      </c>
      <c r="O53" s="65">
        <f t="shared" si="4"/>
        <v>5824.62</v>
      </c>
      <c r="P53" s="65"/>
      <c r="Q53" s="55"/>
      <c r="R53" s="55"/>
      <c r="S53" s="55"/>
      <c r="T53" s="55"/>
      <c r="U53" s="55"/>
      <c r="V53" s="55"/>
      <c r="W53" s="55"/>
      <c r="X53" s="55"/>
      <c r="Y5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Turnout Rates</vt:lpstr>
      <vt:lpstr>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2020-07-01T23:18:15Z</dcterms:modified>
</cp:coreProperties>
</file>