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gner\Downloads\"/>
    </mc:Choice>
  </mc:AlternateContent>
  <xr:revisionPtr revIDLastSave="0" documentId="13_ncr:1_{F4675672-B3E8-4AF4-A3CD-287184B748FD}" xr6:coauthVersionLast="47" xr6:coauthVersionMax="47" xr10:uidLastSave="{00000000-0000-0000-0000-000000000000}"/>
  <bookViews>
    <workbookView xWindow="-120" yWindow="-120" windowWidth="20730" windowHeight="11160" tabRatio="7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3" l="1"/>
  <c r="E36" i="3"/>
  <c r="E26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<sst xmlns="http://schemas.openxmlformats.org/spreadsheetml/2006/main" count="2031" uniqueCount="326">
  <si>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</si>
  <si>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</si>
  <si>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</si>
  <si>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</si>
  <si>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</si>
  <si>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</si>
  <si>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</si>
  <si>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</si>
  <si>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</si>
  <si>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</si>
  <si>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</si>
  <si>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</si>
  <si>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</si>
  <si>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</si>
  <si>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</si>
  <si>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</si>
  <si>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</si>
  <si>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</si>
  <si>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</si>
  <si>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</si>
  <si>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</si>
  <si>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</si>
  <si>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</si>
  <si>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</si>
  <si>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</si>
  <si>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</si>
  <si>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</si>
  <si>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</si>
  <si>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</si>
  <si>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</si>
  <si>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</si>
  <si>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</si>
  <si>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</si>
  <si>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</si>
  <si>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</si>
  <si>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</si>
  <si>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</si>
  <si>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</si>
  <si>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</si>
  <si>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</si>
  <si>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</si>
  <si>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</si>
  <si>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</si>
  <si>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</si>
  <si>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</si>
  <si>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</si>
  <si>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</si>
  <si>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</si>
  <si>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</si>
  <si>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</si>
  <si>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</si>
  <si>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</si>
  <si>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</si>
  <si>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</si>
  <si>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</si>
  <si>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</si>
  <si>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</si>
  <si>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</si>
  <si>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</si>
  <si>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</si>
  <si>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</si>
  <si>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</si>
  <si>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</si>
  <si>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</si>
  <si>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</si>
  <si>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</si>
  <si>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</si>
  <si>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</si>
  <si>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</si>
  <si>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</si>
  <si>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</si>
  <si>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</si>
  <si>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</si>
  <si>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</si>
  <si>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</si>
  <si>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</si>
  <si>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</si>
  <si>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</si>
  <si>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</si>
  <si>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</si>
  <si>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</si>
  <si>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</si>
  <si>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</si>
  <si>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</si>
  <si>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</si>
  <si>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</si>
  <si>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</si>
  <si>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</si>
  <si>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</si>
  <si>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</si>
  <si>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</si>
  <si>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</si>
  <si>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</si>
  <si>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</si>
  <si>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</si>
  <si>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</si>
  <si>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</si>
  <si>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</si>
  <si>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</si>
  <si>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</si>
  <si>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</si>
  <si>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</si>
  <si>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</si>
  <si>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</si>
  <si>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</si>
  <si>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</si>
  <si>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</si>
  <si>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</si>
  <si>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</si>
  <si>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</si>
  <si>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</si>
  <si>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</si>
  <si>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</si>
  <si>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</si>
  <si>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</si>
  <si>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</si>
  <si>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</si>
  <si>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</si>
  <si>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</si>
  <si>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</si>
  <si>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</si>
  <si>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</si>
  <si>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</si>
  <si>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</si>
  <si>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</si>
  <si>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</si>
  <si>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</si>
  <si>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</si>
  <si>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</si>
  <si>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</si>
  <si>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</si>
  <si>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</si>
  <si>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</si>
  <si>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</si>
  <si>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</si>
  <si>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</si>
  <si>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</si>
  <si>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</si>
  <si>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</si>
  <si>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</si>
  <si>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</si>
  <si>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</si>
  <si>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</si>
  <si>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</si>
  <si>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</si>
  <si>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</si>
  <si>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</si>
  <si>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</si>
  <si>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</si>
  <si>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</si>
  <si>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</si>
  <si>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</si>
  <si>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</si>
  <si>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</si>
  <si>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</si>
  <si>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</si>
  <si>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</si>
  <si>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</si>
  <si>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</si>
  <si>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</si>
  <si>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</si>
  <si>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</si>
  <si>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</si>
  <si>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</si>
  <si>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</si>
  <si>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</si>
  <si>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</si>
  <si>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</si>
  <si>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</si>
  <si>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</si>
  <si>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</si>
  <si>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</si>
  <si>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</si>
  <si>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</si>
  <si>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</si>
  <si>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</si>
  <si>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</si>
  <si>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</si>
  <si>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</si>
  <si>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</si>
  <si>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</si>
  <si>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</si>
  <si>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</si>
  <si>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</si>
  <si>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</si>
  <si>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</si>
  <si>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</si>
  <si>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</si>
  <si>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</si>
  <si>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</si>
  <si>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</si>
  <si>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</si>
  <si>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</si>
  <si>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</si>
  <si>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</si>
  <si>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</si>
  <si>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</si>
  <si>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</si>
  <si>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</si>
  <si>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</si>
  <si>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</si>
  <si>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</si>
  <si>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</si>
  <si>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</si>
  <si>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</si>
  <si>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</si>
  <si>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</si>
  <si>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</si>
  <si>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</si>
  <si>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</si>
  <si>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</si>
  <si>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</si>
  <si>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</si>
  <si>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</si>
  <si>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</si>
  <si>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</si>
  <si>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</si>
  <si>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</si>
  <si>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</si>
  <si>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</si>
  <si>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</si>
  <si>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</si>
  <si>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</si>
  <si>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</si>
  <si>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</si>
  <si>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</si>
  <si>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</si>
  <si>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</si>
  <si>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</si>
  <si>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</si>
  <si>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</si>
  <si>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</si>
  <si>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</si>
  <si>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</si>
  <si>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</si>
  <si>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</si>
  <si>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</si>
  <si>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</si>
  <si>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</si>
  <si>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</si>
  <si>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</si>
  <si>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</si>
  <si>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</si>
  <si>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</si>
  <si>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</si>
  <si>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</si>
  <si>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</si>
  <si>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</si>
  <si>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</si>
  <si>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</si>
  <si>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</si>
  <si>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</si>
  <si>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</si>
  <si>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</si>
  <si>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</si>
  <si>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</si>
  <si>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</si>
  <si>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</si>
  <si>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</si>
  <si>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</si>
  <si>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</si>
  <si>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</si>
  <si>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</si>
  <si>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</si>
  <si>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</si>
  <si>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</si>
  <si>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</si>
  <si>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</si>
  <si>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</si>
  <si>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</si>
  <si>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</si>
  <si>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</si>
  <si>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</si>
  <si>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</si>
  <si>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</si>
  <si>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</si>
  <si>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</si>
  <si>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</si>
  <si>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</si>
  <si>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</si>
  <si>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</si>
  <si>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</si>
  <si>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</si>
  <si>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</si>
  <si>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</si>
  <si>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</si>
  <si>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</si>
  <si>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</si>
  <si>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</si>
  <si>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</si>
  <si>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</si>
  <si>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</si>
  <si>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</si>
  <si>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</si>
  <si>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</si>
  <si>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</si>
  <si>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</si>
  <si>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</si>
  <si>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</si>
  <si>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</si>
  <si>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</si>
  <si>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</si>
  <si>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</si>
  <si>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</si>
  <si>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</si>
  <si>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</si>
  <si>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</si>
  <si>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</si>
  <si>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</si>
  <si>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</si>
  <si>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</si>
  <si>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</si>
  <si>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</si>
  <si>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</si>
  <si>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</si>
  <si>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</si>
  <si>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é o faturamento total de planos anuais (contendo todas as assinaturas agregadas)</t>
  </si>
  <si>
    <t>Pergunta de negócio 2 - Qual é o faturamento total de vendas de planos anuaiss separado por auto renovação e não é auto renovação</t>
  </si>
  <si>
    <t>É uma pergunta de negócio respondida através de alguma análise de dado específica</t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</si>
  <si>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</si>
  <si>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</si>
  <si>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</si>
  <si>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</si>
  <si>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</si>
  <si>
    <t>Soma de Coupon Value</t>
  </si>
  <si>
    <t>Pergunta de negócio 5 - Total de desconto aplicado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</si>
</sst>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5" fillId="0" borderId="2" xfId="1" applyFont="1" applyBorder="1"/>
    <xf numFmtId="0" fontId="0" fillId="0" borderId="0" xfId="0" applyNumberFormat="1"/>
    <xf numFmtId="165" fontId="0" fillId="0" borderId="0" xfId="0" applyNumberFormat="1"/>
    <xf numFmtId="44" fontId="0" fillId="0" borderId="0" xfId="2" applyFont="1"/>
    <xf numFmtId="0" fontId="0" fillId="0" borderId="2" xfId="0" applyBorder="1"/>
    <xf numFmtId="0" fontId="0" fillId="7" borderId="0" xfId="0" applyFill="1" applyAlignment="1">
      <alignment horizontal="left" indent="4"/>
    </xf>
    <xf numFmtId="0" fontId="6" fillId="0" borderId="2" xfId="1" applyFont="1" applyBorder="1" applyAlignment="1">
      <alignment horizontal="left" indent="5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0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3900D57-F6D7-4B70-92FA-83AEF3C2F5AA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22/10/relationships/richValueRel" Target="richData/richValueRel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915127669577959E-2"/>
          <c:y val="0.15073636628754739"/>
          <c:w val="0.90521860979517454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D-4831-86F6-0A6B6BF3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5228896"/>
        <c:axId val="665229376"/>
      </c:barChart>
      <c:catAx>
        <c:axId val="66522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229376"/>
        <c:crosses val="autoZero"/>
        <c:auto val="1"/>
        <c:lblAlgn val="ctr"/>
        <c:lblOffset val="100"/>
        <c:noMultiLvlLbl val="0"/>
      </c:catAx>
      <c:valAx>
        <c:axId val="6652293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652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9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400050</xdr:colOff>
      <xdr:row>15</xdr:row>
      <xdr:rowOff>19050</xdr:rowOff>
    </xdr:from>
    <xdr:to>
      <xdr:col>5</xdr:col>
      <xdr:colOff>238528</xdr:colOff>
      <xdr:row>20</xdr:row>
      <xdr:rowOff>85867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89B410C-9AD2-E285-5A70-D9C855866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0050" y="3028950"/>
          <a:ext cx="2886478" cy="1019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35718</xdr:colOff>
      <xdr:row>0</xdr:row>
      <xdr:rowOff>142876</xdr:rowOff>
    </xdr:from>
    <xdr:to>
      <xdr:col>2</xdr:col>
      <xdr:colOff>333376</xdr:colOff>
      <xdr:row>2</xdr:row>
      <xdr:rowOff>178594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30281F-C22D-4238-9B3C-B65E8A6B96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1" t="12812" r="73185" b="19633"/>
        <a:stretch>
          <a:fillRect/>
        </a:stretch>
      </xdr:blipFill>
      <xdr:spPr>
        <a:xfrm>
          <a:off x="1988343" y="142876"/>
          <a:ext cx="535783" cy="690562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35718</xdr:colOff>
      <xdr:row>7</xdr:row>
      <xdr:rowOff>142874</xdr:rowOff>
    </xdr:from>
    <xdr:to>
      <xdr:col>0</xdr:col>
      <xdr:colOff>1916905</xdr:colOff>
      <xdr:row>20</xdr:row>
      <xdr:rowOff>107156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A8CCDFF-D94A-48BF-BC7A-387A5C657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1504949"/>
              <a:ext cx="1881187" cy="2669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456</xdr:colOff>
      <xdr:row>5</xdr:row>
      <xdr:rowOff>44930</xdr:rowOff>
    </xdr:from>
    <xdr:to>
      <xdr:col>9</xdr:col>
      <xdr:colOff>170730</xdr:colOff>
      <xdr:row>13</xdr:row>
      <xdr:rowOff>41672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87F26BDC-0A27-18B6-9F5D-F9061F5D8DE7}"/>
            </a:ext>
          </a:extLst>
        </xdr:cNvPr>
        <xdr:cNvGrpSpPr/>
      </xdr:nvGrpSpPr>
      <xdr:grpSpPr>
        <a:xfrm>
          <a:off x="2191206" y="1149830"/>
          <a:ext cx="4437474" cy="1625517"/>
          <a:chOff x="2190749" y="1146350"/>
          <a:chExt cx="4421238" cy="16159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52A21EF-DD67-BB69-9D56-BB1CC2CBFE81}"/>
              </a:ext>
            </a:extLst>
          </xdr:cNvPr>
          <xdr:cNvSpPr/>
        </xdr:nvSpPr>
        <xdr:spPr>
          <a:xfrm>
            <a:off x="2202656" y="1166812"/>
            <a:ext cx="4405313" cy="15954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872C62C-D1C0-4662-919E-E3E417541880}"/>
              </a:ext>
            </a:extLst>
          </xdr:cNvPr>
          <xdr:cNvSpPr/>
        </xdr:nvSpPr>
        <xdr:spPr>
          <a:xfrm>
            <a:off x="3750468" y="1531145"/>
            <a:ext cx="2536031" cy="106203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4945E4-9A0C-4B33-BBAA-8979A879164E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2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DEEAEC2-0A0A-4C69-84B0-313F12FDC8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8436" y="1452563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689CA0D-C8DC-1D58-4A7D-F0FD1748FE48}"/>
              </a:ext>
            </a:extLst>
          </xdr:cNvPr>
          <xdr:cNvSpPr/>
        </xdr:nvSpPr>
        <xdr:spPr>
          <a:xfrm>
            <a:off x="2190749" y="1146350"/>
            <a:ext cx="4421238" cy="3538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PLAY SEASON PASS</a:t>
            </a:r>
            <a:endParaRPr lang="pt-BR" sz="1100" b="1"/>
          </a:p>
        </xdr:txBody>
      </xdr:sp>
    </xdr:grpSp>
    <xdr:clientData/>
  </xdr:twoCellAnchor>
  <xdr:twoCellAnchor>
    <xdr:from>
      <xdr:col>9</xdr:col>
      <xdr:colOff>583405</xdr:colOff>
      <xdr:row>5</xdr:row>
      <xdr:rowOff>53915</xdr:rowOff>
    </xdr:from>
    <xdr:to>
      <xdr:col>17</xdr:col>
      <xdr:colOff>314503</xdr:colOff>
      <xdr:row>13</xdr:row>
      <xdr:rowOff>41672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2175B5F3-73BC-98FF-8BDD-A2FFF7B8E5FC}"/>
            </a:ext>
          </a:extLst>
        </xdr:cNvPr>
        <xdr:cNvGrpSpPr/>
      </xdr:nvGrpSpPr>
      <xdr:grpSpPr>
        <a:xfrm>
          <a:off x="7041355" y="1158815"/>
          <a:ext cx="4436448" cy="1616532"/>
          <a:chOff x="7024687" y="1167201"/>
          <a:chExt cx="4422132" cy="160695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DBDCA0F4-4A07-4D2D-8717-0967DF612752}"/>
              </a:ext>
            </a:extLst>
          </xdr:cNvPr>
          <xdr:cNvGrpSpPr/>
        </xdr:nvGrpSpPr>
        <xdr:grpSpPr>
          <a:xfrm>
            <a:off x="7024687" y="1167201"/>
            <a:ext cx="4422132" cy="1606955"/>
            <a:chOff x="2190749" y="1155295"/>
            <a:chExt cx="4422132" cy="1606955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A67BFEB-C875-34B9-605C-D96E932C911E}"/>
                </a:ext>
              </a:extLst>
            </xdr:cNvPr>
            <xdr:cNvSpPr/>
          </xdr:nvSpPr>
          <xdr:spPr>
            <a:xfrm>
              <a:off x="2202656" y="1166812"/>
              <a:ext cx="4405313" cy="159543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58DA9D1B-79B3-F1CB-B85A-C39DFDC5E5E9}"/>
                </a:ext>
              </a:extLst>
            </xdr:cNvPr>
            <xdr:cNvSpPr/>
          </xdr:nvSpPr>
          <xdr:spPr>
            <a:xfrm>
              <a:off x="3750468" y="1531145"/>
              <a:ext cx="2536031" cy="10620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1DE3DD1-D708-4800-99E3-31710058EF61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t> R$ 1.140,00 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8AE9D00A-7D7A-F36E-6655-689034DD1E61}"/>
                </a:ext>
              </a:extLst>
            </xdr:cNvPr>
            <xdr:cNvSpPr/>
          </xdr:nvSpPr>
          <xdr:spPr>
            <a:xfrm>
              <a:off x="2190749" y="1155295"/>
              <a:ext cx="4422132" cy="34489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SUBSCRIPTIONS MINECRAFT PLAY SEASON PASS</a:t>
              </a:r>
              <a:endParaRPr lang="pt-BR" sz="1100" b="1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646B4AF-923F-46DB-81D3-1D1A934D8023}"/>
              </a:ext>
            </a:extLst>
          </xdr:cNvPr>
          <xdr:cNvGrpSpPr/>
        </xdr:nvGrpSpPr>
        <xdr:grpSpPr>
          <a:xfrm>
            <a:off x="7465219" y="1666874"/>
            <a:ext cx="1083469" cy="678657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DDBA5DC8-D700-DAED-4168-0DDF078690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BD392D05-358D-E30F-A46C-4EF4ECB136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200025</xdr:colOff>
      <xdr:row>20</xdr:row>
      <xdr:rowOff>97629</xdr:rowOff>
    </xdr:from>
    <xdr:to>
      <xdr:col>17</xdr:col>
      <xdr:colOff>330993</xdr:colOff>
      <xdr:row>35</xdr:row>
      <xdr:rowOff>128587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22E2011-9B4D-2B11-BAEC-A41F25267F4C}"/>
            </a:ext>
          </a:extLst>
        </xdr:cNvPr>
        <xdr:cNvGrpSpPr/>
      </xdr:nvGrpSpPr>
      <xdr:grpSpPr>
        <a:xfrm>
          <a:off x="2152650" y="4164804"/>
          <a:ext cx="9341643" cy="2888458"/>
          <a:chOff x="2143125" y="3167060"/>
          <a:chExt cx="9310687" cy="2888458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C5F2148F-0933-F0A1-3A4B-45B3B3E78F35}"/>
              </a:ext>
            </a:extLst>
          </xdr:cNvPr>
          <xdr:cNvGrpSpPr/>
        </xdr:nvGrpSpPr>
        <xdr:grpSpPr>
          <a:xfrm>
            <a:off x="2155030" y="3167060"/>
            <a:ext cx="9298782" cy="2888458"/>
            <a:chOff x="1607342" y="1035841"/>
            <a:chExt cx="4452938" cy="288845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7475D18-9F89-130D-31FF-91090CD084C5}"/>
                </a:ext>
              </a:extLst>
            </xdr:cNvPr>
            <xdr:cNvSpPr/>
          </xdr:nvSpPr>
          <xdr:spPr>
            <a:xfrm>
              <a:off x="1607342" y="1035841"/>
              <a:ext cx="4452938" cy="2809875"/>
            </a:xfrm>
            <a:prstGeom prst="roundRect">
              <a:avLst>
                <a:gd name="adj" fmla="val 395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030A20C-DB7A-49E3-9F60-444D0ED89C32}"/>
                </a:ext>
              </a:extLst>
            </xdr:cNvPr>
            <xdr:cNvGraphicFramePr>
              <a:graphicFrameLocks/>
            </xdr:cNvGraphicFramePr>
          </xdr:nvGraphicFramePr>
          <xdr:xfrm>
            <a:off x="1909762" y="1181099"/>
            <a:ext cx="404761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B64C8FC0-8D3C-459A-BEB9-F56D9472D6E4}"/>
              </a:ext>
            </a:extLst>
          </xdr:cNvPr>
          <xdr:cNvSpPr/>
        </xdr:nvSpPr>
        <xdr:spPr>
          <a:xfrm>
            <a:off x="2143125" y="3173015"/>
            <a:ext cx="9310687" cy="32146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603625</xdr:colOff>
      <xdr:row>0</xdr:row>
      <xdr:rowOff>145792</xdr:rowOff>
    </xdr:from>
    <xdr:to>
      <xdr:col>0</xdr:col>
      <xdr:colOff>1298950</xdr:colOff>
      <xdr:row>2</xdr:row>
      <xdr:rowOff>186273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362C413D-3535-4464-A078-F3AA8437B750}"/>
            </a:ext>
          </a:extLst>
        </xdr:cNvPr>
        <xdr:cNvSpPr/>
      </xdr:nvSpPr>
      <xdr:spPr>
        <a:xfrm>
          <a:off x="603625" y="145792"/>
          <a:ext cx="695325" cy="69644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323491</xdr:colOff>
      <xdr:row>3</xdr:row>
      <xdr:rowOff>35719</xdr:rowOff>
    </xdr:from>
    <xdr:to>
      <xdr:col>0</xdr:col>
      <xdr:colOff>1833561</xdr:colOff>
      <xdr:row>6</xdr:row>
      <xdr:rowOff>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438C8F3-29A2-357A-8734-A0197B1FBBFE}"/>
            </a:ext>
          </a:extLst>
        </xdr:cNvPr>
        <xdr:cNvSpPr/>
      </xdr:nvSpPr>
      <xdr:spPr>
        <a:xfrm>
          <a:off x="323491" y="943290"/>
          <a:ext cx="1510070" cy="305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 vinda,</a:t>
          </a:r>
          <a:r>
            <a:rPr lang="pt-BR" sz="1100" b="1" baseline="0"/>
            <a:t> Liana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179716</xdr:colOff>
      <xdr:row>3</xdr:row>
      <xdr:rowOff>0</xdr:rowOff>
    </xdr:from>
    <xdr:to>
      <xdr:col>9</xdr:col>
      <xdr:colOff>116816</xdr:colOff>
      <xdr:row>5</xdr:row>
      <xdr:rowOff>99069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AB164C8A-E706-4D3B-8EFC-1BD5C9342591}"/>
            </a:ext>
          </a:extLst>
        </xdr:cNvPr>
        <xdr:cNvSpPr/>
      </xdr:nvSpPr>
      <xdr:spPr>
        <a:xfrm>
          <a:off x="2129645" y="907571"/>
          <a:ext cx="4456982" cy="305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</a:rPr>
            <a:t>Calculation</a:t>
          </a:r>
          <a:r>
            <a:rPr lang="pt-BR" sz="900" b="0" baseline="0">
              <a:solidFill>
                <a:sysClr val="windowText" lastClr="000000"/>
              </a:solidFill>
            </a:rPr>
            <a:t> 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</a:rPr>
            <a:t>period: 01/01/2024 - 31/12/2024 | Update date: 25/12/2024</a:t>
          </a:r>
        </a:p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38100</xdr:colOff>
      <xdr:row>14</xdr:row>
      <xdr:rowOff>161926</xdr:rowOff>
    </xdr:from>
    <xdr:to>
      <xdr:col>17</xdr:col>
      <xdr:colOff>285750</xdr:colOff>
      <xdr:row>18</xdr:row>
      <xdr:rowOff>180976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E3C95CA-C9AC-4AB4-82C4-D3E187537A07}"/>
            </a:ext>
          </a:extLst>
        </xdr:cNvPr>
        <xdr:cNvGrpSpPr/>
      </xdr:nvGrpSpPr>
      <xdr:grpSpPr>
        <a:xfrm>
          <a:off x="2228850" y="3086101"/>
          <a:ext cx="9220200" cy="781050"/>
          <a:chOff x="2190749" y="1146350"/>
          <a:chExt cx="4421238" cy="1615900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921A8992-626D-4EC8-2CE6-E2F1A1A8EFD7}"/>
              </a:ext>
            </a:extLst>
          </xdr:cNvPr>
          <xdr:cNvSpPr/>
        </xdr:nvSpPr>
        <xdr:spPr>
          <a:xfrm>
            <a:off x="2202656" y="1166812"/>
            <a:ext cx="4405313" cy="15954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6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7A0408DC-11C6-4846-B8F5-8DE8D5AAE606}"/>
              </a:ext>
            </a:extLst>
          </xdr:cNvPr>
          <xdr:cNvSpPr/>
        </xdr:nvSpPr>
        <xdr:spPr>
          <a:xfrm>
            <a:off x="3060791" y="1649382"/>
            <a:ext cx="2536031" cy="10620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84897EB-4D85-4EEA-9908-7148B2A4A3C3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t> R$ 697,00 </a:t>
            </a:fld>
            <a:endParaRPr lang="pt-BR" sz="3200">
              <a:solidFill>
                <a:srgbClr val="22C55E"/>
              </a:solidFill>
            </a:endParaRPr>
          </a:p>
        </xdr:txBody>
      </xdr: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6A984BD5-03CC-BFFE-73FC-9E773B3A53AC}"/>
              </a:ext>
            </a:extLst>
          </xdr:cNvPr>
          <xdr:cNvSpPr/>
        </xdr:nvSpPr>
        <xdr:spPr>
          <a:xfrm>
            <a:off x="2190749" y="1146350"/>
            <a:ext cx="4421238" cy="3538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CUPON VALUE</a:t>
            </a:r>
            <a:endParaRPr lang="pt-BR" sz="1100" b="1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gner Luis Costa" refreshedDate="45828.711737268517" createdVersion="8" refreshedVersion="8" minRefreshableVersion="3" recordCount="295" xr:uid="{F3350E4A-CCF1-40F2-8D78-D817571DF4A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860694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E125D-279B-4D1F-B5C6-E843A4E82C2F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2:C4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37736-C367-4E32-BBC8-2D2A1CAACE64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859EC-805D-43F2-A8F9-BD16132A2938}" name="tbl_easeasonpass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2C89F-E04B-402B-B9FD-F4BB3DD4191A}" name="tbl_annual_total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A4CEB82-B573-4A15-BA15-01F4C49B29E7}" sourceName="Subscription Type">
  <pivotTables>
    <pivotTable tabId="3" name="tbl_annual_total"/>
    <pivotTable tabId="3" name="tbl_easeasonpass_total"/>
    <pivotTable tabId="3" name="Tabela dinâmica2"/>
    <pivotTable tabId="3" name="Tabela dinâmica3"/>
  </pivotTables>
  <data>
    <tabular pivotCacheId="178606948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ECCFF5D-AC3E-4E51-BEF4-14713989029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H14" sqref="H1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 t="e" vm="1">
        <v>#VALUE!</v>
      </c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D1" zoomScaleNormal="100" workbookViewId="0">
      <selection activeCell="G45" sqref="G4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3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46"/>
  <sheetViews>
    <sheetView showGridLines="0" topLeftCell="A31" workbookViewId="0">
      <selection activeCell="C33" sqref="C33"/>
    </sheetView>
  </sheetViews>
  <sheetFormatPr defaultRowHeight="15" x14ac:dyDescent="0.25"/>
  <cols>
    <col min="2" max="2" width="18.42578125" bestFit="1" customWidth="1"/>
    <col min="3" max="3" width="22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5" x14ac:dyDescent="0.25">
      <c r="B3" s="15" t="s">
        <v>318</v>
      </c>
      <c r="C3" s="15"/>
      <c r="D3" s="15"/>
      <c r="E3" s="15"/>
    </row>
    <row r="5" spans="2:5" x14ac:dyDescent="0.25">
      <c r="B5" t="s">
        <v>316</v>
      </c>
    </row>
    <row r="6" spans="2:5" x14ac:dyDescent="0.25">
      <c r="B6" t="s">
        <v>317</v>
      </c>
    </row>
    <row r="9" spans="2:5" x14ac:dyDescent="0.25">
      <c r="B9" s="12" t="s">
        <v>16</v>
      </c>
      <c r="C9" t="s">
        <v>27</v>
      </c>
    </row>
    <row r="11" spans="2:5" x14ac:dyDescent="0.25">
      <c r="B11" s="12" t="s">
        <v>313</v>
      </c>
      <c r="C11" t="s">
        <v>315</v>
      </c>
    </row>
    <row r="12" spans="2:5" x14ac:dyDescent="0.25">
      <c r="B12" s="13" t="s">
        <v>23</v>
      </c>
      <c r="C12" s="14">
        <v>806</v>
      </c>
    </row>
    <row r="13" spans="2:5" x14ac:dyDescent="0.25">
      <c r="B13" s="13" t="s">
        <v>19</v>
      </c>
      <c r="C13" s="14">
        <v>1502</v>
      </c>
    </row>
    <row r="14" spans="2:5" x14ac:dyDescent="0.25">
      <c r="B14" s="13" t="s">
        <v>314</v>
      </c>
      <c r="C14" s="14">
        <v>2308</v>
      </c>
    </row>
    <row r="18" spans="2:5" x14ac:dyDescent="0.25">
      <c r="B18" t="s">
        <v>320</v>
      </c>
    </row>
    <row r="20" spans="2:5" x14ac:dyDescent="0.25">
      <c r="B20" s="12" t="s">
        <v>16</v>
      </c>
      <c r="C20" t="s">
        <v>27</v>
      </c>
    </row>
    <row r="22" spans="2:5" x14ac:dyDescent="0.25">
      <c r="B22" s="12" t="s">
        <v>313</v>
      </c>
      <c r="C22" t="s">
        <v>321</v>
      </c>
    </row>
    <row r="23" spans="2:5" x14ac:dyDescent="0.25">
      <c r="B23" s="13" t="s">
        <v>22</v>
      </c>
      <c r="C23" s="17">
        <v>0</v>
      </c>
    </row>
    <row r="24" spans="2:5" x14ac:dyDescent="0.25">
      <c r="B24" s="13" t="s">
        <v>26</v>
      </c>
      <c r="C24" s="17">
        <v>0</v>
      </c>
    </row>
    <row r="25" spans="2:5" x14ac:dyDescent="0.25">
      <c r="B25" s="13" t="s">
        <v>18</v>
      </c>
      <c r="C25" s="17">
        <v>990</v>
      </c>
    </row>
    <row r="26" spans="2:5" x14ac:dyDescent="0.25">
      <c r="B26" s="13" t="s">
        <v>314</v>
      </c>
      <c r="C26" s="17">
        <v>990</v>
      </c>
      <c r="E26" s="18">
        <f>GETPIVOTDATA("EA Play Season Pass
Price",$B$22)</f>
        <v>990</v>
      </c>
    </row>
    <row r="28" spans="2:5" x14ac:dyDescent="0.25">
      <c r="B28" s="13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313</v>
      </c>
      <c r="C32" t="s">
        <v>323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480</v>
      </c>
    </row>
    <row r="35" spans="2:5" x14ac:dyDescent="0.25">
      <c r="B35" s="13" t="s">
        <v>18</v>
      </c>
      <c r="C35" s="14">
        <v>660</v>
      </c>
    </row>
    <row r="36" spans="2:5" x14ac:dyDescent="0.25">
      <c r="B36" s="13" t="s">
        <v>314</v>
      </c>
      <c r="C36" s="14">
        <v>1140</v>
      </c>
      <c r="E36" s="19">
        <f>GETPIVOTDATA("Minecraft Season Pass Price",$B$32)</f>
        <v>1140</v>
      </c>
    </row>
    <row r="38" spans="2:5" x14ac:dyDescent="0.25">
      <c r="B38" s="13" t="s">
        <v>325</v>
      </c>
    </row>
    <row r="40" spans="2:5" x14ac:dyDescent="0.25">
      <c r="B40" s="12" t="s">
        <v>16</v>
      </c>
      <c r="C40" t="s">
        <v>27</v>
      </c>
    </row>
    <row r="42" spans="2:5" x14ac:dyDescent="0.25">
      <c r="B42" s="12" t="s">
        <v>313</v>
      </c>
      <c r="C42" t="s">
        <v>324</v>
      </c>
    </row>
    <row r="43" spans="2:5" x14ac:dyDescent="0.25">
      <c r="B43" s="13" t="s">
        <v>22</v>
      </c>
      <c r="C43" s="14">
        <v>8</v>
      </c>
    </row>
    <row r="44" spans="2:5" x14ac:dyDescent="0.25">
      <c r="B44" s="13" t="s">
        <v>26</v>
      </c>
      <c r="C44" s="14">
        <v>325</v>
      </c>
    </row>
    <row r="45" spans="2:5" x14ac:dyDescent="0.25">
      <c r="B45" s="13" t="s">
        <v>18</v>
      </c>
      <c r="C45" s="14">
        <v>364</v>
      </c>
    </row>
    <row r="46" spans="2:5" x14ac:dyDescent="0.25">
      <c r="B46" s="13" t="s">
        <v>314</v>
      </c>
      <c r="C46" s="14">
        <v>697</v>
      </c>
      <c r="E46" s="19">
        <f>GETPIVOTDATA("Coupon Value",$B$42)</f>
        <v>697</v>
      </c>
    </row>
  </sheetData>
  <mergeCells count="1">
    <mergeCell ref="B3:E3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72"/>
  <sheetViews>
    <sheetView showGridLines="0" tabSelected="1" zoomScaleNormal="100" workbookViewId="0">
      <selection activeCell="D21" sqref="D21"/>
    </sheetView>
  </sheetViews>
  <sheetFormatPr defaultRowHeight="15" x14ac:dyDescent="0.25"/>
  <cols>
    <col min="1" max="1" width="29.28515625" style="4" customWidth="1"/>
    <col min="2" max="2" width="3.5703125" customWidth="1"/>
    <col min="12" max="12" width="6.5703125" customWidth="1"/>
  </cols>
  <sheetData>
    <row r="2" spans="1:18" ht="36.75" customHeight="1" thickBot="1" x14ac:dyDescent="0.5">
      <c r="C2" s="22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20"/>
    </row>
    <row r="3" spans="1:18" ht="19.5" customHeight="1" thickTop="1" x14ac:dyDescent="0.25"/>
    <row r="4" spans="1:18" s="7" customFormat="1" ht="8.25" customHeight="1" x14ac:dyDescent="0.25">
      <c r="A4" s="4"/>
      <c r="C4" s="21"/>
    </row>
    <row r="5" spans="1:18" s="7" customFormat="1" ht="7.5" customHeight="1" x14ac:dyDescent="0.25">
      <c r="A5" s="4"/>
    </row>
    <row r="6" spans="1:18" s="7" customFormat="1" ht="10.5" customHeight="1" x14ac:dyDescent="0.25">
      <c r="A6" s="4"/>
    </row>
    <row r="7" spans="1:18" s="7" customFormat="1" ht="9.75" customHeight="1" x14ac:dyDescent="0.25">
      <c r="A7" s="4"/>
    </row>
    <row r="8" spans="1:18" s="7" customFormat="1" ht="33" customHeight="1" x14ac:dyDescent="0.25">
      <c r="A8" s="4"/>
    </row>
    <row r="9" spans="1:18" s="7" customFormat="1" x14ac:dyDescent="0.25">
      <c r="A9" s="4"/>
    </row>
    <row r="10" spans="1:18" s="7" customFormat="1" x14ac:dyDescent="0.25">
      <c r="A10" s="4"/>
    </row>
    <row r="11" spans="1:18" s="7" customFormat="1" x14ac:dyDescent="0.25">
      <c r="A11" s="4"/>
    </row>
    <row r="12" spans="1:18" s="7" customFormat="1" x14ac:dyDescent="0.25">
      <c r="A12" s="4"/>
    </row>
    <row r="13" spans="1:18" s="7" customFormat="1" x14ac:dyDescent="0.25">
      <c r="A13" s="4"/>
    </row>
    <row r="14" spans="1:18" s="7" customFormat="1" x14ac:dyDescent="0.25">
      <c r="A14" s="4"/>
    </row>
    <row r="15" spans="1:18" s="7" customFormat="1" x14ac:dyDescent="0.25">
      <c r="A15" s="4"/>
    </row>
    <row r="16" spans="1:18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Emilene Dias</cp:lastModifiedBy>
  <dcterms:created xsi:type="dcterms:W3CDTF">2024-12-19T13:13:10Z</dcterms:created>
  <dcterms:modified xsi:type="dcterms:W3CDTF">2025-06-22T23:23:09Z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