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is14-149\Downloads\"/>
    </mc:Choice>
  </mc:AlternateContent>
  <bookViews>
    <workbookView xWindow="0" yWindow="0" windowWidth="2049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5" i="1" l="1"/>
  <c r="C72" i="1" l="1"/>
  <c r="C56" i="1"/>
  <c r="C65" i="1"/>
  <c r="C60" i="1"/>
  <c r="C45" i="1"/>
  <c r="C40" i="1"/>
  <c r="C74" i="1" s="1"/>
  <c r="D35" i="1" l="1"/>
  <c r="D11" i="1"/>
  <c r="C70" i="1"/>
  <c r="D12" i="1" l="1"/>
  <c r="D5" i="1"/>
  <c r="D7" i="1"/>
  <c r="D13" i="1"/>
  <c r="D14" i="1"/>
  <c r="D15" i="1"/>
  <c r="D16" i="1"/>
  <c r="D17" i="1"/>
  <c r="D18" i="1"/>
  <c r="D19" i="1"/>
  <c r="D20" i="1"/>
  <c r="D21" i="1"/>
  <c r="D25" i="1"/>
  <c r="D26" i="1"/>
  <c r="D27" i="1"/>
  <c r="D4" i="1"/>
  <c r="D22" i="1" l="1"/>
  <c r="D8" i="1"/>
  <c r="D28" i="1"/>
  <c r="D37" i="1" l="1"/>
</calcChain>
</file>

<file path=xl/sharedStrings.xml><?xml version="1.0" encoding="utf-8"?>
<sst xmlns="http://schemas.openxmlformats.org/spreadsheetml/2006/main" count="95" uniqueCount="87">
  <si>
    <t>INITIAL COST MODEL</t>
  </si>
  <si>
    <t>MATERIALS</t>
  </si>
  <si>
    <t>ITEM NUMBER</t>
  </si>
  <si>
    <t>Computer Desks</t>
  </si>
  <si>
    <t>Chairs</t>
  </si>
  <si>
    <t>Partitioners</t>
  </si>
  <si>
    <t>Airconditioners</t>
  </si>
  <si>
    <t>IP Phones</t>
  </si>
  <si>
    <t>Switches</t>
  </si>
  <si>
    <t>Enclosures</t>
  </si>
  <si>
    <t>Open Racks</t>
  </si>
  <si>
    <t>Rack Shelves and Drawers</t>
  </si>
  <si>
    <t>Rack Fans and Coolings</t>
  </si>
  <si>
    <t>Rack Mount Power Ships</t>
  </si>
  <si>
    <t>Rack Panels</t>
  </si>
  <si>
    <t>Central Processing Unit</t>
  </si>
  <si>
    <t>Network Cable</t>
  </si>
  <si>
    <t>Network Cables</t>
  </si>
  <si>
    <t>Monitors</t>
  </si>
  <si>
    <t>Operating system</t>
  </si>
  <si>
    <t>Warehouse Software system</t>
  </si>
  <si>
    <t>Order Tracking &amp; Processing System</t>
  </si>
  <si>
    <t>Software Payment System</t>
  </si>
  <si>
    <t>SUB TOTAL</t>
  </si>
  <si>
    <t>Monitor</t>
  </si>
  <si>
    <t>SUB TOTAL MATERIALS</t>
  </si>
  <si>
    <t>CONTRACTORS</t>
  </si>
  <si>
    <t>Architect</t>
  </si>
  <si>
    <t>Carpenter</t>
  </si>
  <si>
    <t>Network Engineer</t>
  </si>
  <si>
    <t>Network Administrator</t>
  </si>
  <si>
    <t>IT Technician</t>
  </si>
  <si>
    <t>CONTRACTOR</t>
  </si>
  <si>
    <t>TOTAL(£)</t>
  </si>
  <si>
    <t>UNIT PRICE(£)</t>
  </si>
  <si>
    <t>Server Specialist</t>
  </si>
  <si>
    <t>SUB TOTAL CONTRACTS</t>
  </si>
  <si>
    <t>GRAND TOTAL</t>
  </si>
  <si>
    <t>FIXTURES AND FITTINGS( Express  Shopfitters Ltd)</t>
  </si>
  <si>
    <t>TELECOMMUNICATION / Network Equipment (Hamdan)</t>
  </si>
  <si>
    <t>HARDWARE MATERIALS(Electrome)</t>
  </si>
  <si>
    <t>SOFTWARE MATERIALS (North East PCs Ltd)</t>
  </si>
  <si>
    <t>Demolition Contractors: (Smith &amp; Co.)</t>
  </si>
  <si>
    <t>Building Contactors: (Camerons)</t>
  </si>
  <si>
    <t>PC Installation: (Dell)</t>
  </si>
  <si>
    <t>Software Installation: (Dell)</t>
  </si>
  <si>
    <t>Surveyers</t>
  </si>
  <si>
    <t>IT Administrator</t>
  </si>
  <si>
    <t>£38.13/hr</t>
  </si>
  <si>
    <t>£250.00/hr</t>
  </si>
  <si>
    <t>£5.50/hr</t>
  </si>
  <si>
    <t>£20.83/hr</t>
  </si>
  <si>
    <t>£12.08/hr</t>
  </si>
  <si>
    <t>£43.75/hr</t>
  </si>
  <si>
    <t>£137.50/hr</t>
  </si>
  <si>
    <t>£11.25/hr</t>
  </si>
  <si>
    <t>£58.33/hr</t>
  </si>
  <si>
    <t>£10.42/hr</t>
  </si>
  <si>
    <t>Hourly Rate</t>
  </si>
  <si>
    <t>Demolition Expert</t>
  </si>
  <si>
    <t>Overtime</t>
  </si>
  <si>
    <t>£119.05/hr</t>
  </si>
  <si>
    <t>Overtime hours</t>
  </si>
  <si>
    <t>£41.12/hr</t>
  </si>
  <si>
    <t>Bricklayer</t>
  </si>
  <si>
    <t>£68.36/hr</t>
  </si>
  <si>
    <t>Labourer</t>
  </si>
  <si>
    <t>Plasterer</t>
  </si>
  <si>
    <t>Plumber</t>
  </si>
  <si>
    <t>Roofer</t>
  </si>
  <si>
    <t>Painter</t>
  </si>
  <si>
    <t>Glazier</t>
  </si>
  <si>
    <t>Carpet layer</t>
  </si>
  <si>
    <t>£56.25/hr</t>
  </si>
  <si>
    <t>£62.50/hr</t>
  </si>
  <si>
    <t>£71.02/hr</t>
  </si>
  <si>
    <t>£31.25/hr</t>
  </si>
  <si>
    <t>£95.83/hr</t>
  </si>
  <si>
    <t>£125.00/hr</t>
  </si>
  <si>
    <t>£91.67/hr</t>
  </si>
  <si>
    <t>electrician</t>
  </si>
  <si>
    <t>Network and Telcomm Installation</t>
  </si>
  <si>
    <t>SHOPFITTERS</t>
  </si>
  <si>
    <t>Telecommunication Technician</t>
  </si>
  <si>
    <t>Air Con Installer</t>
  </si>
  <si>
    <t>Payment(£)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</si>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</sst>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 indent="2"/>
    </xf>
    <xf numFmtId="0" fontId="1" fillId="0" borderId="1" xfId="0" applyFont="1" applyBorder="1" applyAlignment="1">
      <alignment horizontal="left" indent="1"/>
    </xf>
    <xf numFmtId="0" fontId="1" fillId="0" borderId="1" xfId="0" applyFont="1" applyFill="1" applyBorder="1" applyAlignment="1">
      <alignment horizontal="left" indent="2"/>
    </xf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left" indent="2"/>
    </xf>
    <xf numFmtId="0" fontId="2" fillId="0" borderId="1" xfId="0" applyFont="1" applyFill="1" applyBorder="1" applyAlignment="1">
      <alignment horizontal="left" indent="2"/>
    </xf>
    <xf numFmtId="0" fontId="2" fillId="0" borderId="1" xfId="0" applyFont="1" applyBorder="1" applyAlignment="1">
      <alignment horizontal="left" indent="2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indent="1"/>
    </xf>
    <xf numFmtId="0" fontId="3" fillId="0" borderId="0" xfId="0" applyFont="1"/>
    <xf numFmtId="0" fontId="4" fillId="0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Fill="1" applyBorder="1" applyAlignment="1"/>
    <xf numFmtId="0" fontId="4" fillId="0" borderId="1" xfId="0" applyFont="1" applyBorder="1" applyAlignment="1">
      <alignment vertical="center" wrapText="1"/>
    </xf>
    <xf numFmtId="0" fontId="5" fillId="0" borderId="1" xfId="0" applyFont="1" applyBorder="1"/>
    <xf numFmtId="0" fontId="5" fillId="0" borderId="0" xfId="0" applyFont="1"/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/>
    <xf numFmtId="0" fontId="5" fillId="0" borderId="1" xfId="0" applyFont="1" applyBorder="1" applyAlignment="1"/>
    <xf numFmtId="0" fontId="5" fillId="2" borderId="3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left" indent="1"/>
    </xf>
    <xf numFmtId="0" fontId="5" fillId="0" borderId="1" xfId="0" applyFont="1" applyBorder="1" applyAlignment="1">
      <alignment horizontal="left" vertical="center" wrapText="1" indent="1"/>
    </xf>
    <xf numFmtId="0" fontId="4" fillId="0" borderId="2" xfId="0" applyFont="1" applyBorder="1" applyAlignme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topLeftCell="A61" workbookViewId="0">
      <selection activeCell="A75" sqref="A75"/>
    </sheetView>
  </sheetViews>
  <sheetFormatPr defaultRowHeight="15" x14ac:dyDescent="0.25"/>
  <cols>
    <col min="1" max="1" width="58.85546875" bestFit="1" customWidth="1"/>
    <col min="2" max="2" width="16.85546875" customWidth="1"/>
    <col min="3" max="3" width="15.42578125" customWidth="1"/>
    <col min="4" max="4" width="10.7109375" style="18" bestFit="1" customWidth="1"/>
    <col min="5" max="5" width="17" bestFit="1" customWidth="1"/>
  </cols>
  <sheetData>
    <row r="1" spans="1:4" s="3" customFormat="1" x14ac:dyDescent="0.25">
      <c r="A1" s="43" t="s">
        <v>0</v>
      </c>
      <c r="B1" s="43"/>
      <c r="C1" s="43"/>
      <c r="D1" s="43"/>
    </row>
    <row r="2" spans="1:4" s="4" customFormat="1" x14ac:dyDescent="0.25">
      <c r="A2" s="16" t="s">
        <v>1</v>
      </c>
      <c r="B2" s="16" t="s">
        <v>2</v>
      </c>
      <c r="C2" s="16" t="s">
        <v>34</v>
      </c>
      <c r="D2" s="16" t="s">
        <v>33</v>
      </c>
    </row>
    <row r="3" spans="1:4" x14ac:dyDescent="0.25">
      <c r="A3" s="9" t="s">
        <v>38</v>
      </c>
      <c r="B3" s="10"/>
      <c r="C3" s="10"/>
      <c r="D3" s="10"/>
    </row>
    <row r="4" spans="1:4" x14ac:dyDescent="0.25">
      <c r="A4" s="11" t="s">
        <v>3</v>
      </c>
      <c r="B4" s="10">
        <v>20</v>
      </c>
      <c r="C4" s="10">
        <v>100</v>
      </c>
      <c r="D4" s="10">
        <f>(B4*C4)</f>
        <v>2000</v>
      </c>
    </row>
    <row r="5" spans="1:4" x14ac:dyDescent="0.25">
      <c r="A5" s="11" t="s">
        <v>4</v>
      </c>
      <c r="B5" s="10">
        <v>25</v>
      </c>
      <c r="C5" s="10">
        <v>60</v>
      </c>
      <c r="D5" s="10">
        <f t="shared" ref="D5:D27" si="0">(B5*C5)</f>
        <v>1500</v>
      </c>
    </row>
    <row r="6" spans="1:4" x14ac:dyDescent="0.25">
      <c r="A6" s="11" t="s">
        <v>5</v>
      </c>
      <c r="B6" s="10"/>
      <c r="C6" s="10"/>
      <c r="D6" s="10">
        <v>2000</v>
      </c>
    </row>
    <row r="7" spans="1:4" x14ac:dyDescent="0.25">
      <c r="A7" s="11" t="s">
        <v>6</v>
      </c>
      <c r="B7" s="10">
        <v>4</v>
      </c>
      <c r="C7" s="10">
        <v>1500</v>
      </c>
      <c r="D7" s="10">
        <f t="shared" si="0"/>
        <v>6000</v>
      </c>
    </row>
    <row r="8" spans="1:4" x14ac:dyDescent="0.25">
      <c r="A8" s="17" t="s">
        <v>23</v>
      </c>
      <c r="B8" s="10"/>
      <c r="C8" s="10"/>
      <c r="D8" s="9">
        <f>(D4+D5+D6+D7)</f>
        <v>11500</v>
      </c>
    </row>
    <row r="9" spans="1:4" x14ac:dyDescent="0.25">
      <c r="A9" s="6"/>
      <c r="B9" s="1"/>
      <c r="C9" s="1"/>
      <c r="D9" s="10"/>
    </row>
    <row r="10" spans="1:4" x14ac:dyDescent="0.25">
      <c r="A10" s="15" t="s">
        <v>39</v>
      </c>
      <c r="B10" s="10"/>
      <c r="C10" s="10"/>
      <c r="D10" s="10"/>
    </row>
    <row r="11" spans="1:4" x14ac:dyDescent="0.25">
      <c r="A11" s="12" t="s">
        <v>7</v>
      </c>
      <c r="B11" s="10">
        <v>20</v>
      </c>
      <c r="C11" s="10">
        <v>400</v>
      </c>
      <c r="D11" s="10">
        <f>(B11*C11)</f>
        <v>8000</v>
      </c>
    </row>
    <row r="12" spans="1:4" x14ac:dyDescent="0.25">
      <c r="A12" s="12" t="s">
        <v>8</v>
      </c>
      <c r="B12" s="10">
        <v>1</v>
      </c>
      <c r="C12" s="10">
        <v>950</v>
      </c>
      <c r="D12" s="10">
        <f>(B12*C12)</f>
        <v>950</v>
      </c>
    </row>
    <row r="13" spans="1:4" x14ac:dyDescent="0.25">
      <c r="A13" s="12" t="s">
        <v>9</v>
      </c>
      <c r="B13" s="10">
        <v>4</v>
      </c>
      <c r="C13" s="10">
        <v>250</v>
      </c>
      <c r="D13" s="10">
        <f t="shared" si="0"/>
        <v>1000</v>
      </c>
    </row>
    <row r="14" spans="1:4" x14ac:dyDescent="0.25">
      <c r="A14" s="12" t="s">
        <v>10</v>
      </c>
      <c r="B14" s="10">
        <v>2</v>
      </c>
      <c r="C14" s="10">
        <v>450</v>
      </c>
      <c r="D14" s="10">
        <f t="shared" si="0"/>
        <v>900</v>
      </c>
    </row>
    <row r="15" spans="1:4" x14ac:dyDescent="0.25">
      <c r="A15" s="12" t="s">
        <v>11</v>
      </c>
      <c r="B15" s="10">
        <v>6</v>
      </c>
      <c r="C15" s="10">
        <v>140</v>
      </c>
      <c r="D15" s="10">
        <f t="shared" si="0"/>
        <v>840</v>
      </c>
    </row>
    <row r="16" spans="1:4" x14ac:dyDescent="0.25">
      <c r="A16" s="12" t="s">
        <v>12</v>
      </c>
      <c r="B16" s="10">
        <v>3</v>
      </c>
      <c r="C16" s="10">
        <v>630</v>
      </c>
      <c r="D16" s="10">
        <f t="shared" si="0"/>
        <v>1890</v>
      </c>
    </row>
    <row r="17" spans="1:4" x14ac:dyDescent="0.25">
      <c r="A17" s="12" t="s">
        <v>13</v>
      </c>
      <c r="B17" s="10">
        <v>2</v>
      </c>
      <c r="C17" s="10">
        <v>730</v>
      </c>
      <c r="D17" s="10">
        <f t="shared" si="0"/>
        <v>1460</v>
      </c>
    </row>
    <row r="18" spans="1:4" x14ac:dyDescent="0.25">
      <c r="A18" s="12" t="s">
        <v>14</v>
      </c>
      <c r="B18" s="10">
        <v>4</v>
      </c>
      <c r="C18" s="10">
        <v>590</v>
      </c>
      <c r="D18" s="10">
        <f t="shared" si="0"/>
        <v>2360</v>
      </c>
    </row>
    <row r="19" spans="1:4" x14ac:dyDescent="0.25">
      <c r="A19" s="12" t="s">
        <v>24</v>
      </c>
      <c r="B19" s="10">
        <v>1</v>
      </c>
      <c r="C19" s="10">
        <v>150</v>
      </c>
      <c r="D19" s="10">
        <f t="shared" si="0"/>
        <v>150</v>
      </c>
    </row>
    <row r="20" spans="1:4" x14ac:dyDescent="0.25">
      <c r="A20" s="12" t="s">
        <v>15</v>
      </c>
      <c r="B20" s="10">
        <v>1</v>
      </c>
      <c r="C20" s="10">
        <v>350</v>
      </c>
      <c r="D20" s="10">
        <f t="shared" si="0"/>
        <v>350</v>
      </c>
    </row>
    <row r="21" spans="1:4" x14ac:dyDescent="0.25">
      <c r="A21" s="12" t="s">
        <v>16</v>
      </c>
      <c r="B21" s="10">
        <v>1</v>
      </c>
      <c r="C21" s="10">
        <v>100</v>
      </c>
      <c r="D21" s="10">
        <f t="shared" si="0"/>
        <v>100</v>
      </c>
    </row>
    <row r="22" spans="1:4" x14ac:dyDescent="0.25">
      <c r="A22" s="14" t="s">
        <v>23</v>
      </c>
      <c r="B22" s="10"/>
      <c r="C22" s="10"/>
      <c r="D22" s="9">
        <f>(D12+D13+D14+D15+D16+D17+D18+D19+D20+D21+D11)</f>
        <v>18000</v>
      </c>
    </row>
    <row r="23" spans="1:4" x14ac:dyDescent="0.25">
      <c r="A23" s="5"/>
      <c r="B23" s="1"/>
      <c r="C23" s="1"/>
      <c r="D23" s="10"/>
    </row>
    <row r="24" spans="1:4" x14ac:dyDescent="0.25">
      <c r="A24" s="9" t="s">
        <v>40</v>
      </c>
      <c r="B24" s="10"/>
      <c r="C24" s="10"/>
      <c r="D24" s="10"/>
    </row>
    <row r="25" spans="1:4" x14ac:dyDescent="0.25">
      <c r="A25" s="12" t="s">
        <v>15</v>
      </c>
      <c r="B25" s="10">
        <v>20</v>
      </c>
      <c r="C25" s="10">
        <v>300</v>
      </c>
      <c r="D25" s="10">
        <f t="shared" si="0"/>
        <v>6000</v>
      </c>
    </row>
    <row r="26" spans="1:4" x14ac:dyDescent="0.25">
      <c r="A26" s="12" t="s">
        <v>17</v>
      </c>
      <c r="B26" s="10">
        <v>20</v>
      </c>
      <c r="C26" s="10">
        <v>125</v>
      </c>
      <c r="D26" s="10">
        <f t="shared" si="0"/>
        <v>2500</v>
      </c>
    </row>
    <row r="27" spans="1:4" x14ac:dyDescent="0.25">
      <c r="A27" s="12" t="s">
        <v>18</v>
      </c>
      <c r="B27" s="10">
        <v>20</v>
      </c>
      <c r="C27" s="10">
        <v>150</v>
      </c>
      <c r="D27" s="10">
        <f t="shared" si="0"/>
        <v>3000</v>
      </c>
    </row>
    <row r="28" spans="1:4" x14ac:dyDescent="0.25">
      <c r="A28" s="14" t="s">
        <v>23</v>
      </c>
      <c r="B28" s="10"/>
      <c r="C28" s="10"/>
      <c r="D28" s="9">
        <f>(D25+D26+D27)</f>
        <v>11500</v>
      </c>
    </row>
    <row r="29" spans="1:4" x14ac:dyDescent="0.25">
      <c r="A29" s="5"/>
      <c r="B29" s="1"/>
      <c r="C29" s="1"/>
      <c r="D29" s="10"/>
    </row>
    <row r="30" spans="1:4" x14ac:dyDescent="0.25">
      <c r="A30" s="9" t="s">
        <v>41</v>
      </c>
      <c r="B30" s="10"/>
      <c r="C30" s="1"/>
      <c r="D30" s="10"/>
    </row>
    <row r="31" spans="1:4" x14ac:dyDescent="0.25">
      <c r="A31" s="11" t="s">
        <v>19</v>
      </c>
      <c r="B31" s="10">
        <v>1</v>
      </c>
      <c r="C31" s="1"/>
      <c r="D31" s="10">
        <v>1875</v>
      </c>
    </row>
    <row r="32" spans="1:4" x14ac:dyDescent="0.25">
      <c r="A32" s="12" t="s">
        <v>20</v>
      </c>
      <c r="B32" s="10">
        <v>1</v>
      </c>
      <c r="C32" s="1"/>
      <c r="D32" s="10">
        <v>1875</v>
      </c>
    </row>
    <row r="33" spans="1:5" x14ac:dyDescent="0.25">
      <c r="A33" s="12" t="s">
        <v>21</v>
      </c>
      <c r="B33" s="10">
        <v>1</v>
      </c>
      <c r="C33" s="1"/>
      <c r="D33" s="10">
        <v>1875</v>
      </c>
    </row>
    <row r="34" spans="1:5" x14ac:dyDescent="0.25">
      <c r="A34" s="12" t="s">
        <v>22</v>
      </c>
      <c r="B34" s="10">
        <v>1</v>
      </c>
      <c r="C34" s="1"/>
      <c r="D34" s="10">
        <v>1875</v>
      </c>
    </row>
    <row r="35" spans="1:5" x14ac:dyDescent="0.25">
      <c r="A35" s="13" t="s">
        <v>23</v>
      </c>
      <c r="B35" s="10"/>
      <c r="C35" s="1"/>
      <c r="D35" s="9">
        <f>D32+D31+D34+D33</f>
        <v>7500</v>
      </c>
    </row>
    <row r="36" spans="1:5" s="3" customFormat="1" x14ac:dyDescent="0.25">
      <c r="A36" s="7"/>
      <c r="B36" s="2"/>
      <c r="C36" s="2"/>
      <c r="D36" s="9"/>
    </row>
    <row r="37" spans="1:5" s="3" customFormat="1" x14ac:dyDescent="0.25">
      <c r="A37" s="19" t="s">
        <v>25</v>
      </c>
      <c r="B37" s="20"/>
      <c r="C37" s="20"/>
      <c r="D37" s="20">
        <f>D8+D22+D28+D35</f>
        <v>48500</v>
      </c>
      <c r="E37" s="21"/>
    </row>
    <row r="38" spans="1:5" s="8" customFormat="1" x14ac:dyDescent="0.25">
      <c r="A38" s="44" t="s">
        <v>26</v>
      </c>
      <c r="B38" s="44"/>
      <c r="C38" s="44"/>
      <c r="D38" s="45"/>
      <c r="E38" s="22"/>
    </row>
    <row r="39" spans="1:5" s="8" customFormat="1" x14ac:dyDescent="0.25">
      <c r="A39" s="19" t="s">
        <v>32</v>
      </c>
      <c r="B39" s="19" t="s">
        <v>58</v>
      </c>
      <c r="C39" s="23" t="s">
        <v>85</v>
      </c>
      <c r="D39" s="19" t="s">
        <v>60</v>
      </c>
      <c r="E39" s="34" t="s">
        <v>62</v>
      </c>
    </row>
    <row r="40" spans="1:5" x14ac:dyDescent="0.25">
      <c r="A40" s="24" t="s">
        <v>42</v>
      </c>
      <c r="B40" s="25"/>
      <c r="C40" s="28">
        <f>C41+C43+C42</f>
        <v>50000</v>
      </c>
      <c r="D40" s="23"/>
      <c r="E40" s="25"/>
    </row>
    <row r="41" spans="1:5" x14ac:dyDescent="0.25">
      <c r="A41" s="27" t="s">
        <v>46</v>
      </c>
      <c r="B41" s="36" t="s">
        <v>61</v>
      </c>
      <c r="C41" s="29">
        <v>10000</v>
      </c>
      <c r="D41" s="29" t="s">
        <v>61</v>
      </c>
      <c r="E41" s="25">
        <v>12</v>
      </c>
    </row>
    <row r="42" spans="1:5" x14ac:dyDescent="0.25">
      <c r="A42" s="27" t="s">
        <v>59</v>
      </c>
      <c r="B42" s="36" t="s">
        <v>63</v>
      </c>
      <c r="C42" s="29">
        <v>25000</v>
      </c>
      <c r="D42" s="29" t="s">
        <v>63</v>
      </c>
      <c r="E42" s="25">
        <v>32</v>
      </c>
    </row>
    <row r="43" spans="1:5" x14ac:dyDescent="0.25">
      <c r="A43" s="27" t="s">
        <v>27</v>
      </c>
      <c r="B43" s="36" t="s">
        <v>49</v>
      </c>
      <c r="C43" s="29">
        <v>15000</v>
      </c>
      <c r="D43" s="29"/>
      <c r="E43" s="25"/>
    </row>
    <row r="44" spans="1:5" x14ac:dyDescent="0.25">
      <c r="A44" s="25"/>
      <c r="B44" s="25"/>
      <c r="D44" s="29"/>
      <c r="E44" s="25"/>
    </row>
    <row r="45" spans="1:5" x14ac:dyDescent="0.25">
      <c r="A45" s="24" t="s">
        <v>43</v>
      </c>
      <c r="B45" s="25"/>
      <c r="C45" s="28">
        <f>(C46+C47+C48+C49+C50+C51+C52+C53+C54)</f>
        <v>250500</v>
      </c>
      <c r="D45" s="28"/>
      <c r="E45" s="25"/>
    </row>
    <row r="46" spans="1:5" x14ac:dyDescent="0.25">
      <c r="A46" s="37" t="s">
        <v>66</v>
      </c>
      <c r="B46" s="40" t="s">
        <v>73</v>
      </c>
      <c r="C46" s="29">
        <v>45000</v>
      </c>
      <c r="D46" s="29"/>
      <c r="E46" s="25"/>
    </row>
    <row r="47" spans="1:5" x14ac:dyDescent="0.25">
      <c r="A47" s="37" t="s">
        <v>64</v>
      </c>
      <c r="B47" s="38" t="s">
        <v>65</v>
      </c>
      <c r="C47" s="29">
        <v>105000</v>
      </c>
      <c r="D47" s="30" t="s">
        <v>65</v>
      </c>
      <c r="E47" s="25">
        <v>32</v>
      </c>
    </row>
    <row r="48" spans="1:5" x14ac:dyDescent="0.25">
      <c r="A48" s="37" t="s">
        <v>67</v>
      </c>
      <c r="B48" s="38" t="s">
        <v>74</v>
      </c>
      <c r="C48" s="29">
        <v>10000</v>
      </c>
      <c r="D48" s="29"/>
      <c r="E48" s="25"/>
    </row>
    <row r="49" spans="1:5" x14ac:dyDescent="0.25">
      <c r="A49" s="37" t="s">
        <v>68</v>
      </c>
      <c r="B49" s="38" t="s">
        <v>75</v>
      </c>
      <c r="C49" s="29">
        <v>12500</v>
      </c>
      <c r="D49" s="30" t="s">
        <v>75</v>
      </c>
      <c r="E49" s="25">
        <v>8</v>
      </c>
    </row>
    <row r="50" spans="1:5" x14ac:dyDescent="0.25">
      <c r="A50" s="37" t="s">
        <v>69</v>
      </c>
      <c r="B50" s="38" t="s">
        <v>76</v>
      </c>
      <c r="C50" s="29">
        <v>15000</v>
      </c>
      <c r="D50" s="29"/>
      <c r="E50" s="25"/>
    </row>
    <row r="51" spans="1:5" x14ac:dyDescent="0.25">
      <c r="A51" s="37" t="s">
        <v>70</v>
      </c>
      <c r="B51" s="38" t="s">
        <v>77</v>
      </c>
      <c r="C51" s="29">
        <v>11500</v>
      </c>
      <c r="D51" s="29"/>
      <c r="E51" s="25"/>
    </row>
    <row r="52" spans="1:5" ht="21" customHeight="1" x14ac:dyDescent="0.25">
      <c r="A52" s="37" t="s">
        <v>71</v>
      </c>
      <c r="B52" s="38" t="s">
        <v>78</v>
      </c>
      <c r="C52" s="29">
        <v>10000</v>
      </c>
      <c r="D52" s="29"/>
      <c r="E52" s="25"/>
    </row>
    <row r="53" spans="1:5" ht="21" customHeight="1" x14ac:dyDescent="0.25">
      <c r="A53" s="37" t="s">
        <v>80</v>
      </c>
      <c r="B53" s="38" t="s">
        <v>48</v>
      </c>
      <c r="C53" s="29">
        <v>30500</v>
      </c>
      <c r="D53" s="29"/>
      <c r="E53" s="25"/>
    </row>
    <row r="54" spans="1:5" x14ac:dyDescent="0.25">
      <c r="A54" s="37" t="s">
        <v>72</v>
      </c>
      <c r="B54" s="38" t="s">
        <v>79</v>
      </c>
      <c r="C54" s="29">
        <v>11000</v>
      </c>
      <c r="D54" s="28"/>
      <c r="E54" s="25"/>
    </row>
    <row r="55" spans="1:5" x14ac:dyDescent="0.25">
      <c r="A55" s="37"/>
      <c r="B55" s="38"/>
      <c r="C55" s="29"/>
      <c r="D55" s="28"/>
      <c r="E55" s="25"/>
    </row>
    <row r="56" spans="1:5" x14ac:dyDescent="0.25">
      <c r="A56" s="39" t="s">
        <v>82</v>
      </c>
      <c r="B56" s="38"/>
      <c r="C56" s="28">
        <f>(C57+C58)</f>
        <v>16000</v>
      </c>
      <c r="D56" s="28"/>
      <c r="E56" s="25"/>
    </row>
    <row r="57" spans="1:5" x14ac:dyDescent="0.25">
      <c r="A57" s="37" t="s">
        <v>84</v>
      </c>
      <c r="B57" s="38" t="s">
        <v>51</v>
      </c>
      <c r="C57" s="29">
        <v>5000</v>
      </c>
      <c r="D57" s="28"/>
      <c r="E57" s="25"/>
    </row>
    <row r="58" spans="1:5" x14ac:dyDescent="0.25">
      <c r="A58" s="41" t="s">
        <v>28</v>
      </c>
      <c r="B58" s="38" t="s">
        <v>50</v>
      </c>
      <c r="C58" s="29">
        <v>11000</v>
      </c>
      <c r="D58" s="28"/>
      <c r="E58" s="25"/>
    </row>
    <row r="59" spans="1:5" x14ac:dyDescent="0.25">
      <c r="A59" s="41"/>
      <c r="B59" s="38"/>
      <c r="C59" s="29"/>
      <c r="D59" s="28"/>
      <c r="E59" s="25"/>
    </row>
    <row r="60" spans="1:5" x14ac:dyDescent="0.25">
      <c r="A60" s="39" t="s">
        <v>81</v>
      </c>
      <c r="B60" s="38"/>
      <c r="C60" s="28">
        <f>(C61+C62+C63)</f>
        <v>18300</v>
      </c>
      <c r="D60" s="28"/>
      <c r="E60" s="25"/>
    </row>
    <row r="61" spans="1:5" x14ac:dyDescent="0.25">
      <c r="A61" t="s">
        <v>83</v>
      </c>
      <c r="B61" s="42" t="s">
        <v>52</v>
      </c>
      <c r="C61" s="29">
        <v>5800</v>
      </c>
      <c r="D61" s="29"/>
      <c r="E61" s="25"/>
    </row>
    <row r="62" spans="1:5" x14ac:dyDescent="0.25">
      <c r="A62" s="31" t="s">
        <v>29</v>
      </c>
      <c r="B62" s="36" t="s">
        <v>54</v>
      </c>
      <c r="C62" s="29">
        <v>7000</v>
      </c>
      <c r="D62" s="29"/>
      <c r="E62" s="25"/>
    </row>
    <row r="63" spans="1:5" x14ac:dyDescent="0.25">
      <c r="A63" s="31" t="s">
        <v>35</v>
      </c>
      <c r="B63" s="36" t="s">
        <v>53</v>
      </c>
      <c r="C63" s="29">
        <v>5500</v>
      </c>
      <c r="D63" s="29"/>
      <c r="E63" s="25"/>
    </row>
    <row r="64" spans="1:5" x14ac:dyDescent="0.25">
      <c r="A64" s="31"/>
      <c r="B64" s="36"/>
      <c r="C64" s="29"/>
      <c r="D64" s="29"/>
      <c r="E64" s="25"/>
    </row>
    <row r="65" spans="1:5" x14ac:dyDescent="0.25">
      <c r="A65" s="24" t="s">
        <v>44</v>
      </c>
      <c r="B65" s="25"/>
      <c r="C65" s="28">
        <f>(C66+C67)</f>
        <v>9500</v>
      </c>
      <c r="D65" s="29"/>
      <c r="E65" s="25"/>
    </row>
    <row r="66" spans="1:5" x14ac:dyDescent="0.25">
      <c r="A66" s="31" t="s">
        <v>31</v>
      </c>
      <c r="B66" s="36" t="s">
        <v>55</v>
      </c>
      <c r="C66" s="29">
        <v>2500</v>
      </c>
      <c r="D66" s="28"/>
      <c r="E66" s="25"/>
    </row>
    <row r="67" spans="1:5" x14ac:dyDescent="0.25">
      <c r="A67" s="32" t="s">
        <v>30</v>
      </c>
      <c r="B67" s="36" t="s">
        <v>57</v>
      </c>
      <c r="C67" s="29">
        <v>7000</v>
      </c>
      <c r="D67" s="29"/>
      <c r="E67" s="25"/>
    </row>
    <row r="68" spans="1:5" x14ac:dyDescent="0.25">
      <c r="A68" s="32"/>
      <c r="B68" s="25"/>
      <c r="D68" s="29"/>
      <c r="E68" s="25"/>
    </row>
    <row r="69" spans="1:5" x14ac:dyDescent="0.25">
      <c r="A69" s="24" t="s">
        <v>45</v>
      </c>
      <c r="B69" s="25"/>
      <c r="C69" s="28">
        <v>1800</v>
      </c>
      <c r="D69" s="29"/>
      <c r="E69" s="25"/>
    </row>
    <row r="70" spans="1:5" x14ac:dyDescent="0.25">
      <c r="A70" s="31" t="s">
        <v>47</v>
      </c>
      <c r="B70" s="36" t="s">
        <v>56</v>
      </c>
      <c r="C70" s="29">
        <f>(C69)</f>
        <v>1800</v>
      </c>
      <c r="D70" s="33"/>
      <c r="E70" s="26"/>
    </row>
    <row r="71" spans="1:5" s="4" customFormat="1" x14ac:dyDescent="0.25">
      <c r="A71" s="25"/>
      <c r="B71" s="34"/>
      <c r="D71" s="29"/>
      <c r="E71" s="35"/>
    </row>
    <row r="72" spans="1:5" x14ac:dyDescent="0.25">
      <c r="A72" s="19" t="s">
        <v>36</v>
      </c>
      <c r="B72" s="20"/>
      <c r="C72" s="28">
        <f>(C40+C45+C60+C56+C65+C69)</f>
        <v>346100</v>
      </c>
      <c r="D72" s="28"/>
      <c r="E72" s="26"/>
    </row>
    <row r="73" spans="1:5" x14ac:dyDescent="0.25">
      <c r="A73" s="19"/>
      <c r="B73" s="20"/>
      <c r="C73" s="28"/>
      <c r="D73" s="28"/>
      <c r="E73" s="26"/>
    </row>
    <row r="74" spans="1:5" x14ac:dyDescent="0.25">
      <c r="A74" s="20" t="s">
        <v>37</v>
      </c>
      <c r="B74" s="25"/>
      <c r="C74" s="28">
        <f>(D37+C72)</f>
        <v>394600</v>
      </c>
      <c r="D74" s="28"/>
      <c r="E74" s="26"/>
    </row>
    <row r="75" spans="1:5" x14ac:dyDescent="0.25">
      <c r="A75" s="20" t="s">
        <v>86</v>
      </c>
      <c r="B75" s="25"/>
      <c r="C75" s="29">
        <f>(400000-C74)</f>
        <v>5400</v>
      </c>
      <c r="D75" s="29"/>
      <c r="E75" s="26"/>
    </row>
  </sheetData>
  <mergeCells count="2">
    <mergeCell ref="A1:D1"/>
    <mergeCell ref="A38:D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OLORATO CHARLES</dc:creator>
  <cp:lastModifiedBy>NOMSA MOTLHOBOGWA</cp:lastModifiedBy>
  <dcterms:created xsi:type="dcterms:W3CDTF">2017-09-18T07:27:47Z</dcterms:created>
  <dcterms:modified xsi:type="dcterms:W3CDTF">2017-10-10T08:30:16Z</dcterms:modified>
</cp:coreProperties>
</file>