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New folder\CET311-Project Management\SESSION 3\"/>
    </mc:Choice>
  </mc:AlternateContent>
  <bookViews>
    <workbookView xWindow="0" yWindow="0" windowWidth="20490" windowHeight="7665" activeTab="2"/>
  </bookViews>
  <sheets>
    <sheet name="SESSION 2 CORRECTED" sheetId="1" r:id="rId1"/>
    <sheet name="SESSION 3 ICM" sheetId="2" r:id="rId2"/>
    <sheet name="SESSION 3 CORR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3" l="1"/>
  <c r="C45" i="3" s="1"/>
  <c r="B37" i="3"/>
  <c r="E35" i="3"/>
  <c r="E32" i="3"/>
  <c r="E26" i="3"/>
  <c r="B16" i="3"/>
  <c r="E38" i="3" l="1"/>
  <c r="C46" i="3" s="1"/>
  <c r="C47" i="3" s="1"/>
  <c r="B40" i="1"/>
  <c r="B38" i="1"/>
  <c r="B42" i="2" l="1"/>
  <c r="E21" i="2"/>
  <c r="E32" i="2"/>
  <c r="E35" i="2"/>
  <c r="B40" i="2"/>
  <c r="B37" i="2"/>
  <c r="E26" i="2"/>
  <c r="E23" i="2"/>
  <c r="B16" i="2"/>
  <c r="E37" i="2" l="1"/>
  <c r="B39" i="2" s="1"/>
  <c r="B41" i="2" s="1"/>
  <c r="B41" i="1" l="1"/>
  <c r="E23" i="1"/>
  <c r="E38" i="1" s="1"/>
  <c r="B42" i="1"/>
  <c r="E26" i="1"/>
  <c r="E36" i="1"/>
  <c r="E21" i="1"/>
  <c r="B16" i="1"/>
</calcChain>
</file>

<file path=xl/sharedStrings.xml><?xml version="1.0" encoding="utf-8"?>
<sst xmlns="http://schemas.openxmlformats.org/spreadsheetml/2006/main" count="108" uniqueCount="43">
  <si>
    <t>INITIAL COST MODEL</t>
  </si>
  <si>
    <t>MATERIALS</t>
  </si>
  <si>
    <t>SUB TOTAL MATERIALS</t>
  </si>
  <si>
    <t>CONTRACTORS</t>
  </si>
  <si>
    <t>CONTRACTOR</t>
  </si>
  <si>
    <t>TOTAL(£)</t>
  </si>
  <si>
    <t>GRAND TOTAL</t>
  </si>
  <si>
    <t>Network and Telcomm Installation</t>
  </si>
  <si>
    <t>SHOPFITTERS</t>
  </si>
  <si>
    <t>Electrome</t>
  </si>
  <si>
    <t>HARDWARE MATERIALS</t>
  </si>
  <si>
    <t>FIXTURES AND FITTINGS</t>
  </si>
  <si>
    <t>( Express  Shopfitters Ltd)</t>
  </si>
  <si>
    <t>COST(£)</t>
  </si>
  <si>
    <t>Ovt work(hours)</t>
  </si>
  <si>
    <t xml:space="preserve">TELECOMMUNICATION / Network Equipment </t>
  </si>
  <si>
    <t>(Hamdan)</t>
  </si>
  <si>
    <t>SOFTWARE MATERIALS</t>
  </si>
  <si>
    <t xml:space="preserve"> (North East PCs Ltd)</t>
  </si>
  <si>
    <t xml:space="preserve">Demolition Contractors: </t>
  </si>
  <si>
    <t>(Smith &amp; Co.)</t>
  </si>
  <si>
    <t xml:space="preserve">Building Contactors: </t>
  </si>
  <si>
    <t>Carlise Builders</t>
  </si>
  <si>
    <t>York Construction</t>
  </si>
  <si>
    <t>Hamdan</t>
  </si>
  <si>
    <t xml:space="preserve">PC Installation: </t>
  </si>
  <si>
    <t>(Dell)</t>
  </si>
  <si>
    <t xml:space="preserve">Software Installation: </t>
  </si>
  <si>
    <t>Ovt Cost/hr(£)</t>
  </si>
  <si>
    <t>Overtime Cost(£)</t>
  </si>
  <si>
    <t>FINAL TOTAL</t>
  </si>
  <si>
    <t>Bonus</t>
  </si>
  <si>
    <t>TOTALS</t>
  </si>
  <si>
    <t>CHANGE</t>
  </si>
  <si>
    <t>STORAGE</t>
  </si>
  <si>
    <t>OVERTIME TOTAL COST</t>
  </si>
  <si>
    <t>SUB TOTAL CONTRACTORS</t>
  </si>
  <si>
    <t>Project ended at 25 weeks thus saving 5 weeks. Each week has a bonus of £16000</t>
  </si>
  <si>
    <t>Bonus (£)</t>
  </si>
  <si>
    <t>Storage days(4 days) which costs(£) :</t>
  </si>
  <si>
    <r>
      <t>PROJECT COST (</t>
    </r>
    <r>
      <rPr>
        <sz val="11"/>
        <rFont val="Arial"/>
        <family val="2"/>
      </rPr>
      <t>material+contractors+overtime+storage)</t>
    </r>
  </si>
  <si>
    <r>
      <t>TOTAL CASH AT HAND(</t>
    </r>
    <r>
      <rPr>
        <sz val="11"/>
        <rFont val="Arial"/>
        <family val="2"/>
      </rPr>
      <t xml:space="preserve"> Budget+ Bonus)</t>
    </r>
  </si>
  <si>
    <r>
      <t>CHANGE(</t>
    </r>
    <r>
      <rPr>
        <sz val="11"/>
        <rFont val="Arial"/>
        <family val="2"/>
      </rPr>
      <t xml:space="preserve"> total cash at hand- project cost)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</si>
</sst>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/>
    <xf numFmtId="0" fontId="2" fillId="0" borderId="0" xfId="0" applyFont="1" applyBorder="1" applyAlignment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 indent="1"/>
    </xf>
    <xf numFmtId="0" fontId="2" fillId="4" borderId="1" xfId="0" applyFont="1" applyFill="1" applyBorder="1" applyAlignment="1">
      <alignment horizontal="left" indent="2"/>
    </xf>
    <xf numFmtId="0" fontId="0" fillId="4" borderId="1" xfId="0" applyFill="1" applyBorder="1" applyAlignment="1">
      <alignment horizontal="left" indent="2"/>
    </xf>
    <xf numFmtId="0" fontId="3" fillId="4" borderId="1" xfId="0" applyFont="1" applyFill="1" applyBorder="1" applyAlignment="1">
      <alignment horizontal="left" indent="2"/>
    </xf>
    <xf numFmtId="0" fontId="1" fillId="4" borderId="1" xfId="0" applyFont="1" applyFill="1" applyBorder="1" applyAlignment="1">
      <alignment horizontal="left" indent="2"/>
    </xf>
    <xf numFmtId="0" fontId="0" fillId="5" borderId="0" xfId="0" applyFill="1"/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4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/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left" vertical="center" wrapText="1" indent="1"/>
    </xf>
    <xf numFmtId="0" fontId="3" fillId="4" borderId="0" xfId="0" applyFont="1" applyFill="1"/>
    <xf numFmtId="0" fontId="2" fillId="4" borderId="0" xfId="0" applyFont="1" applyFill="1" applyAlignment="1">
      <alignment horizontal="right"/>
    </xf>
    <xf numFmtId="0" fontId="5" fillId="4" borderId="1" xfId="0" applyFont="1" applyFill="1" applyBorder="1" applyAlignment="1">
      <alignment horizontal="left" indent="1"/>
    </xf>
    <xf numFmtId="0" fontId="5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0" fillId="4" borderId="0" xfId="0" applyFill="1" applyAlignment="1">
      <alignment horizontal="center"/>
    </xf>
    <xf numFmtId="0" fontId="5" fillId="3" borderId="1" xfId="0" applyFont="1" applyFill="1" applyBorder="1"/>
    <xf numFmtId="0" fontId="4" fillId="4" borderId="3" xfId="0" applyFon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5" fillId="4" borderId="1" xfId="0" applyFont="1" applyFill="1" applyBorder="1" applyAlignment="1"/>
    <xf numFmtId="0" fontId="5" fillId="4" borderId="0" xfId="0" applyFont="1" applyFill="1" applyBorder="1" applyAlignment="1"/>
    <xf numFmtId="0" fontId="4" fillId="4" borderId="1" xfId="0" applyFont="1" applyFill="1" applyBorder="1" applyAlignment="1"/>
    <xf numFmtId="0" fontId="4" fillId="4" borderId="2" xfId="0" applyFont="1" applyFill="1" applyBorder="1" applyAlignment="1"/>
    <xf numFmtId="0" fontId="4" fillId="4" borderId="2" xfId="0" applyFont="1" applyFill="1" applyBorder="1"/>
    <xf numFmtId="0" fontId="5" fillId="4" borderId="2" xfId="0" applyFont="1" applyFill="1" applyBorder="1"/>
    <xf numFmtId="0" fontId="4" fillId="3" borderId="6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4" fillId="3" borderId="6" xfId="0" applyFont="1" applyFill="1" applyBorder="1"/>
    <xf numFmtId="0" fontId="4" fillId="2" borderId="1" xfId="0" applyFont="1" applyFill="1" applyBorder="1"/>
    <xf numFmtId="0" fontId="4" fillId="0" borderId="0" xfId="0" applyFont="1" applyBorder="1" applyAlignment="1"/>
    <xf numFmtId="0" fontId="5" fillId="0" borderId="0" xfId="0" applyFont="1" applyBorder="1"/>
    <xf numFmtId="0" fontId="0" fillId="0" borderId="0" xfId="0" applyBorder="1"/>
    <xf numFmtId="0" fontId="3" fillId="0" borderId="0" xfId="0" applyFont="1" applyBorder="1"/>
    <xf numFmtId="0" fontId="5" fillId="4" borderId="1" xfId="0" applyFont="1" applyFill="1" applyBorder="1" applyAlignment="1">
      <alignment horizontal="right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2" borderId="7" xfId="0" applyFont="1" applyFill="1" applyBorder="1"/>
    <xf numFmtId="0" fontId="2" fillId="2" borderId="0" xfId="0" applyFont="1" applyFill="1"/>
    <xf numFmtId="0" fontId="4" fillId="2" borderId="4" xfId="0" applyFont="1" applyFill="1" applyBorder="1"/>
    <xf numFmtId="0" fontId="4" fillId="3" borderId="3" xfId="0" applyFont="1" applyFill="1" applyBorder="1" applyAlignment="1"/>
    <xf numFmtId="0" fontId="5" fillId="3" borderId="3" xfId="0" applyFont="1" applyFill="1" applyBorder="1" applyAlignment="1"/>
    <xf numFmtId="0" fontId="4" fillId="3" borderId="3" xfId="0" applyFont="1" applyFill="1" applyBorder="1"/>
    <xf numFmtId="0" fontId="6" fillId="2" borderId="4" xfId="0" applyFont="1" applyFill="1" applyBorder="1"/>
    <xf numFmtId="0" fontId="2" fillId="4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 indent="1"/>
    </xf>
    <xf numFmtId="0" fontId="0" fillId="3" borderId="1" xfId="0" applyFill="1" applyBorder="1"/>
    <xf numFmtId="0" fontId="3" fillId="4" borderId="0" xfId="0" applyFont="1" applyFill="1" applyBorder="1"/>
    <xf numFmtId="0" fontId="4" fillId="4" borderId="0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 vertical="center"/>
    </xf>
    <xf numFmtId="0" fontId="3" fillId="2" borderId="4" xfId="0" applyFont="1" applyFill="1" applyBorder="1"/>
    <xf numFmtId="0" fontId="5" fillId="2" borderId="5" xfId="0" applyFont="1" applyFill="1" applyBorder="1" applyAlignment="1"/>
    <xf numFmtId="0" fontId="3" fillId="2" borderId="1" xfId="0" applyFont="1" applyFill="1" applyBorder="1"/>
    <xf numFmtId="0" fontId="4" fillId="2" borderId="3" xfId="0" applyFont="1" applyFill="1" applyBorder="1"/>
    <xf numFmtId="0" fontId="5" fillId="3" borderId="11" xfId="0" applyFont="1" applyFill="1" applyBorder="1"/>
    <xf numFmtId="0" fontId="5" fillId="2" borderId="4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4" fillId="2" borderId="5" xfId="0" applyFont="1" applyFill="1" applyBorder="1"/>
    <xf numFmtId="0" fontId="5" fillId="3" borderId="9" xfId="0" applyFont="1" applyFill="1" applyBorder="1"/>
    <xf numFmtId="0" fontId="4" fillId="3" borderId="4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3" borderId="9" xfId="0" applyFont="1" applyFill="1" applyBorder="1"/>
    <xf numFmtId="0" fontId="5" fillId="3" borderId="11" xfId="0" applyFont="1" applyFill="1" applyBorder="1"/>
    <xf numFmtId="0" fontId="4" fillId="3" borderId="4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4" fillId="2" borderId="4" xfId="0" applyFont="1" applyFill="1" applyBorder="1" applyAlignment="1"/>
    <xf numFmtId="0" fontId="4" fillId="2" borderId="8" xfId="0" applyFont="1" applyFill="1" applyBorder="1" applyAlignment="1"/>
    <xf numFmtId="0" fontId="4" fillId="2" borderId="5" xfId="0" applyFont="1" applyFill="1" applyBorder="1" applyAlignment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9" xfId="0" applyFont="1" applyFill="1" applyBorder="1"/>
    <xf numFmtId="0" fontId="4" fillId="2" borderId="11" xfId="0" applyFont="1" applyFill="1" applyBorder="1"/>
    <xf numFmtId="0" fontId="2" fillId="2" borderId="4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3" borderId="4" xfId="0" applyFont="1" applyFill="1" applyBorder="1"/>
    <xf numFmtId="0" fontId="5" fillId="3" borderId="8" xfId="0" applyFont="1" applyFill="1" applyBorder="1"/>
    <xf numFmtId="0" fontId="5" fillId="3" borderId="5" xfId="0" applyFont="1" applyFill="1" applyBorder="1"/>
    <xf numFmtId="0" fontId="5" fillId="3" borderId="4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D39" sqref="D39"/>
    </sheetView>
  </sheetViews>
  <sheetFormatPr defaultRowHeight="15" x14ac:dyDescent="0.25"/>
  <cols>
    <col min="1" max="1" width="58.85546875" bestFit="1" customWidth="1"/>
    <col min="2" max="2" width="16.85546875" customWidth="1"/>
    <col min="3" max="3" width="17.7109375" bestFit="1" customWidth="1"/>
    <col min="4" max="4" width="18.5703125" style="4" bestFit="1" customWidth="1"/>
    <col min="5" max="5" width="17.7109375" bestFit="1" customWidth="1"/>
  </cols>
  <sheetData>
    <row r="1" spans="1:4" s="1" customFormat="1" x14ac:dyDescent="0.25">
      <c r="A1" s="87" t="s">
        <v>0</v>
      </c>
      <c r="B1" s="87"/>
      <c r="C1" s="8"/>
      <c r="D1" s="8"/>
    </row>
    <row r="2" spans="1:4" s="2" customFormat="1" x14ac:dyDescent="0.25">
      <c r="A2" s="9" t="s">
        <v>1</v>
      </c>
      <c r="B2" s="10" t="s">
        <v>5</v>
      </c>
    </row>
    <row r="3" spans="1:4" x14ac:dyDescent="0.25">
      <c r="A3" s="11" t="s">
        <v>11</v>
      </c>
      <c r="B3" s="12"/>
      <c r="D3"/>
    </row>
    <row r="4" spans="1:4" x14ac:dyDescent="0.25">
      <c r="A4" s="13" t="s">
        <v>12</v>
      </c>
      <c r="B4" s="11">
        <v>11500</v>
      </c>
      <c r="D4"/>
    </row>
    <row r="5" spans="1:4" x14ac:dyDescent="0.25">
      <c r="A5" s="13"/>
      <c r="B5" s="11"/>
      <c r="D5"/>
    </row>
    <row r="6" spans="1:4" x14ac:dyDescent="0.25">
      <c r="A6" s="9" t="s">
        <v>15</v>
      </c>
      <c r="B6" s="12"/>
      <c r="D6"/>
    </row>
    <row r="7" spans="1:4" x14ac:dyDescent="0.25">
      <c r="A7" s="12" t="s">
        <v>16</v>
      </c>
      <c r="B7" s="11">
        <v>18000</v>
      </c>
      <c r="D7"/>
    </row>
    <row r="8" spans="1:4" x14ac:dyDescent="0.25">
      <c r="A8" s="14"/>
      <c r="B8" s="11"/>
      <c r="D8"/>
    </row>
    <row r="9" spans="1:4" x14ac:dyDescent="0.25">
      <c r="A9" s="15"/>
      <c r="B9" s="12"/>
      <c r="D9"/>
    </row>
    <row r="10" spans="1:4" x14ac:dyDescent="0.25">
      <c r="A10" s="11" t="s">
        <v>10</v>
      </c>
      <c r="B10" s="12"/>
      <c r="D10"/>
    </row>
    <row r="11" spans="1:4" x14ac:dyDescent="0.25">
      <c r="A11" s="16" t="s">
        <v>9</v>
      </c>
      <c r="B11" s="11">
        <v>11500</v>
      </c>
      <c r="D11"/>
    </row>
    <row r="12" spans="1:4" x14ac:dyDescent="0.25">
      <c r="A12" s="15"/>
      <c r="B12" s="12"/>
      <c r="D12"/>
    </row>
    <row r="13" spans="1:4" ht="19.5" customHeight="1" x14ac:dyDescent="0.25">
      <c r="A13" s="11" t="s">
        <v>17</v>
      </c>
      <c r="B13" s="12"/>
      <c r="D13"/>
    </row>
    <row r="14" spans="1:4" x14ac:dyDescent="0.25">
      <c r="A14" s="12" t="s">
        <v>18</v>
      </c>
      <c r="B14" s="11">
        <v>7500</v>
      </c>
      <c r="D14"/>
    </row>
    <row r="15" spans="1:4" x14ac:dyDescent="0.25">
      <c r="A15" s="17"/>
      <c r="B15" s="11"/>
      <c r="D15"/>
    </row>
    <row r="16" spans="1:4" s="18" customFormat="1" ht="15.75" thickBot="1" x14ac:dyDescent="0.3">
      <c r="A16" s="21" t="s">
        <v>2</v>
      </c>
      <c r="B16" s="48">
        <f>(B4+B7+B11+B14)</f>
        <v>48500</v>
      </c>
    </row>
    <row r="17" spans="1:6" ht="15.75" thickTop="1" x14ac:dyDescent="0.25">
      <c r="A17" s="19"/>
      <c r="B17" s="43"/>
      <c r="D17"/>
    </row>
    <row r="18" spans="1:6" x14ac:dyDescent="0.25">
      <c r="A18" s="85" t="s">
        <v>3</v>
      </c>
      <c r="B18" s="86"/>
      <c r="D18"/>
    </row>
    <row r="19" spans="1:6" x14ac:dyDescent="0.25">
      <c r="A19" s="19" t="s">
        <v>4</v>
      </c>
      <c r="B19" s="22" t="s">
        <v>13</v>
      </c>
      <c r="C19" s="22" t="s">
        <v>14</v>
      </c>
      <c r="D19" s="22" t="s">
        <v>28</v>
      </c>
      <c r="E19" s="22" t="s">
        <v>29</v>
      </c>
    </row>
    <row r="20" spans="1:6" x14ac:dyDescent="0.25">
      <c r="A20" s="23" t="s">
        <v>19</v>
      </c>
      <c r="B20" s="24"/>
      <c r="C20" s="22"/>
      <c r="D20" s="36"/>
      <c r="E20" s="12"/>
    </row>
    <row r="21" spans="1:6" x14ac:dyDescent="0.25">
      <c r="A21" s="25" t="s">
        <v>20</v>
      </c>
      <c r="B21" s="20">
        <v>50000</v>
      </c>
      <c r="C21" s="29">
        <v>120</v>
      </c>
      <c r="D21" s="54">
        <v>4.5</v>
      </c>
      <c r="E21" s="12">
        <f>(C21*D21)</f>
        <v>540</v>
      </c>
      <c r="F21" s="4"/>
    </row>
    <row r="22" spans="1:6" x14ac:dyDescent="0.25">
      <c r="A22" s="23" t="s">
        <v>21</v>
      </c>
      <c r="B22" s="24"/>
      <c r="C22" s="39"/>
      <c r="D22" s="39"/>
      <c r="E22" s="12"/>
      <c r="F22" s="4"/>
    </row>
    <row r="23" spans="1:6" x14ac:dyDescent="0.25">
      <c r="A23" s="25" t="s">
        <v>22</v>
      </c>
      <c r="B23" s="20">
        <v>300300</v>
      </c>
      <c r="C23" s="40">
        <v>120</v>
      </c>
      <c r="D23" s="39">
        <v>8</v>
      </c>
      <c r="E23" s="12">
        <f>(C23*D23)</f>
        <v>960</v>
      </c>
      <c r="F23" s="4"/>
    </row>
    <row r="24" spans="1:6" x14ac:dyDescent="0.25">
      <c r="A24" s="25"/>
      <c r="B24" s="26"/>
      <c r="C24" s="39"/>
      <c r="D24" s="39"/>
      <c r="E24" s="12"/>
      <c r="F24" s="4"/>
    </row>
    <row r="25" spans="1:6" x14ac:dyDescent="0.25">
      <c r="A25" s="23" t="s">
        <v>8</v>
      </c>
      <c r="B25" s="26"/>
      <c r="C25" s="39"/>
      <c r="D25" s="41"/>
      <c r="E25" s="12"/>
      <c r="F25" s="4"/>
    </row>
    <row r="26" spans="1:6" x14ac:dyDescent="0.25">
      <c r="A26" s="25" t="s">
        <v>23</v>
      </c>
      <c r="B26" s="27">
        <v>16000</v>
      </c>
      <c r="C26" s="39">
        <v>120</v>
      </c>
      <c r="D26" s="39">
        <v>3</v>
      </c>
      <c r="E26" s="12">
        <f t="shared" ref="E26:E36" si="0">(C26*D26)</f>
        <v>360</v>
      </c>
      <c r="F26" s="4"/>
    </row>
    <row r="27" spans="1:6" x14ac:dyDescent="0.25">
      <c r="A27" s="28"/>
      <c r="B27" s="26"/>
      <c r="C27" s="39"/>
      <c r="D27" s="41"/>
      <c r="E27" s="12"/>
      <c r="F27" s="4"/>
    </row>
    <row r="28" spans="1:6" x14ac:dyDescent="0.25">
      <c r="A28" s="23" t="s">
        <v>7</v>
      </c>
      <c r="B28" s="26"/>
      <c r="C28" s="39"/>
      <c r="D28" s="41"/>
      <c r="E28" s="12"/>
      <c r="F28" s="4"/>
    </row>
    <row r="29" spans="1:6" x14ac:dyDescent="0.25">
      <c r="A29" s="29" t="s">
        <v>24</v>
      </c>
      <c r="B29" s="30">
        <v>18300</v>
      </c>
      <c r="C29" s="39"/>
      <c r="D29" s="41"/>
      <c r="E29" s="12"/>
      <c r="F29" s="4"/>
    </row>
    <row r="30" spans="1:6" s="1" customFormat="1" x14ac:dyDescent="0.25">
      <c r="A30" s="31"/>
      <c r="B30" s="32"/>
      <c r="C30" s="39"/>
      <c r="D30" s="39"/>
      <c r="E30" s="12"/>
    </row>
    <row r="31" spans="1:6" s="1" customFormat="1" x14ac:dyDescent="0.25">
      <c r="A31" s="23" t="s">
        <v>25</v>
      </c>
      <c r="B31" s="24"/>
      <c r="C31" s="39"/>
      <c r="D31" s="39"/>
      <c r="E31" s="12"/>
    </row>
    <row r="32" spans="1:6" s="3" customFormat="1" x14ac:dyDescent="0.25">
      <c r="A32" s="31" t="s">
        <v>26</v>
      </c>
      <c r="B32" s="33">
        <v>9500</v>
      </c>
      <c r="C32" s="39"/>
      <c r="D32" s="39"/>
      <c r="E32" s="12"/>
    </row>
    <row r="33" spans="1:5" s="3" customFormat="1" x14ac:dyDescent="0.25">
      <c r="A33" s="28"/>
      <c r="B33" s="55"/>
      <c r="C33" s="41"/>
      <c r="D33" s="39"/>
      <c r="E33" s="12"/>
    </row>
    <row r="34" spans="1:5" x14ac:dyDescent="0.25">
      <c r="A34" s="28"/>
      <c r="B34" s="24"/>
      <c r="C34" s="39"/>
      <c r="D34" s="39"/>
      <c r="E34" s="12"/>
    </row>
    <row r="35" spans="1:5" x14ac:dyDescent="0.25">
      <c r="A35" s="23" t="s">
        <v>27</v>
      </c>
      <c r="B35" s="24"/>
      <c r="C35" s="39"/>
      <c r="D35" s="41"/>
      <c r="E35" s="12"/>
    </row>
    <row r="36" spans="1:5" x14ac:dyDescent="0.25">
      <c r="A36" s="31" t="s">
        <v>26</v>
      </c>
      <c r="B36" s="33">
        <v>1800</v>
      </c>
      <c r="C36" s="29">
        <v>120</v>
      </c>
      <c r="D36" s="39">
        <v>2.5</v>
      </c>
      <c r="E36" s="12">
        <f t="shared" si="0"/>
        <v>300</v>
      </c>
    </row>
    <row r="37" spans="1:5" x14ac:dyDescent="0.25">
      <c r="A37" s="24"/>
      <c r="B37" s="22"/>
      <c r="C37" s="41"/>
      <c r="D37" s="39"/>
      <c r="E37" s="24"/>
    </row>
    <row r="38" spans="1:5" ht="15.75" thickBot="1" x14ac:dyDescent="0.3">
      <c r="A38" s="35" t="s">
        <v>32</v>
      </c>
      <c r="B38" s="45">
        <f>(B21+B23+B26+B29+B32+B36)</f>
        <v>395900</v>
      </c>
      <c r="C38" s="46"/>
      <c r="D38" s="47"/>
      <c r="E38" s="48">
        <f>(E21+E23+E26+E36)</f>
        <v>2160</v>
      </c>
    </row>
    <row r="39" spans="1:5" ht="15.75" thickTop="1" x14ac:dyDescent="0.25">
      <c r="A39" s="22"/>
      <c r="B39" s="43"/>
      <c r="C39" s="56"/>
      <c r="D39" s="42"/>
      <c r="E39" s="44"/>
    </row>
    <row r="40" spans="1:5" s="18" customFormat="1" x14ac:dyDescent="0.25">
      <c r="A40" s="49" t="s">
        <v>6</v>
      </c>
      <c r="B40" s="49">
        <f>(B16+B38+E38)</f>
        <v>446560</v>
      </c>
      <c r="C40" s="41"/>
      <c r="D40" s="39"/>
      <c r="E40" s="24"/>
    </row>
    <row r="41" spans="1:5" s="18" customFormat="1" x14ac:dyDescent="0.25">
      <c r="A41" s="49" t="s">
        <v>31</v>
      </c>
      <c r="B41" s="49">
        <f>(16000*3)</f>
        <v>48000</v>
      </c>
      <c r="C41" s="41"/>
      <c r="D41" s="39"/>
      <c r="E41" s="24"/>
    </row>
    <row r="42" spans="1:5" s="18" customFormat="1" x14ac:dyDescent="0.25">
      <c r="A42" s="49" t="s">
        <v>30</v>
      </c>
      <c r="B42" s="49">
        <f>(B40-B41)</f>
        <v>398560</v>
      </c>
      <c r="C42" s="41"/>
      <c r="D42" s="41"/>
      <c r="E42" s="24"/>
    </row>
    <row r="43" spans="1:5" x14ac:dyDescent="0.25">
      <c r="C43" s="50"/>
      <c r="D43" s="50"/>
      <c r="E43" s="51"/>
    </row>
    <row r="44" spans="1:5" x14ac:dyDescent="0.25">
      <c r="C44" s="7"/>
      <c r="D44" s="50"/>
      <c r="E44" s="51"/>
    </row>
    <row r="45" spans="1:5" x14ac:dyDescent="0.25">
      <c r="C45" s="52"/>
      <c r="D45" s="7"/>
      <c r="E45" s="51"/>
    </row>
    <row r="46" spans="1:5" x14ac:dyDescent="0.25">
      <c r="C46" s="52"/>
      <c r="D46" s="53"/>
      <c r="E46" s="51"/>
    </row>
    <row r="47" spans="1:5" ht="21" customHeight="1" x14ac:dyDescent="0.25">
      <c r="C47" s="52"/>
      <c r="D47" s="53"/>
      <c r="E47" s="51"/>
    </row>
    <row r="48" spans="1:5" ht="21" customHeight="1" x14ac:dyDescent="0.25">
      <c r="C48" s="52"/>
      <c r="D48" s="53"/>
      <c r="E48" s="51"/>
    </row>
    <row r="49" spans="3:5" x14ac:dyDescent="0.25">
      <c r="C49" s="52"/>
      <c r="D49" s="53"/>
      <c r="E49" s="51"/>
    </row>
    <row r="50" spans="3:5" x14ac:dyDescent="0.25">
      <c r="C50" s="52"/>
      <c r="D50" s="53"/>
      <c r="E50" s="51"/>
    </row>
    <row r="51" spans="3:5" x14ac:dyDescent="0.25">
      <c r="E51" s="51"/>
    </row>
    <row r="52" spans="3:5" x14ac:dyDescent="0.25">
      <c r="E52" s="51"/>
    </row>
    <row r="53" spans="3:5" x14ac:dyDescent="0.25">
      <c r="E53" s="51"/>
    </row>
    <row r="54" spans="3:5" x14ac:dyDescent="0.25">
      <c r="E54" s="51"/>
    </row>
    <row r="55" spans="3:5" x14ac:dyDescent="0.25">
      <c r="E55" s="51"/>
    </row>
    <row r="56" spans="3:5" x14ac:dyDescent="0.25">
      <c r="E56" s="51"/>
    </row>
    <row r="57" spans="3:5" x14ac:dyDescent="0.25">
      <c r="E57" s="51"/>
    </row>
    <row r="58" spans="3:5" x14ac:dyDescent="0.25">
      <c r="E58" s="51"/>
    </row>
    <row r="59" spans="3:5" x14ac:dyDescent="0.25">
      <c r="E59" s="51"/>
    </row>
    <row r="60" spans="3:5" x14ac:dyDescent="0.25">
      <c r="E60" s="51"/>
    </row>
    <row r="61" spans="3:5" x14ac:dyDescent="0.25">
      <c r="E61" s="51"/>
    </row>
    <row r="62" spans="3:5" x14ac:dyDescent="0.25">
      <c r="E62" s="51"/>
    </row>
    <row r="63" spans="3:5" x14ac:dyDescent="0.25">
      <c r="E63" s="51"/>
    </row>
    <row r="64" spans="3:5" x14ac:dyDescent="0.25">
      <c r="E64" s="51"/>
    </row>
    <row r="65" spans="1:5" x14ac:dyDescent="0.25">
      <c r="E65" s="5"/>
    </row>
    <row r="66" spans="1:5" s="2" customFormat="1" x14ac:dyDescent="0.25">
      <c r="A66"/>
      <c r="B66"/>
      <c r="C66"/>
      <c r="D66" s="4"/>
      <c r="E66" s="6"/>
    </row>
    <row r="67" spans="1:5" x14ac:dyDescent="0.25">
      <c r="E67" s="5"/>
    </row>
    <row r="68" spans="1:5" x14ac:dyDescent="0.25">
      <c r="E68" s="5"/>
    </row>
    <row r="69" spans="1:5" x14ac:dyDescent="0.25">
      <c r="E69" s="5"/>
    </row>
    <row r="70" spans="1:5" x14ac:dyDescent="0.25">
      <c r="E70" s="5"/>
    </row>
  </sheetData>
  <mergeCells count="2">
    <mergeCell ref="A18:B18"/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7" sqref="A7"/>
    </sheetView>
  </sheetViews>
  <sheetFormatPr defaultRowHeight="15" x14ac:dyDescent="0.25"/>
  <cols>
    <col min="1" max="1" width="48.85546875" bestFit="1" customWidth="1"/>
    <col min="2" max="2" width="17" customWidth="1"/>
    <col min="3" max="3" width="17.7109375" bestFit="1" customWidth="1"/>
    <col min="4" max="4" width="15.42578125" bestFit="1" customWidth="1"/>
    <col min="5" max="5" width="18.5703125" bestFit="1" customWidth="1"/>
  </cols>
  <sheetData>
    <row r="1" spans="1:6" x14ac:dyDescent="0.25">
      <c r="A1" s="87" t="s">
        <v>0</v>
      </c>
      <c r="B1" s="87"/>
      <c r="C1" s="8"/>
      <c r="D1" s="8"/>
      <c r="E1" s="1"/>
      <c r="F1" s="1"/>
    </row>
    <row r="2" spans="1:6" x14ac:dyDescent="0.25">
      <c r="A2" s="9" t="s">
        <v>1</v>
      </c>
      <c r="B2" s="10" t="s">
        <v>5</v>
      </c>
      <c r="C2" s="2"/>
      <c r="D2" s="2"/>
      <c r="E2" s="2"/>
      <c r="F2" s="2"/>
    </row>
    <row r="3" spans="1:6" x14ac:dyDescent="0.25">
      <c r="A3" s="11" t="s">
        <v>11</v>
      </c>
      <c r="B3" s="12"/>
    </row>
    <row r="4" spans="1:6" x14ac:dyDescent="0.25">
      <c r="A4" s="13" t="s">
        <v>12</v>
      </c>
      <c r="B4" s="11">
        <v>11500</v>
      </c>
    </row>
    <row r="5" spans="1:6" x14ac:dyDescent="0.25">
      <c r="A5" s="13"/>
      <c r="B5" s="11"/>
    </row>
    <row r="6" spans="1:6" x14ac:dyDescent="0.25">
      <c r="A6" s="9" t="s">
        <v>15</v>
      </c>
      <c r="B6" s="12"/>
    </row>
    <row r="7" spans="1:6" x14ac:dyDescent="0.25">
      <c r="A7" s="12" t="s">
        <v>16</v>
      </c>
      <c r="B7" s="11">
        <v>18000</v>
      </c>
    </row>
    <row r="8" spans="1:6" x14ac:dyDescent="0.25">
      <c r="A8" s="14"/>
      <c r="B8" s="11"/>
    </row>
    <row r="9" spans="1:6" x14ac:dyDescent="0.25">
      <c r="A9" s="15"/>
      <c r="B9" s="12"/>
    </row>
    <row r="10" spans="1:6" x14ac:dyDescent="0.25">
      <c r="A10" s="11" t="s">
        <v>10</v>
      </c>
      <c r="B10" s="12"/>
    </row>
    <row r="11" spans="1:6" x14ac:dyDescent="0.25">
      <c r="A11" s="16" t="s">
        <v>9</v>
      </c>
      <c r="B11" s="11">
        <v>11500</v>
      </c>
    </row>
    <row r="12" spans="1:6" x14ac:dyDescent="0.25">
      <c r="A12" s="15"/>
      <c r="B12" s="12"/>
    </row>
    <row r="13" spans="1:6" x14ac:dyDescent="0.25">
      <c r="A13" s="11" t="s">
        <v>17</v>
      </c>
      <c r="B13" s="12"/>
    </row>
    <row r="14" spans="1:6" x14ac:dyDescent="0.25">
      <c r="A14" s="12" t="s">
        <v>18</v>
      </c>
      <c r="B14" s="11">
        <v>7500</v>
      </c>
    </row>
    <row r="15" spans="1:6" x14ac:dyDescent="0.25">
      <c r="A15" s="17"/>
      <c r="B15" s="11"/>
    </row>
    <row r="16" spans="1:6" ht="15.75" thickBot="1" x14ac:dyDescent="0.3">
      <c r="A16" s="21" t="s">
        <v>2</v>
      </c>
      <c r="B16" s="48">
        <f>(B4+B7+B11+B14)</f>
        <v>48500</v>
      </c>
      <c r="C16" s="18"/>
      <c r="D16" s="18"/>
      <c r="E16" s="18"/>
      <c r="F16" s="18"/>
    </row>
    <row r="17" spans="1:6" ht="15.75" thickTop="1" x14ac:dyDescent="0.25">
      <c r="A17" s="19"/>
      <c r="B17" s="43"/>
    </row>
    <row r="18" spans="1:6" x14ac:dyDescent="0.25">
      <c r="A18" s="85" t="s">
        <v>3</v>
      </c>
      <c r="B18" s="86"/>
    </row>
    <row r="19" spans="1:6" x14ac:dyDescent="0.25">
      <c r="A19" s="19" t="s">
        <v>4</v>
      </c>
      <c r="B19" s="22" t="s">
        <v>13</v>
      </c>
      <c r="C19" s="22" t="s">
        <v>14</v>
      </c>
      <c r="D19" s="22" t="s">
        <v>28</v>
      </c>
      <c r="E19" s="22" t="s">
        <v>29</v>
      </c>
    </row>
    <row r="20" spans="1:6" ht="15" customHeight="1" x14ac:dyDescent="0.25">
      <c r="A20" s="23" t="s">
        <v>19</v>
      </c>
      <c r="B20" s="24"/>
      <c r="C20" s="22"/>
      <c r="D20" s="36"/>
      <c r="E20" s="37"/>
    </row>
    <row r="21" spans="1:6" x14ac:dyDescent="0.25">
      <c r="A21" s="25" t="s">
        <v>20</v>
      </c>
      <c r="B21" s="20">
        <v>50000</v>
      </c>
      <c r="C21" s="38">
        <v>120</v>
      </c>
      <c r="D21" s="54">
        <v>3.5</v>
      </c>
      <c r="E21" s="12">
        <f>(C21*D21)</f>
        <v>420</v>
      </c>
    </row>
    <row r="22" spans="1:6" x14ac:dyDescent="0.25">
      <c r="A22" s="23" t="s">
        <v>21</v>
      </c>
      <c r="B22" s="24"/>
      <c r="C22" s="39"/>
      <c r="D22" s="39"/>
      <c r="E22" s="37"/>
    </row>
    <row r="23" spans="1:6" x14ac:dyDescent="0.25">
      <c r="A23" s="25" t="s">
        <v>22</v>
      </c>
      <c r="B23" s="20">
        <v>300300</v>
      </c>
      <c r="C23" s="40">
        <v>200</v>
      </c>
      <c r="D23" s="39">
        <v>6</v>
      </c>
      <c r="E23" s="12">
        <f>(C23*D23)</f>
        <v>1200</v>
      </c>
    </row>
    <row r="24" spans="1:6" x14ac:dyDescent="0.25">
      <c r="A24" s="25"/>
      <c r="B24" s="26"/>
      <c r="C24" s="39"/>
      <c r="D24" s="39"/>
      <c r="E24" s="37"/>
    </row>
    <row r="25" spans="1:6" ht="15.75" customHeight="1" x14ac:dyDescent="0.25">
      <c r="A25" s="23" t="s">
        <v>8</v>
      </c>
      <c r="B25" s="26"/>
      <c r="C25" s="39"/>
      <c r="D25" s="41"/>
      <c r="E25" s="37"/>
    </row>
    <row r="26" spans="1:6" ht="22.5" customHeight="1" x14ac:dyDescent="0.25">
      <c r="A26" s="25" t="s">
        <v>23</v>
      </c>
      <c r="B26" s="27">
        <v>16000</v>
      </c>
      <c r="C26" s="39">
        <v>400</v>
      </c>
      <c r="D26" s="39">
        <v>2</v>
      </c>
      <c r="E26" s="12">
        <f t="shared" ref="E26:E35" si="0">(C26*D26)</f>
        <v>800</v>
      </c>
    </row>
    <row r="27" spans="1:6" x14ac:dyDescent="0.25">
      <c r="A27" s="28"/>
      <c r="B27" s="26"/>
      <c r="C27" s="39"/>
      <c r="D27" s="41"/>
      <c r="E27" s="12"/>
    </row>
    <row r="28" spans="1:6" ht="20.25" customHeight="1" x14ac:dyDescent="0.25">
      <c r="A28" s="23" t="s">
        <v>7</v>
      </c>
      <c r="B28" s="26"/>
      <c r="C28" s="39"/>
      <c r="D28" s="41"/>
      <c r="E28" s="12"/>
    </row>
    <row r="29" spans="1:6" x14ac:dyDescent="0.25">
      <c r="A29" s="29" t="s">
        <v>24</v>
      </c>
      <c r="B29" s="30">
        <v>18300</v>
      </c>
      <c r="C29" s="39"/>
      <c r="D29" s="41"/>
      <c r="E29" s="12"/>
    </row>
    <row r="30" spans="1:6" x14ac:dyDescent="0.25">
      <c r="A30" s="31"/>
      <c r="B30" s="32"/>
      <c r="C30" s="39"/>
      <c r="D30" s="39"/>
      <c r="E30" s="12"/>
      <c r="F30" s="1"/>
    </row>
    <row r="31" spans="1:6" ht="14.25" customHeight="1" x14ac:dyDescent="0.25">
      <c r="A31" s="23" t="s">
        <v>25</v>
      </c>
      <c r="B31" s="24"/>
      <c r="C31" s="39"/>
      <c r="D31" s="39"/>
      <c r="E31" s="12"/>
      <c r="F31" s="1"/>
    </row>
    <row r="32" spans="1:6" x14ac:dyDescent="0.25">
      <c r="A32" s="31" t="s">
        <v>26</v>
      </c>
      <c r="B32" s="33">
        <v>9500</v>
      </c>
      <c r="C32" s="39">
        <v>120</v>
      </c>
      <c r="D32" s="39">
        <v>1.5</v>
      </c>
      <c r="E32" s="12">
        <f t="shared" si="0"/>
        <v>180</v>
      </c>
      <c r="F32" s="3"/>
    </row>
    <row r="33" spans="1:6" x14ac:dyDescent="0.25">
      <c r="A33" s="28"/>
      <c r="B33" s="34"/>
      <c r="C33" s="41"/>
      <c r="D33" s="39"/>
      <c r="E33" s="12"/>
      <c r="F33" s="3"/>
    </row>
    <row r="34" spans="1:6" ht="18.75" customHeight="1" x14ac:dyDescent="0.25">
      <c r="A34" s="23" t="s">
        <v>27</v>
      </c>
      <c r="B34" s="24"/>
      <c r="C34" s="39"/>
      <c r="D34" s="41"/>
      <c r="E34" s="12"/>
    </row>
    <row r="35" spans="1:6" x14ac:dyDescent="0.25">
      <c r="A35" s="31" t="s">
        <v>26</v>
      </c>
      <c r="B35" s="33">
        <v>1800</v>
      </c>
      <c r="C35" s="29">
        <v>200</v>
      </c>
      <c r="D35" s="39">
        <v>1.5</v>
      </c>
      <c r="E35" s="12">
        <f t="shared" si="0"/>
        <v>300</v>
      </c>
    </row>
    <row r="36" spans="1:6" x14ac:dyDescent="0.25">
      <c r="A36" s="24"/>
      <c r="B36" s="22"/>
      <c r="C36" s="41"/>
      <c r="D36" s="39"/>
      <c r="E36" s="24"/>
    </row>
    <row r="37" spans="1:6" ht="15.75" thickBot="1" x14ac:dyDescent="0.3">
      <c r="A37" s="35" t="s">
        <v>32</v>
      </c>
      <c r="B37" s="45">
        <f>(B21+B23+B26+B29+B35)</f>
        <v>386400</v>
      </c>
      <c r="C37" s="60"/>
      <c r="D37" s="61"/>
      <c r="E37" s="62">
        <f>(E21+E23+E26+E32+E35)</f>
        <v>2900</v>
      </c>
    </row>
    <row r="38" spans="1:6" ht="15.75" thickTop="1" x14ac:dyDescent="0.25">
      <c r="A38" s="57" t="s">
        <v>34</v>
      </c>
      <c r="B38" s="58">
        <v>5000</v>
      </c>
      <c r="C38" s="37"/>
      <c r="D38" s="37"/>
      <c r="E38" s="37"/>
    </row>
    <row r="39" spans="1:6" x14ac:dyDescent="0.25">
      <c r="A39" s="49" t="s">
        <v>6</v>
      </c>
      <c r="B39" s="63">
        <f>(B16+B37+E37+B38)</f>
        <v>442800</v>
      </c>
      <c r="C39" s="41"/>
      <c r="D39" s="39"/>
      <c r="E39" s="24"/>
      <c r="F39" s="18"/>
    </row>
    <row r="40" spans="1:6" x14ac:dyDescent="0.25">
      <c r="A40" s="49" t="s">
        <v>31</v>
      </c>
      <c r="B40" s="59">
        <f>(16000*3)</f>
        <v>48000</v>
      </c>
      <c r="C40" s="41"/>
      <c r="D40" s="39"/>
      <c r="E40" s="24"/>
      <c r="F40" s="18"/>
    </row>
    <row r="41" spans="1:6" x14ac:dyDescent="0.25">
      <c r="A41" s="49" t="s">
        <v>30</v>
      </c>
      <c r="B41" s="63">
        <f>(B39-B40)</f>
        <v>394800</v>
      </c>
      <c r="C41" s="41"/>
      <c r="D41" s="41"/>
      <c r="E41" s="24"/>
      <c r="F41" s="18"/>
    </row>
    <row r="42" spans="1:6" x14ac:dyDescent="0.25">
      <c r="A42" s="57" t="s">
        <v>33</v>
      </c>
      <c r="B42" s="58">
        <f>(400000-B41)</f>
        <v>5200</v>
      </c>
      <c r="C42" s="37"/>
      <c r="D42" s="37"/>
      <c r="E42" s="37"/>
    </row>
  </sheetData>
  <mergeCells count="2">
    <mergeCell ref="A1:B1"/>
    <mergeCell ref="A18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4" workbookViewId="0">
      <selection activeCell="C23" sqref="C23"/>
    </sheetView>
  </sheetViews>
  <sheetFormatPr defaultRowHeight="15" x14ac:dyDescent="0.25"/>
  <cols>
    <col min="1" max="1" width="48.85546875" bestFit="1" customWidth="1"/>
    <col min="2" max="2" width="17" customWidth="1"/>
    <col min="3" max="3" width="17.7109375" bestFit="1" customWidth="1"/>
    <col min="4" max="4" width="15.42578125" bestFit="1" customWidth="1"/>
    <col min="5" max="5" width="18.5703125" bestFit="1" customWidth="1"/>
  </cols>
  <sheetData>
    <row r="1" spans="1:6" x14ac:dyDescent="0.25">
      <c r="A1" s="87" t="s">
        <v>0</v>
      </c>
      <c r="B1" s="87"/>
      <c r="C1" s="8"/>
      <c r="D1" s="8"/>
      <c r="E1" s="1"/>
      <c r="F1" s="1"/>
    </row>
    <row r="2" spans="1:6" x14ac:dyDescent="0.25">
      <c r="A2" s="9" t="s">
        <v>1</v>
      </c>
      <c r="B2" s="64" t="s">
        <v>5</v>
      </c>
      <c r="C2" s="2"/>
      <c r="D2" s="2"/>
      <c r="E2" s="2"/>
      <c r="F2" s="2"/>
    </row>
    <row r="3" spans="1:6" x14ac:dyDescent="0.25">
      <c r="A3" s="11" t="s">
        <v>11</v>
      </c>
      <c r="B3" s="12"/>
    </row>
    <row r="4" spans="1:6" x14ac:dyDescent="0.25">
      <c r="A4" s="13" t="s">
        <v>12</v>
      </c>
      <c r="B4" s="11">
        <v>11500</v>
      </c>
    </row>
    <row r="5" spans="1:6" x14ac:dyDescent="0.25">
      <c r="A5" s="13"/>
      <c r="B5" s="11"/>
    </row>
    <row r="6" spans="1:6" x14ac:dyDescent="0.25">
      <c r="A6" s="9" t="s">
        <v>15</v>
      </c>
      <c r="B6" s="12"/>
    </row>
    <row r="7" spans="1:6" x14ac:dyDescent="0.25">
      <c r="A7" s="12" t="s">
        <v>16</v>
      </c>
      <c r="B7" s="11">
        <v>18000</v>
      </c>
    </row>
    <row r="8" spans="1:6" x14ac:dyDescent="0.25">
      <c r="A8" s="14"/>
      <c r="B8" s="11"/>
    </row>
    <row r="9" spans="1:6" x14ac:dyDescent="0.25">
      <c r="A9" s="15"/>
      <c r="B9" s="12"/>
    </row>
    <row r="10" spans="1:6" x14ac:dyDescent="0.25">
      <c r="A10" s="11" t="s">
        <v>10</v>
      </c>
      <c r="B10" s="12"/>
    </row>
    <row r="11" spans="1:6" x14ac:dyDescent="0.25">
      <c r="A11" s="16" t="s">
        <v>9</v>
      </c>
      <c r="B11" s="11">
        <v>11500</v>
      </c>
    </row>
    <row r="12" spans="1:6" x14ac:dyDescent="0.25">
      <c r="A12" s="15"/>
      <c r="B12" s="12"/>
    </row>
    <row r="13" spans="1:6" x14ac:dyDescent="0.25">
      <c r="A13" s="11" t="s">
        <v>17</v>
      </c>
      <c r="B13" s="12"/>
    </row>
    <row r="14" spans="1:6" x14ac:dyDescent="0.25">
      <c r="A14" s="12" t="s">
        <v>18</v>
      </c>
      <c r="B14" s="11">
        <v>7500</v>
      </c>
    </row>
    <row r="15" spans="1:6" x14ac:dyDescent="0.25">
      <c r="A15" s="17"/>
      <c r="B15" s="11"/>
    </row>
    <row r="16" spans="1:6" ht="15.75" thickBot="1" x14ac:dyDescent="0.3">
      <c r="A16" s="21" t="s">
        <v>2</v>
      </c>
      <c r="B16" s="48">
        <f>(B4+B7+B11+B14)</f>
        <v>48500</v>
      </c>
      <c r="C16" s="18"/>
      <c r="D16" s="18"/>
      <c r="E16" s="18"/>
      <c r="F16" s="18"/>
    </row>
    <row r="17" spans="1:6" ht="15.75" thickTop="1" x14ac:dyDescent="0.25">
      <c r="A17" s="19"/>
      <c r="B17" s="43"/>
    </row>
    <row r="18" spans="1:6" x14ac:dyDescent="0.25">
      <c r="A18" s="85" t="s">
        <v>3</v>
      </c>
      <c r="B18" s="86"/>
    </row>
    <row r="19" spans="1:6" x14ac:dyDescent="0.25">
      <c r="A19" s="19" t="s">
        <v>4</v>
      </c>
      <c r="B19" s="22" t="s">
        <v>13</v>
      </c>
      <c r="C19" s="22" t="s">
        <v>14</v>
      </c>
      <c r="D19" s="22" t="s">
        <v>28</v>
      </c>
      <c r="E19" s="22" t="s">
        <v>29</v>
      </c>
    </row>
    <row r="20" spans="1:6" ht="15" customHeight="1" x14ac:dyDescent="0.25">
      <c r="A20" s="23" t="s">
        <v>19</v>
      </c>
      <c r="B20" s="24"/>
      <c r="C20" s="22"/>
      <c r="D20" s="36"/>
      <c r="E20" s="37"/>
    </row>
    <row r="21" spans="1:6" x14ac:dyDescent="0.25">
      <c r="A21" s="25" t="s">
        <v>20</v>
      </c>
      <c r="B21" s="20">
        <v>50000</v>
      </c>
      <c r="C21" s="38"/>
      <c r="D21" s="54"/>
      <c r="E21" s="12"/>
    </row>
    <row r="22" spans="1:6" x14ac:dyDescent="0.25">
      <c r="A22" s="23" t="s">
        <v>21</v>
      </c>
      <c r="B22" s="24"/>
      <c r="C22" s="39"/>
      <c r="D22" s="39"/>
      <c r="E22" s="37"/>
    </row>
    <row r="23" spans="1:6" x14ac:dyDescent="0.25">
      <c r="A23" s="25" t="s">
        <v>22</v>
      </c>
      <c r="B23" s="20">
        <v>300300</v>
      </c>
      <c r="C23" s="40"/>
      <c r="D23" s="39"/>
      <c r="E23" s="12"/>
    </row>
    <row r="24" spans="1:6" x14ac:dyDescent="0.25">
      <c r="A24" s="25"/>
      <c r="B24" s="26"/>
      <c r="C24" s="39"/>
      <c r="D24" s="39"/>
      <c r="E24" s="37"/>
    </row>
    <row r="25" spans="1:6" ht="15.75" customHeight="1" x14ac:dyDescent="0.25">
      <c r="A25" s="23" t="s">
        <v>8</v>
      </c>
      <c r="B25" s="26"/>
      <c r="C25" s="39"/>
      <c r="D25" s="41"/>
      <c r="E25" s="37"/>
    </row>
    <row r="26" spans="1:6" ht="16.5" customHeight="1" x14ac:dyDescent="0.25">
      <c r="A26" s="25" t="s">
        <v>23</v>
      </c>
      <c r="B26" s="27">
        <v>16000</v>
      </c>
      <c r="C26" s="39">
        <v>258</v>
      </c>
      <c r="D26" s="39">
        <v>30.77</v>
      </c>
      <c r="E26" s="12">
        <f t="shared" ref="E26:E35" si="0">(C26*D26)</f>
        <v>7938.66</v>
      </c>
    </row>
    <row r="27" spans="1:6" x14ac:dyDescent="0.25">
      <c r="A27" s="28"/>
      <c r="B27" s="26"/>
      <c r="C27" s="39"/>
      <c r="D27" s="41"/>
      <c r="E27" s="12"/>
    </row>
    <row r="28" spans="1:6" ht="20.25" customHeight="1" x14ac:dyDescent="0.25">
      <c r="A28" s="23" t="s">
        <v>7</v>
      </c>
      <c r="B28" s="26"/>
      <c r="C28" s="39"/>
      <c r="D28" s="41"/>
      <c r="E28" s="12"/>
    </row>
    <row r="29" spans="1:6" x14ac:dyDescent="0.25">
      <c r="A29" s="29" t="s">
        <v>24</v>
      </c>
      <c r="B29" s="30">
        <v>18300</v>
      </c>
      <c r="C29" s="39"/>
      <c r="D29" s="41"/>
      <c r="E29" s="12"/>
    </row>
    <row r="30" spans="1:6" x14ac:dyDescent="0.25">
      <c r="A30" s="31"/>
      <c r="B30" s="32"/>
      <c r="C30" s="39"/>
      <c r="D30" s="39"/>
      <c r="E30" s="12"/>
      <c r="F30" s="1"/>
    </row>
    <row r="31" spans="1:6" ht="14.25" customHeight="1" x14ac:dyDescent="0.25">
      <c r="A31" s="23" t="s">
        <v>25</v>
      </c>
      <c r="B31" s="24"/>
      <c r="C31" s="39"/>
      <c r="D31" s="39"/>
      <c r="E31" s="12"/>
      <c r="F31" s="1"/>
    </row>
    <row r="32" spans="1:6" x14ac:dyDescent="0.25">
      <c r="A32" s="31" t="s">
        <v>26</v>
      </c>
      <c r="B32" s="33">
        <v>9500</v>
      </c>
      <c r="C32" s="39">
        <v>70</v>
      </c>
      <c r="D32" s="39">
        <v>47.5</v>
      </c>
      <c r="E32" s="12">
        <f t="shared" si="0"/>
        <v>3325</v>
      </c>
      <c r="F32" s="3"/>
    </row>
    <row r="33" spans="1:6" x14ac:dyDescent="0.25">
      <c r="A33" s="28"/>
      <c r="B33" s="34"/>
      <c r="C33" s="41"/>
      <c r="D33" s="39"/>
      <c r="E33" s="12"/>
      <c r="F33" s="3"/>
    </row>
    <row r="34" spans="1:6" ht="18.75" customHeight="1" x14ac:dyDescent="0.25">
      <c r="A34" s="23" t="s">
        <v>27</v>
      </c>
      <c r="B34" s="24"/>
      <c r="C34" s="39"/>
      <c r="D34" s="41"/>
      <c r="E34" s="12"/>
    </row>
    <row r="35" spans="1:6" x14ac:dyDescent="0.25">
      <c r="A35" s="31" t="s">
        <v>26</v>
      </c>
      <c r="B35" s="33">
        <v>1800</v>
      </c>
      <c r="C35" s="12">
        <v>64</v>
      </c>
      <c r="D35" s="39">
        <v>15</v>
      </c>
      <c r="E35" s="12">
        <f t="shared" si="0"/>
        <v>960</v>
      </c>
    </row>
    <row r="36" spans="1:6" x14ac:dyDescent="0.25">
      <c r="A36" s="65"/>
      <c r="B36" s="68"/>
      <c r="C36" s="67"/>
      <c r="D36" s="40"/>
      <c r="E36" s="67"/>
    </row>
    <row r="37" spans="1:6" x14ac:dyDescent="0.25">
      <c r="A37" s="69" t="s">
        <v>36</v>
      </c>
      <c r="B37" s="70">
        <f>(B21+B23+B26+B29+B32+B35)</f>
        <v>395900</v>
      </c>
      <c r="C37" s="71"/>
      <c r="D37" s="72"/>
      <c r="E37" s="73"/>
    </row>
    <row r="38" spans="1:6" x14ac:dyDescent="0.25">
      <c r="A38" s="103" t="s">
        <v>35</v>
      </c>
      <c r="B38" s="104"/>
      <c r="C38" s="104"/>
      <c r="D38" s="105"/>
      <c r="E38" s="74">
        <f>(E21+E23+E26+E32+E35)</f>
        <v>12223.66</v>
      </c>
    </row>
    <row r="39" spans="1:6" x14ac:dyDescent="0.25">
      <c r="A39" s="76"/>
      <c r="B39" s="77"/>
      <c r="C39" s="78"/>
      <c r="D39" s="79"/>
      <c r="E39" s="74"/>
    </row>
    <row r="40" spans="1:6" x14ac:dyDescent="0.25">
      <c r="A40" s="106"/>
      <c r="B40" s="107"/>
      <c r="C40" s="108"/>
      <c r="D40" s="61"/>
      <c r="E40" s="66"/>
    </row>
    <row r="41" spans="1:6" x14ac:dyDescent="0.25">
      <c r="A41" s="109" t="s">
        <v>37</v>
      </c>
      <c r="B41" s="110"/>
      <c r="C41" s="110"/>
      <c r="D41" s="110"/>
      <c r="E41" s="111"/>
    </row>
    <row r="42" spans="1:6" x14ac:dyDescent="0.25">
      <c r="A42" s="106" t="s">
        <v>38</v>
      </c>
      <c r="B42" s="108"/>
      <c r="C42" s="90">
        <f>(5*16000)</f>
        <v>80000</v>
      </c>
      <c r="D42" s="91"/>
      <c r="E42" s="92"/>
    </row>
    <row r="43" spans="1:6" x14ac:dyDescent="0.25">
      <c r="A43" s="88" t="s">
        <v>39</v>
      </c>
      <c r="B43" s="89"/>
      <c r="C43" s="90">
        <v>4000</v>
      </c>
      <c r="D43" s="91"/>
      <c r="E43" s="92"/>
    </row>
    <row r="44" spans="1:6" x14ac:dyDescent="0.25">
      <c r="A44" s="81"/>
      <c r="B44" s="75"/>
      <c r="C44" s="82"/>
      <c r="D44" s="83"/>
      <c r="E44" s="84"/>
    </row>
    <row r="45" spans="1:6" x14ac:dyDescent="0.25">
      <c r="A45" s="59" t="s">
        <v>41</v>
      </c>
      <c r="B45" s="80"/>
      <c r="C45" s="93">
        <f>(400000+C42)</f>
        <v>480000</v>
      </c>
      <c r="D45" s="94"/>
      <c r="E45" s="95"/>
      <c r="F45" s="18"/>
    </row>
    <row r="46" spans="1:6" x14ac:dyDescent="0.25">
      <c r="A46" s="96" t="s">
        <v>40</v>
      </c>
      <c r="B46" s="97"/>
      <c r="C46" s="93">
        <f>(B16+B37+E38+C43)</f>
        <v>460623.66</v>
      </c>
      <c r="D46" s="94"/>
      <c r="E46" s="95"/>
      <c r="F46" s="18"/>
    </row>
    <row r="47" spans="1:6" x14ac:dyDescent="0.25">
      <c r="A47" s="98" t="s">
        <v>42</v>
      </c>
      <c r="B47" s="99"/>
      <c r="C47" s="100">
        <f>(C45-C46)</f>
        <v>19376.340000000026</v>
      </c>
      <c r="D47" s="101"/>
      <c r="E47" s="102"/>
    </row>
  </sheetData>
  <mergeCells count="14">
    <mergeCell ref="A1:B1"/>
    <mergeCell ref="A18:B18"/>
    <mergeCell ref="A38:D38"/>
    <mergeCell ref="A40:C40"/>
    <mergeCell ref="C42:E42"/>
    <mergeCell ref="A41:E41"/>
    <mergeCell ref="A42:B42"/>
    <mergeCell ref="A43:B43"/>
    <mergeCell ref="C43:E43"/>
    <mergeCell ref="C46:E46"/>
    <mergeCell ref="A46:B46"/>
    <mergeCell ref="A47:B47"/>
    <mergeCell ref="C47:E47"/>
    <mergeCell ref="C45:E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2 CORRECTED</vt:lpstr>
      <vt:lpstr>SESSION 3 ICM</vt:lpstr>
      <vt:lpstr>SESSION 3 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OLORATO CHARLES</dc:creator>
  <cp:lastModifiedBy>OLORATO CHARLES</cp:lastModifiedBy>
  <dcterms:created xsi:type="dcterms:W3CDTF">2017-09-18T07:27:47Z</dcterms:created>
  <dcterms:modified xsi:type="dcterms:W3CDTF">2017-10-24T07:33:40Z</dcterms:modified>
</cp:coreProperties>
</file>