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Desktop\chem_recognition\src\testpull\"/>
    </mc:Choice>
  </mc:AlternateContent>
  <xr:revisionPtr revIDLastSave="0" documentId="13_ncr:1_{0EC8AB18-9A83-48A1-A434-C8E52DEB731C}" xr6:coauthVersionLast="47" xr6:coauthVersionMax="47" xr10:uidLastSave="{00000000-0000-0000-0000-000000000000}"/>
  <bookViews>
    <workbookView xWindow="-120" yWindow="-120" windowWidth="29040" windowHeight="15840" xr2:uid="{DA1AB9CD-6D9B-433C-9980-74696B6C9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7" i="1"/>
  <c r="J16" i="1"/>
  <c r="J15" i="1"/>
  <c r="J14" i="1"/>
  <c r="J13" i="1"/>
  <c r="J12" i="1"/>
  <c r="J11" i="1"/>
  <c r="J10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36" i="1" s="1"/>
  <c r="K36" i="1"/>
  <c r="Q21" i="1" s="1"/>
  <c r="H36" i="1"/>
  <c r="G36" i="1"/>
  <c r="F36" i="1"/>
  <c r="F18" i="1"/>
  <c r="G18" i="1"/>
  <c r="H18" i="1"/>
  <c r="K18" i="1"/>
  <c r="P3" i="1" s="1"/>
  <c r="L17" i="1"/>
  <c r="L16" i="1"/>
  <c r="L15" i="1"/>
  <c r="L14" i="1"/>
  <c r="L13" i="1"/>
  <c r="L12" i="1"/>
  <c r="L11" i="1"/>
  <c r="L10" i="1"/>
  <c r="L9" i="1"/>
  <c r="J4" i="1"/>
  <c r="J5" i="1"/>
  <c r="J6" i="1"/>
  <c r="J7" i="1"/>
  <c r="J8" i="1"/>
  <c r="J9" i="1"/>
  <c r="J3" i="1"/>
  <c r="L8" i="1"/>
  <c r="L4" i="1"/>
  <c r="L5" i="1"/>
  <c r="L6" i="1"/>
  <c r="L7" i="1"/>
  <c r="L3" i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41" i="1"/>
  <c r="A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O21" i="1" l="1"/>
  <c r="R21" i="1"/>
  <c r="P21" i="1"/>
  <c r="O3" i="1"/>
  <c r="L18" i="1"/>
  <c r="Q3" i="1"/>
  <c r="R3" i="1"/>
</calcChain>
</file>

<file path=xl/sharedStrings.xml><?xml version="1.0" encoding="utf-8"?>
<sst xmlns="http://schemas.openxmlformats.org/spreadsheetml/2006/main" count="140" uniqueCount="39">
  <si>
    <t>1498378700716837495-09308273 - US9308273</t>
  </si>
  <si>
    <t>1498392494248982643-08003742 - US8003742</t>
  </si>
  <si>
    <t>1498383555865983980-08507653 - US8507653</t>
  </si>
  <si>
    <t>Pages</t>
  </si>
  <si>
    <t>KB</t>
  </si>
  <si>
    <t>Images</t>
  </si>
  <si>
    <t>File name</t>
  </si>
  <si>
    <t>Time</t>
  </si>
  <si>
    <t>Correct</t>
  </si>
  <si>
    <t>Type</t>
  </si>
  <si>
    <t>Patent</t>
  </si>
  <si>
    <t>Patent-Chem</t>
  </si>
  <si>
    <t>test_03</t>
  </si>
  <si>
    <t>Research-Chem</t>
  </si>
  <si>
    <t>#</t>
  </si>
  <si>
    <t>Mask Exps</t>
  </si>
  <si>
    <t>Missed</t>
  </si>
  <si>
    <t>1498395631838999062-07883693</t>
  </si>
  <si>
    <t>1498396149789737288-08304511 - US8304511</t>
  </si>
  <si>
    <t>CN107200838A</t>
  </si>
  <si>
    <t>CN107573498A</t>
  </si>
  <si>
    <t>EP2073850B1</t>
  </si>
  <si>
    <t>Model</t>
  </si>
  <si>
    <t>Full</t>
  </si>
  <si>
    <t>EP2442839B1</t>
  </si>
  <si>
    <t>JP5706691B2</t>
  </si>
  <si>
    <t>KR101793704B1</t>
  </si>
  <si>
    <t>US10377857</t>
  </si>
  <si>
    <t>US20180256777A1</t>
  </si>
  <si>
    <t>WO2015081831A1</t>
  </si>
  <si>
    <t>US8569441</t>
  </si>
  <si>
    <t>US9040060</t>
  </si>
  <si>
    <t>Time (s)</t>
  </si>
  <si>
    <t>Time (m)</t>
  </si>
  <si>
    <t>% Acc</t>
  </si>
  <si>
    <t>pg/s</t>
  </si>
  <si>
    <t>image/s</t>
  </si>
  <si>
    <t>s/MB</t>
  </si>
  <si>
    <t>s/doc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</si>
</sst>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9" formatCode="_(* #,##0.0_);_(* \(#,##0.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5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0" xfId="1" applyFont="1"/>
    <xf numFmtId="169" fontId="0" fillId="0" borderId="0" xfId="1" applyNumberFormat="1" applyFont="1"/>
    <xf numFmtId="0" fontId="0" fillId="0" borderId="0" xfId="0" applyBorder="1" applyAlignment="1">
      <alignment horizontal="center"/>
    </xf>
    <xf numFmtId="9" fontId="0" fillId="0" borderId="0" xfId="2" applyFont="1"/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69" fontId="0" fillId="0" borderId="1" xfId="1" applyNumberFormat="1" applyFont="1" applyBorder="1"/>
    <xf numFmtId="43" fontId="0" fillId="0" borderId="1" xfId="1" applyFont="1" applyBorder="1"/>
    <xf numFmtId="169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Border="1"/>
    <xf numFmtId="164" fontId="0" fillId="0" borderId="2" xfId="1" applyNumberFormat="1" applyFont="1" applyBorder="1"/>
    <xf numFmtId="9" fontId="0" fillId="0" borderId="2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44BA-771B-41AE-82FB-8C79CE0AE887}">
  <dimension ref="A2:R44"/>
  <sheetViews>
    <sheetView tabSelected="1" zoomScaleNormal="100" workbookViewId="0">
      <selection activeCell="J15" sqref="J15"/>
    </sheetView>
  </sheetViews>
  <sheetFormatPr defaultRowHeight="15" x14ac:dyDescent="0.25"/>
  <cols>
    <col min="1" max="1" width="3.140625" bestFit="1" customWidth="1"/>
    <col min="3" max="3" width="41.140625" bestFit="1" customWidth="1"/>
    <col min="4" max="4" width="15" bestFit="1" customWidth="1"/>
    <col min="5" max="5" width="10.140625" bestFit="1" customWidth="1"/>
    <col min="6" max="7" width="8.7109375" customWidth="1"/>
    <col min="11" max="11" width="11.28515625" bestFit="1" customWidth="1"/>
  </cols>
  <sheetData>
    <row r="2" spans="1:18" x14ac:dyDescent="0.25">
      <c r="A2" s="4" t="s">
        <v>14</v>
      </c>
      <c r="B2" s="4" t="s">
        <v>22</v>
      </c>
      <c r="C2" s="4" t="s">
        <v>6</v>
      </c>
      <c r="D2" s="5" t="s">
        <v>9</v>
      </c>
      <c r="E2" s="5" t="s">
        <v>15</v>
      </c>
      <c r="F2" s="5" t="s">
        <v>4</v>
      </c>
      <c r="G2" s="5" t="s">
        <v>3</v>
      </c>
      <c r="H2" s="5" t="s">
        <v>5</v>
      </c>
      <c r="I2" s="5" t="s">
        <v>8</v>
      </c>
      <c r="J2" s="5" t="s">
        <v>34</v>
      </c>
      <c r="K2" s="5" t="s">
        <v>32</v>
      </c>
      <c r="L2" s="5" t="s">
        <v>33</v>
      </c>
      <c r="M2" s="5" t="s">
        <v>16</v>
      </c>
      <c r="O2" s="11" t="s">
        <v>38</v>
      </c>
      <c r="P2" s="11" t="s">
        <v>37</v>
      </c>
      <c r="Q2" s="5" t="s">
        <v>35</v>
      </c>
      <c r="R2" s="5" t="s">
        <v>36</v>
      </c>
    </row>
    <row r="3" spans="1:18" x14ac:dyDescent="0.25">
      <c r="A3" s="3">
        <v>1</v>
      </c>
      <c r="B3" t="s">
        <v>23</v>
      </c>
      <c r="C3" t="s">
        <v>0</v>
      </c>
      <c r="D3" s="3" t="s">
        <v>11</v>
      </c>
      <c r="E3" s="3" t="b">
        <v>1</v>
      </c>
      <c r="F3" s="2">
        <v>2372</v>
      </c>
      <c r="G3">
        <v>25</v>
      </c>
      <c r="H3">
        <v>117</v>
      </c>
      <c r="I3">
        <v>117</v>
      </c>
      <c r="J3" s="9">
        <f>+I3/H3</f>
        <v>1</v>
      </c>
      <c r="K3" s="7">
        <v>105.72894859313899</v>
      </c>
      <c r="L3" s="6">
        <f>+K3/60</f>
        <v>1.7621491432189833</v>
      </c>
      <c r="O3" s="14">
        <f>+K18/15</f>
        <v>77.770567766825238</v>
      </c>
      <c r="P3" s="14">
        <f>+$K18/(F18/1000)</f>
        <v>37.571532625926068</v>
      </c>
      <c r="Q3" s="14">
        <f>+$K18/G18</f>
        <v>2.852221311741757</v>
      </c>
      <c r="R3" s="14">
        <f>+$K18/H18</f>
        <v>1.2279563331603984</v>
      </c>
    </row>
    <row r="4" spans="1:18" x14ac:dyDescent="0.25">
      <c r="A4" s="3">
        <f>+A3+1</f>
        <v>2</v>
      </c>
      <c r="B4" t="s">
        <v>23</v>
      </c>
      <c r="C4" t="s">
        <v>2</v>
      </c>
      <c r="D4" s="3" t="s">
        <v>11</v>
      </c>
      <c r="E4" s="3" t="b">
        <v>1</v>
      </c>
      <c r="F4" s="2">
        <v>2162</v>
      </c>
      <c r="G4">
        <v>25</v>
      </c>
      <c r="H4">
        <v>51</v>
      </c>
      <c r="I4">
        <v>49</v>
      </c>
      <c r="J4" s="9">
        <f t="shared" ref="J4:J17" si="0">+I4/H4</f>
        <v>0.96078431372549022</v>
      </c>
      <c r="K4" s="7">
        <v>76.601059675216604</v>
      </c>
      <c r="L4" s="6">
        <f t="shared" ref="L4:L16" si="1">+K4/60</f>
        <v>1.2766843279202766</v>
      </c>
    </row>
    <row r="5" spans="1:18" x14ac:dyDescent="0.25">
      <c r="A5" s="3">
        <f t="shared" ref="A5:A17" si="2">+A4+1</f>
        <v>3</v>
      </c>
      <c r="B5" t="s">
        <v>23</v>
      </c>
      <c r="C5" t="s">
        <v>1</v>
      </c>
      <c r="D5" s="3" t="s">
        <v>11</v>
      </c>
      <c r="E5" s="3" t="b">
        <v>1</v>
      </c>
      <c r="F5" s="2">
        <v>1001</v>
      </c>
      <c r="G5">
        <v>8</v>
      </c>
      <c r="H5">
        <v>5</v>
      </c>
      <c r="I5">
        <v>5</v>
      </c>
      <c r="J5" s="9">
        <f t="shared" si="0"/>
        <v>1</v>
      </c>
      <c r="K5" s="7">
        <v>21.9585344791412</v>
      </c>
      <c r="L5" s="6">
        <f t="shared" si="1"/>
        <v>0.36597557465235331</v>
      </c>
    </row>
    <row r="6" spans="1:18" x14ac:dyDescent="0.25">
      <c r="A6" s="3">
        <f t="shared" si="2"/>
        <v>4</v>
      </c>
      <c r="B6" t="s">
        <v>23</v>
      </c>
      <c r="C6" t="s">
        <v>17</v>
      </c>
      <c r="D6" s="3" t="s">
        <v>11</v>
      </c>
      <c r="E6" s="3" t="b">
        <v>1</v>
      </c>
      <c r="F6" s="2">
        <v>3191</v>
      </c>
      <c r="G6">
        <v>41</v>
      </c>
      <c r="H6">
        <v>31</v>
      </c>
      <c r="I6">
        <v>26</v>
      </c>
      <c r="J6" s="9">
        <f t="shared" si="0"/>
        <v>0.83870967741935487</v>
      </c>
      <c r="K6" s="7">
        <v>86.461412429809499</v>
      </c>
      <c r="L6" s="6">
        <f t="shared" si="1"/>
        <v>1.441023540496825</v>
      </c>
    </row>
    <row r="7" spans="1:18" x14ac:dyDescent="0.25">
      <c r="A7" s="3">
        <f t="shared" si="2"/>
        <v>5</v>
      </c>
      <c r="B7" t="s">
        <v>23</v>
      </c>
      <c r="C7" t="s">
        <v>18</v>
      </c>
      <c r="D7" s="3" t="s">
        <v>11</v>
      </c>
      <c r="E7" s="3" t="b">
        <v>1</v>
      </c>
      <c r="F7" s="2">
        <v>2713</v>
      </c>
      <c r="G7">
        <v>25</v>
      </c>
      <c r="H7">
        <v>44</v>
      </c>
      <c r="I7">
        <v>44</v>
      </c>
      <c r="J7" s="9">
        <f t="shared" si="0"/>
        <v>1</v>
      </c>
      <c r="K7" s="7">
        <v>66.456558227539006</v>
      </c>
      <c r="L7" s="6">
        <f t="shared" si="1"/>
        <v>1.1076093037923167</v>
      </c>
    </row>
    <row r="8" spans="1:18" x14ac:dyDescent="0.25">
      <c r="A8" s="3">
        <f t="shared" si="2"/>
        <v>6</v>
      </c>
      <c r="B8" t="s">
        <v>23</v>
      </c>
      <c r="C8" t="s">
        <v>19</v>
      </c>
      <c r="D8" s="3" t="s">
        <v>11</v>
      </c>
      <c r="E8" s="3" t="b">
        <v>1</v>
      </c>
      <c r="F8" s="2">
        <v>2428</v>
      </c>
      <c r="G8">
        <v>50</v>
      </c>
      <c r="H8">
        <v>375</v>
      </c>
      <c r="I8">
        <v>375</v>
      </c>
      <c r="J8" s="9">
        <f t="shared" si="0"/>
        <v>1</v>
      </c>
      <c r="K8" s="7">
        <v>254.488987922668</v>
      </c>
      <c r="L8" s="6">
        <f t="shared" si="1"/>
        <v>4.2414831320444666</v>
      </c>
    </row>
    <row r="9" spans="1:18" x14ac:dyDescent="0.25">
      <c r="A9" s="3">
        <f t="shared" si="2"/>
        <v>7</v>
      </c>
      <c r="B9" t="s">
        <v>23</v>
      </c>
      <c r="C9" t="s">
        <v>20</v>
      </c>
      <c r="D9" s="3" t="s">
        <v>11</v>
      </c>
      <c r="E9" s="3" t="b">
        <v>1</v>
      </c>
      <c r="F9" s="2">
        <v>2623</v>
      </c>
      <c r="G9">
        <v>41</v>
      </c>
      <c r="H9">
        <v>91</v>
      </c>
      <c r="I9">
        <v>91</v>
      </c>
      <c r="J9" s="9">
        <f t="shared" si="0"/>
        <v>1</v>
      </c>
      <c r="K9" s="7">
        <v>115.765664577484</v>
      </c>
      <c r="L9" s="6">
        <f t="shared" si="1"/>
        <v>1.9294277429580666</v>
      </c>
    </row>
    <row r="10" spans="1:18" x14ac:dyDescent="0.25">
      <c r="A10" s="3">
        <f t="shared" si="2"/>
        <v>8</v>
      </c>
      <c r="B10" t="s">
        <v>23</v>
      </c>
      <c r="C10" t="s">
        <v>24</v>
      </c>
      <c r="D10" s="3" t="s">
        <v>11</v>
      </c>
      <c r="E10" s="3" t="b">
        <v>1</v>
      </c>
      <c r="F10" s="2">
        <v>2270</v>
      </c>
      <c r="G10">
        <v>42</v>
      </c>
      <c r="H10">
        <v>23</v>
      </c>
      <c r="I10">
        <v>5</v>
      </c>
      <c r="J10" s="9">
        <f t="shared" si="0"/>
        <v>0.21739130434782608</v>
      </c>
      <c r="K10" s="7">
        <v>78.091241836547795</v>
      </c>
      <c r="L10" s="6">
        <f t="shared" si="1"/>
        <v>1.3015206972757967</v>
      </c>
    </row>
    <row r="11" spans="1:18" x14ac:dyDescent="0.25">
      <c r="A11" s="3">
        <f t="shared" si="2"/>
        <v>9</v>
      </c>
      <c r="B11" t="s">
        <v>23</v>
      </c>
      <c r="C11" t="s">
        <v>25</v>
      </c>
      <c r="D11" s="3" t="s">
        <v>11</v>
      </c>
      <c r="E11" s="3" t="b">
        <v>1</v>
      </c>
      <c r="F11" s="2">
        <v>2017</v>
      </c>
      <c r="G11">
        <v>29</v>
      </c>
      <c r="H11">
        <v>30</v>
      </c>
      <c r="I11">
        <v>24</v>
      </c>
      <c r="J11" s="9">
        <f t="shared" si="0"/>
        <v>0.8</v>
      </c>
      <c r="K11" s="7">
        <v>61.213255167007397</v>
      </c>
      <c r="L11" s="6">
        <f t="shared" si="1"/>
        <v>1.0202209194501233</v>
      </c>
    </row>
    <row r="12" spans="1:18" x14ac:dyDescent="0.25">
      <c r="A12" s="3">
        <f t="shared" si="2"/>
        <v>10</v>
      </c>
      <c r="B12" t="s">
        <v>23</v>
      </c>
      <c r="C12" t="s">
        <v>26</v>
      </c>
      <c r="D12" s="3" t="s">
        <v>11</v>
      </c>
      <c r="E12" s="3" t="b">
        <v>1</v>
      </c>
      <c r="F12" s="2">
        <v>634</v>
      </c>
      <c r="G12">
        <v>29</v>
      </c>
      <c r="H12">
        <v>22</v>
      </c>
      <c r="I12">
        <v>19</v>
      </c>
      <c r="J12" s="9">
        <f t="shared" si="0"/>
        <v>0.86363636363636365</v>
      </c>
      <c r="K12" s="7">
        <v>60.769869565963702</v>
      </c>
      <c r="L12" s="6">
        <f t="shared" si="1"/>
        <v>1.0128311594327284</v>
      </c>
    </row>
    <row r="13" spans="1:18" x14ac:dyDescent="0.25">
      <c r="A13" s="3">
        <f t="shared" si="2"/>
        <v>11</v>
      </c>
      <c r="B13" t="s">
        <v>23</v>
      </c>
      <c r="C13" t="s">
        <v>27</v>
      </c>
      <c r="D13" s="3" t="s">
        <v>11</v>
      </c>
      <c r="E13" s="3" t="b">
        <v>1</v>
      </c>
      <c r="F13" s="2">
        <v>1772</v>
      </c>
      <c r="G13">
        <v>13</v>
      </c>
      <c r="H13">
        <v>3</v>
      </c>
      <c r="I13">
        <v>3</v>
      </c>
      <c r="J13" s="9">
        <f t="shared" si="0"/>
        <v>1</v>
      </c>
      <c r="K13" s="7">
        <v>25.473277091979899</v>
      </c>
      <c r="L13" s="6">
        <f>+K13/60</f>
        <v>0.424554618199665</v>
      </c>
    </row>
    <row r="14" spans="1:18" x14ac:dyDescent="0.25">
      <c r="A14" s="3">
        <f t="shared" si="2"/>
        <v>12</v>
      </c>
      <c r="B14" t="s">
        <v>23</v>
      </c>
      <c r="C14" t="s">
        <v>28</v>
      </c>
      <c r="D14" s="3" t="s">
        <v>11</v>
      </c>
      <c r="E14" s="3" t="b">
        <v>1</v>
      </c>
      <c r="F14" s="2">
        <v>2176</v>
      </c>
      <c r="G14">
        <v>21</v>
      </c>
      <c r="H14">
        <v>60</v>
      </c>
      <c r="I14">
        <v>54</v>
      </c>
      <c r="J14" s="9">
        <f t="shared" si="0"/>
        <v>0.9</v>
      </c>
      <c r="K14" s="7">
        <v>63.751137733459402</v>
      </c>
      <c r="L14" s="6">
        <f>+K14/60</f>
        <v>1.0625189622243234</v>
      </c>
    </row>
    <row r="15" spans="1:18" x14ac:dyDescent="0.25">
      <c r="A15" s="3">
        <f t="shared" si="2"/>
        <v>13</v>
      </c>
      <c r="B15" t="s">
        <v>23</v>
      </c>
      <c r="C15" t="s">
        <v>30</v>
      </c>
      <c r="D15" s="3" t="s">
        <v>11</v>
      </c>
      <c r="E15" s="3" t="b">
        <v>1</v>
      </c>
      <c r="F15" s="2">
        <v>1908</v>
      </c>
      <c r="G15">
        <v>14</v>
      </c>
      <c r="H15">
        <v>38</v>
      </c>
      <c r="I15">
        <v>38</v>
      </c>
      <c r="J15" s="9">
        <f t="shared" si="0"/>
        <v>1</v>
      </c>
      <c r="K15" s="7">
        <v>41.610101222991901</v>
      </c>
      <c r="L15" s="6">
        <f>+K15/60</f>
        <v>0.69350168704986503</v>
      </c>
    </row>
    <row r="16" spans="1:18" x14ac:dyDescent="0.25">
      <c r="A16" s="3">
        <f t="shared" si="2"/>
        <v>14</v>
      </c>
      <c r="B16" t="s">
        <v>23</v>
      </c>
      <c r="C16" t="s">
        <v>31</v>
      </c>
      <c r="D16" s="3" t="s">
        <v>11</v>
      </c>
      <c r="E16" s="3" t="b">
        <v>1</v>
      </c>
      <c r="F16" s="2">
        <v>2658</v>
      </c>
      <c r="G16">
        <v>18</v>
      </c>
      <c r="H16">
        <v>1</v>
      </c>
      <c r="I16">
        <v>1</v>
      </c>
      <c r="J16" s="9">
        <f t="shared" si="0"/>
        <v>1</v>
      </c>
      <c r="K16" s="7">
        <v>31.853153467178299</v>
      </c>
      <c r="L16" s="6">
        <f>+K16/60</f>
        <v>0.53088589111963835</v>
      </c>
    </row>
    <row r="17" spans="1:18" x14ac:dyDescent="0.25">
      <c r="A17" s="10">
        <f t="shared" si="2"/>
        <v>15</v>
      </c>
      <c r="B17" s="4" t="s">
        <v>23</v>
      </c>
      <c r="C17" s="4" t="s">
        <v>29</v>
      </c>
      <c r="D17" s="10" t="s">
        <v>11</v>
      </c>
      <c r="E17" s="10" t="b">
        <v>1</v>
      </c>
      <c r="F17" s="11">
        <v>1124</v>
      </c>
      <c r="G17" s="4">
        <v>28</v>
      </c>
      <c r="H17" s="4">
        <v>59</v>
      </c>
      <c r="I17" s="4">
        <v>59</v>
      </c>
      <c r="J17" s="9">
        <f t="shared" si="0"/>
        <v>1</v>
      </c>
      <c r="K17" s="12">
        <v>76.335314512252793</v>
      </c>
      <c r="L17" s="13">
        <f>+K17/60</f>
        <v>1.2722552418708799</v>
      </c>
    </row>
    <row r="18" spans="1:18" x14ac:dyDescent="0.25">
      <c r="A18" s="3"/>
      <c r="D18" s="3"/>
      <c r="E18" s="3"/>
      <c r="F18" s="2">
        <f>SUM(F3:F17)</f>
        <v>31049</v>
      </c>
      <c r="G18">
        <f>SUM(G3:G17)</f>
        <v>409</v>
      </c>
      <c r="H18">
        <f>SUM(H3:H17)</f>
        <v>950</v>
      </c>
      <c r="J18" s="18">
        <f>+SUMPRODUCT(J3:J17,H3:H17)/SUM(H3:H17)</f>
        <v>0.95789473684210524</v>
      </c>
      <c r="K18" s="7">
        <f>SUM(K3:K17)</f>
        <v>1166.5585165023786</v>
      </c>
      <c r="L18" s="6">
        <f>SUM(L3:L17)</f>
        <v>19.442641941706306</v>
      </c>
    </row>
    <row r="19" spans="1:18" x14ac:dyDescent="0.25">
      <c r="A19" s="3"/>
      <c r="D19" s="3"/>
      <c r="E19" s="3"/>
      <c r="K19" s="7"/>
      <c r="L19" s="6"/>
    </row>
    <row r="20" spans="1:18" x14ac:dyDescent="0.25">
      <c r="A20" s="4" t="s">
        <v>14</v>
      </c>
      <c r="B20" s="4" t="s">
        <v>22</v>
      </c>
      <c r="C20" s="4" t="s">
        <v>6</v>
      </c>
      <c r="D20" s="5" t="s">
        <v>9</v>
      </c>
      <c r="E20" s="5" t="s">
        <v>15</v>
      </c>
      <c r="F20" s="5" t="s">
        <v>4</v>
      </c>
      <c r="G20" s="5" t="s">
        <v>3</v>
      </c>
      <c r="H20" s="5" t="s">
        <v>5</v>
      </c>
      <c r="I20" s="4" t="s">
        <v>8</v>
      </c>
      <c r="J20" s="5" t="s">
        <v>34</v>
      </c>
      <c r="K20" s="5" t="s">
        <v>32</v>
      </c>
      <c r="L20" s="5" t="s">
        <v>33</v>
      </c>
      <c r="M20" s="5" t="s">
        <v>16</v>
      </c>
      <c r="O20" s="11" t="s">
        <v>38</v>
      </c>
      <c r="P20" s="11" t="s">
        <v>37</v>
      </c>
      <c r="Q20" s="5" t="s">
        <v>35</v>
      </c>
      <c r="R20" s="5" t="s">
        <v>36</v>
      </c>
    </row>
    <row r="21" spans="1:18" x14ac:dyDescent="0.25">
      <c r="A21" s="3">
        <v>1</v>
      </c>
      <c r="B21" t="s">
        <v>23</v>
      </c>
      <c r="C21" t="s">
        <v>0</v>
      </c>
      <c r="D21" s="3" t="s">
        <v>11</v>
      </c>
      <c r="E21" s="3" t="b">
        <v>0</v>
      </c>
      <c r="F21" s="2">
        <v>2372</v>
      </c>
      <c r="G21">
        <v>25</v>
      </c>
      <c r="H21">
        <v>119</v>
      </c>
      <c r="I21">
        <v>119</v>
      </c>
      <c r="K21" s="7">
        <v>63.723830699920597</v>
      </c>
      <c r="L21" s="6">
        <f>+K21/60</f>
        <v>1.0620638449986766</v>
      </c>
      <c r="O21" s="14">
        <f>+K36/15</f>
        <v>57.119458786646426</v>
      </c>
      <c r="P21" s="14">
        <f>+$K36/(F36/1000)</f>
        <v>27.594830165212933</v>
      </c>
      <c r="Q21" s="14">
        <f>+$K36/G36</f>
        <v>2.0948456767718739</v>
      </c>
      <c r="R21" s="14">
        <f>+$K36/H36</f>
        <v>0.88420214840009947</v>
      </c>
    </row>
    <row r="22" spans="1:18" x14ac:dyDescent="0.25">
      <c r="A22" s="3">
        <f>+A21+1</f>
        <v>2</v>
      </c>
      <c r="B22" t="s">
        <v>23</v>
      </c>
      <c r="C22" t="s">
        <v>2</v>
      </c>
      <c r="D22" s="3" t="s">
        <v>11</v>
      </c>
      <c r="E22" s="3" t="b">
        <v>0</v>
      </c>
      <c r="F22" s="2">
        <v>2162</v>
      </c>
      <c r="G22">
        <v>25</v>
      </c>
      <c r="H22">
        <v>51</v>
      </c>
      <c r="I22">
        <v>49</v>
      </c>
      <c r="K22" s="7">
        <v>52.037358522415097</v>
      </c>
      <c r="L22" s="6">
        <f t="shared" ref="L22:L30" si="3">+K22/60</f>
        <v>0.86728930870691834</v>
      </c>
    </row>
    <row r="23" spans="1:18" x14ac:dyDescent="0.25">
      <c r="A23" s="3">
        <f t="shared" ref="A23:A35" si="4">+A22+1</f>
        <v>3</v>
      </c>
      <c r="B23" t="s">
        <v>23</v>
      </c>
      <c r="C23" t="s">
        <v>1</v>
      </c>
      <c r="D23" s="3" t="s">
        <v>11</v>
      </c>
      <c r="E23" s="3" t="b">
        <v>0</v>
      </c>
      <c r="F23" s="2">
        <v>1001</v>
      </c>
      <c r="G23">
        <v>8</v>
      </c>
      <c r="H23">
        <v>5</v>
      </c>
      <c r="I23">
        <v>5</v>
      </c>
      <c r="K23" s="7">
        <v>18.892216682434</v>
      </c>
      <c r="L23" s="6">
        <f t="shared" si="3"/>
        <v>0.31487027804056666</v>
      </c>
    </row>
    <row r="24" spans="1:18" x14ac:dyDescent="0.25">
      <c r="A24" s="3">
        <f t="shared" si="4"/>
        <v>4</v>
      </c>
      <c r="B24" t="s">
        <v>23</v>
      </c>
      <c r="C24" t="s">
        <v>17</v>
      </c>
      <c r="D24" s="3" t="s">
        <v>11</v>
      </c>
      <c r="E24" s="3" t="b">
        <v>0</v>
      </c>
      <c r="F24" s="2">
        <v>3191</v>
      </c>
      <c r="G24">
        <v>41</v>
      </c>
      <c r="H24">
        <v>31</v>
      </c>
      <c r="K24" s="7">
        <v>74.999047756194997</v>
      </c>
      <c r="L24" s="6">
        <f t="shared" si="3"/>
        <v>1.2499841292699165</v>
      </c>
    </row>
    <row r="25" spans="1:18" x14ac:dyDescent="0.25">
      <c r="A25" s="3">
        <f t="shared" si="4"/>
        <v>5</v>
      </c>
      <c r="B25" t="s">
        <v>23</v>
      </c>
      <c r="C25" t="s">
        <v>18</v>
      </c>
      <c r="D25" s="3" t="s">
        <v>11</v>
      </c>
      <c r="E25" s="3" t="b">
        <v>0</v>
      </c>
      <c r="F25" s="2">
        <v>2713</v>
      </c>
      <c r="G25">
        <v>25</v>
      </c>
      <c r="H25">
        <v>45</v>
      </c>
      <c r="K25" s="7">
        <v>50.924638509750302</v>
      </c>
      <c r="L25" s="6">
        <f t="shared" si="3"/>
        <v>0.84874397516250499</v>
      </c>
    </row>
    <row r="26" spans="1:18" x14ac:dyDescent="0.25">
      <c r="A26" s="3">
        <f t="shared" si="4"/>
        <v>6</v>
      </c>
      <c r="B26" t="s">
        <v>23</v>
      </c>
      <c r="C26" t="s">
        <v>19</v>
      </c>
      <c r="D26" s="3" t="s">
        <v>11</v>
      </c>
      <c r="E26" s="3" t="b">
        <v>0</v>
      </c>
      <c r="F26" s="2">
        <v>2428</v>
      </c>
      <c r="G26">
        <v>50</v>
      </c>
      <c r="H26">
        <v>386</v>
      </c>
      <c r="K26" s="7">
        <v>152.084476232528</v>
      </c>
      <c r="L26" s="6">
        <f t="shared" si="3"/>
        <v>2.5347412705421335</v>
      </c>
    </row>
    <row r="27" spans="1:18" x14ac:dyDescent="0.25">
      <c r="A27" s="3">
        <f t="shared" si="4"/>
        <v>7</v>
      </c>
      <c r="B27" t="s">
        <v>23</v>
      </c>
      <c r="C27" t="s">
        <v>20</v>
      </c>
      <c r="D27" s="3" t="s">
        <v>11</v>
      </c>
      <c r="E27" s="3" t="b">
        <v>0</v>
      </c>
      <c r="F27" s="2">
        <v>2623</v>
      </c>
      <c r="G27">
        <v>41</v>
      </c>
      <c r="H27">
        <v>94</v>
      </c>
      <c r="K27" s="7">
        <v>82.649111986160193</v>
      </c>
      <c r="L27" s="6">
        <f t="shared" si="3"/>
        <v>1.3774851997693365</v>
      </c>
    </row>
    <row r="28" spans="1:18" x14ac:dyDescent="0.25">
      <c r="A28" s="3">
        <f t="shared" si="4"/>
        <v>8</v>
      </c>
      <c r="B28" t="s">
        <v>23</v>
      </c>
      <c r="C28" t="s">
        <v>24</v>
      </c>
      <c r="D28" s="3" t="s">
        <v>11</v>
      </c>
      <c r="E28" s="3" t="b">
        <v>0</v>
      </c>
      <c r="F28" s="2">
        <v>2270</v>
      </c>
      <c r="G28">
        <v>42</v>
      </c>
      <c r="H28">
        <v>23</v>
      </c>
      <c r="K28" s="7">
        <v>73.839662551879798</v>
      </c>
      <c r="L28" s="6">
        <f t="shared" si="3"/>
        <v>1.23066104253133</v>
      </c>
    </row>
    <row r="29" spans="1:18" x14ac:dyDescent="0.25">
      <c r="A29" s="3">
        <f t="shared" si="4"/>
        <v>9</v>
      </c>
      <c r="B29" t="s">
        <v>23</v>
      </c>
      <c r="C29" t="s">
        <v>25</v>
      </c>
      <c r="D29" s="3" t="s">
        <v>11</v>
      </c>
      <c r="E29" s="3" t="b">
        <v>0</v>
      </c>
      <c r="F29" s="2">
        <v>2017</v>
      </c>
      <c r="G29">
        <v>29</v>
      </c>
      <c r="H29">
        <v>30</v>
      </c>
      <c r="K29" s="7">
        <v>51.125028371810899</v>
      </c>
      <c r="L29" s="6">
        <f t="shared" si="3"/>
        <v>0.85208380619684831</v>
      </c>
    </row>
    <row r="30" spans="1:18" x14ac:dyDescent="0.25">
      <c r="A30" s="3">
        <f t="shared" si="4"/>
        <v>10</v>
      </c>
      <c r="B30" t="s">
        <v>23</v>
      </c>
      <c r="C30" t="s">
        <v>26</v>
      </c>
      <c r="D30" s="3" t="s">
        <v>11</v>
      </c>
      <c r="E30" s="3" t="b">
        <v>0</v>
      </c>
      <c r="F30" s="2">
        <v>634</v>
      </c>
      <c r="G30">
        <v>29</v>
      </c>
      <c r="H30">
        <v>22</v>
      </c>
      <c r="K30" s="7">
        <v>49.372034072875898</v>
      </c>
      <c r="L30" s="6">
        <f t="shared" si="3"/>
        <v>0.82286723454793165</v>
      </c>
    </row>
    <row r="31" spans="1:18" x14ac:dyDescent="0.25">
      <c r="A31" s="3">
        <f t="shared" si="4"/>
        <v>11</v>
      </c>
      <c r="B31" t="s">
        <v>23</v>
      </c>
      <c r="C31" t="s">
        <v>27</v>
      </c>
      <c r="D31" s="3" t="s">
        <v>11</v>
      </c>
      <c r="E31" s="3" t="b">
        <v>0</v>
      </c>
      <c r="F31" s="2">
        <v>1772</v>
      </c>
      <c r="G31">
        <v>13</v>
      </c>
      <c r="H31">
        <v>3</v>
      </c>
      <c r="K31" s="7">
        <v>23.931791782379101</v>
      </c>
      <c r="L31" s="6">
        <f>+K31/60</f>
        <v>0.39886319637298501</v>
      </c>
    </row>
    <row r="32" spans="1:18" x14ac:dyDescent="0.25">
      <c r="A32" s="3">
        <f t="shared" si="4"/>
        <v>12</v>
      </c>
      <c r="B32" t="s">
        <v>23</v>
      </c>
      <c r="C32" t="s">
        <v>28</v>
      </c>
      <c r="D32" s="3" t="s">
        <v>11</v>
      </c>
      <c r="E32" s="3" t="b">
        <v>0</v>
      </c>
      <c r="F32" s="2">
        <v>2176</v>
      </c>
      <c r="G32">
        <v>21</v>
      </c>
      <c r="H32">
        <v>61</v>
      </c>
      <c r="K32" s="7">
        <v>44.252465248107903</v>
      </c>
      <c r="L32" s="6">
        <f>+K32/60</f>
        <v>0.73754108746846503</v>
      </c>
    </row>
    <row r="33" spans="1:13" x14ac:dyDescent="0.25">
      <c r="A33" s="3">
        <f t="shared" si="4"/>
        <v>13</v>
      </c>
      <c r="B33" t="s">
        <v>23</v>
      </c>
      <c r="C33" t="s">
        <v>30</v>
      </c>
      <c r="D33" s="3" t="s">
        <v>11</v>
      </c>
      <c r="E33" s="3" t="b">
        <v>0</v>
      </c>
      <c r="F33" s="2">
        <v>1908</v>
      </c>
      <c r="G33">
        <v>14</v>
      </c>
      <c r="H33">
        <v>38</v>
      </c>
      <c r="K33" s="7">
        <v>30.943124294280999</v>
      </c>
      <c r="L33" s="6">
        <f>+K33/60</f>
        <v>0.51571873823801662</v>
      </c>
    </row>
    <row r="34" spans="1:13" x14ac:dyDescent="0.25">
      <c r="A34" s="3">
        <f t="shared" si="4"/>
        <v>14</v>
      </c>
      <c r="B34" t="s">
        <v>23</v>
      </c>
      <c r="C34" t="s">
        <v>31</v>
      </c>
      <c r="D34" s="3" t="s">
        <v>11</v>
      </c>
      <c r="E34" s="3" t="b">
        <v>0</v>
      </c>
      <c r="F34" s="2">
        <v>2658</v>
      </c>
      <c r="G34">
        <v>18</v>
      </c>
      <c r="H34">
        <v>1</v>
      </c>
      <c r="K34" s="7">
        <v>31.376361608505199</v>
      </c>
      <c r="L34" s="6">
        <f>+K34/60</f>
        <v>0.52293936014175335</v>
      </c>
    </row>
    <row r="35" spans="1:13" x14ac:dyDescent="0.25">
      <c r="A35" s="3">
        <f t="shared" si="4"/>
        <v>15</v>
      </c>
      <c r="B35" t="s">
        <v>23</v>
      </c>
      <c r="C35" t="s">
        <v>29</v>
      </c>
      <c r="D35" s="3" t="s">
        <v>11</v>
      </c>
      <c r="E35" s="3" t="b">
        <v>0</v>
      </c>
      <c r="F35" s="2">
        <v>1124</v>
      </c>
      <c r="G35">
        <v>28</v>
      </c>
      <c r="H35" s="4">
        <v>60</v>
      </c>
      <c r="K35" s="12">
        <v>56.640733480453399</v>
      </c>
      <c r="L35" s="13">
        <f>+K35/60</f>
        <v>0.9440122246742233</v>
      </c>
    </row>
    <row r="36" spans="1:13" x14ac:dyDescent="0.25">
      <c r="A36" s="15"/>
      <c r="B36" s="16"/>
      <c r="C36" s="16"/>
      <c r="D36" s="15"/>
      <c r="E36" s="15"/>
      <c r="F36" s="17">
        <f>SUM(F21:F35)</f>
        <v>31049</v>
      </c>
      <c r="G36" s="16">
        <f>SUM(G21:G35)</f>
        <v>409</v>
      </c>
      <c r="H36">
        <f>SUM(H21:H35)</f>
        <v>969</v>
      </c>
      <c r="I36" s="16"/>
      <c r="J36" s="16"/>
      <c r="K36" s="7">
        <f>SUM(K21:K35)</f>
        <v>856.7918817996964</v>
      </c>
      <c r="L36" s="6">
        <f>SUM(L21:L35)</f>
        <v>14.279864696661607</v>
      </c>
      <c r="M36" s="16"/>
    </row>
    <row r="39" spans="1:13" x14ac:dyDescent="0.25">
      <c r="A39" s="4" t="s">
        <v>14</v>
      </c>
      <c r="B39" s="4" t="s">
        <v>7</v>
      </c>
      <c r="C39" s="4" t="s">
        <v>6</v>
      </c>
      <c r="D39" s="5" t="s">
        <v>9</v>
      </c>
      <c r="E39" s="5" t="s">
        <v>15</v>
      </c>
      <c r="F39" s="5"/>
      <c r="G39" s="5" t="s">
        <v>3</v>
      </c>
      <c r="H39" s="5" t="s">
        <v>5</v>
      </c>
      <c r="I39" s="5" t="s">
        <v>8</v>
      </c>
      <c r="J39" s="8"/>
      <c r="M39" s="5" t="s">
        <v>16</v>
      </c>
    </row>
    <row r="40" spans="1:13" x14ac:dyDescent="0.25">
      <c r="A40" s="3">
        <v>1</v>
      </c>
      <c r="B40" s="1">
        <v>5.6712962962962967E-4</v>
      </c>
      <c r="C40" s="3">
        <v>11856883</v>
      </c>
      <c r="D40" s="3" t="s">
        <v>10</v>
      </c>
      <c r="E40" s="3" t="b">
        <v>1</v>
      </c>
      <c r="F40" s="3"/>
      <c r="G40">
        <v>23</v>
      </c>
      <c r="H40">
        <v>15</v>
      </c>
      <c r="I40">
        <v>0</v>
      </c>
    </row>
    <row r="41" spans="1:13" x14ac:dyDescent="0.25">
      <c r="A41" s="3">
        <f>+A40+1</f>
        <v>2</v>
      </c>
      <c r="B41" s="1">
        <v>3.4722222222222224E-4</v>
      </c>
      <c r="C41" s="3">
        <v>11856884</v>
      </c>
      <c r="D41" s="3" t="s">
        <v>10</v>
      </c>
      <c r="E41" s="3" t="b">
        <v>1</v>
      </c>
      <c r="F41" s="3"/>
      <c r="G41">
        <v>12</v>
      </c>
      <c r="H41">
        <v>11</v>
      </c>
      <c r="I41">
        <v>0</v>
      </c>
    </row>
    <row r="42" spans="1:13" x14ac:dyDescent="0.25">
      <c r="A42" s="3">
        <f t="shared" ref="A42" si="5">+A41+1</f>
        <v>3</v>
      </c>
      <c r="B42" s="1">
        <v>7.8703703703703705E-4</v>
      </c>
      <c r="C42" s="3">
        <v>11856885</v>
      </c>
      <c r="D42" s="3" t="s">
        <v>10</v>
      </c>
      <c r="E42" s="3" t="b">
        <v>1</v>
      </c>
      <c r="F42" s="3"/>
      <c r="G42">
        <v>20</v>
      </c>
      <c r="H42">
        <v>52</v>
      </c>
      <c r="I42">
        <v>0</v>
      </c>
    </row>
    <row r="43" spans="1:13" x14ac:dyDescent="0.25">
      <c r="B43" s="1">
        <v>3.9351851851851852E-4</v>
      </c>
      <c r="C43" t="s">
        <v>12</v>
      </c>
      <c r="D43" s="3" t="s">
        <v>13</v>
      </c>
      <c r="E43" s="3" t="b">
        <v>1</v>
      </c>
      <c r="F43" s="3"/>
      <c r="G43">
        <v>11</v>
      </c>
      <c r="H43">
        <v>19</v>
      </c>
      <c r="I43">
        <v>19</v>
      </c>
    </row>
    <row r="44" spans="1:13" x14ac:dyDescent="0.25">
      <c r="B44" s="1">
        <v>3.3900462962962966E-2</v>
      </c>
      <c r="C44" t="s">
        <v>21</v>
      </c>
      <c r="D44" s="3" t="s">
        <v>11</v>
      </c>
      <c r="E44" s="3" t="b">
        <v>1</v>
      </c>
      <c r="F44" s="3"/>
      <c r="G44">
        <v>229</v>
      </c>
      <c r="H44">
        <v>5619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Wan</dc:creator>
  <cp:lastModifiedBy>Evan Wan</cp:lastModifiedBy>
  <dcterms:created xsi:type="dcterms:W3CDTF">2024-04-24T00:55:28Z</dcterms:created>
  <dcterms:modified xsi:type="dcterms:W3CDTF">2024-04-25T22:10:48Z</dcterms:modified>
</cp:coreProperties>
</file>