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/>
  <mc:AlternateContent xmlns:mc="http://schemas.openxmlformats.org/markup-compatibility/2006">
    <mc:Choice Requires="x15">
      <x15ac:absPath xmlns:x15ac="http://schemas.microsoft.com/office/spreadsheetml/2010/11/ac" url="\\192.168.110.129\work_00\00. 문서\02. 소프트웨어 활용 및 코딩(Spark)\"/>
    </mc:Choice>
  </mc:AlternateContent>
  <xr:revisionPtr revIDLastSave="0" documentId="11_9F29E860E25D31B3A3A5631ABD535E4B2B0A7B66" xr6:coauthVersionLast="40" xr6:coauthVersionMax="40" xr10:uidLastSave="{00000000-0000-0000-0000-000000000000}"/>
  <bookViews>
    <workbookView xWindow="0" yWindow="0" windowWidth="19368" windowHeight="9108" xr2:uid="{00000000-000D-0000-FFFF-FFFF00000000}"/>
  </bookViews>
  <sheets>
    <sheet name="엑셀 하던거 이동평균 - 복사본" sheetId="1" r:id="rId1"/>
    <sheet name="판매추세량" sheetId="2" r:id="rId2"/>
    <sheet name="Sheet1" sheetId="3" r:id="rId3"/>
  </sheets>
  <calcPr calcId="179020"/>
  <pivotCaches>
    <pivotCache cacheId="100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3" l="1"/>
  <c r="D3" i="3"/>
  <c r="D4" i="3"/>
  <c r="D5" i="3"/>
  <c r="D6" i="3"/>
  <c r="D7" i="3"/>
  <c r="E5" i="3"/>
  <c r="F5" i="3"/>
  <c r="F9" i="3"/>
  <c r="G5" i="3"/>
  <c r="H5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E100" i="1"/>
  <c r="E101" i="1"/>
  <c r="E102" i="1"/>
  <c r="E103" i="1"/>
  <c r="E104" i="1"/>
  <c r="E105" i="1"/>
  <c r="E10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8" i="1"/>
  <c r="E3" i="1"/>
  <c r="E4" i="1"/>
  <c r="E5" i="1"/>
  <c r="E6" i="1"/>
  <c r="E7" i="1"/>
  <c r="E2" i="1"/>
  <c r="F4" i="1"/>
  <c r="F3" i="1"/>
  <c r="F2" i="1"/>
  <c r="F57" i="1"/>
  <c r="H57" i="1"/>
  <c r="F73" i="1"/>
  <c r="F64" i="1"/>
  <c r="F69" i="1"/>
  <c r="H69" i="1"/>
  <c r="F55" i="1"/>
  <c r="H55" i="1"/>
  <c r="F105" i="1"/>
  <c r="G105" i="1"/>
  <c r="I105" i="1"/>
  <c r="F103" i="1"/>
  <c r="H103" i="1"/>
  <c r="H4" i="1"/>
  <c r="F68" i="1"/>
  <c r="H68" i="1"/>
  <c r="F101" i="1"/>
  <c r="H101" i="1"/>
  <c r="F9" i="1"/>
  <c r="G9" i="1"/>
  <c r="I9" i="1"/>
  <c r="H9" i="1"/>
  <c r="H73" i="1"/>
  <c r="F61" i="1"/>
  <c r="G61" i="1"/>
  <c r="I61" i="1"/>
  <c r="F41" i="1"/>
  <c r="H41" i="1"/>
  <c r="F17" i="1"/>
  <c r="H17" i="1"/>
  <c r="H64" i="1"/>
  <c r="G64" i="1"/>
  <c r="I64" i="1"/>
  <c r="F50" i="1"/>
  <c r="G50" i="1"/>
  <c r="I50" i="1"/>
  <c r="F46" i="1"/>
  <c r="F42" i="1"/>
  <c r="F38" i="1"/>
  <c r="H38" i="1"/>
  <c r="F34" i="1"/>
  <c r="G34" i="1"/>
  <c r="F30" i="1"/>
  <c r="G30" i="1"/>
  <c r="F26" i="1"/>
  <c r="G26" i="1"/>
  <c r="F22" i="1"/>
  <c r="H22" i="1"/>
  <c r="F18" i="1"/>
  <c r="H18" i="1"/>
  <c r="F14" i="1"/>
  <c r="G14" i="1"/>
  <c r="F104" i="1"/>
  <c r="H104" i="1"/>
  <c r="G3" i="1"/>
  <c r="F59" i="1"/>
  <c r="G59" i="1"/>
  <c r="F54" i="1"/>
  <c r="H54" i="1"/>
  <c r="F47" i="1"/>
  <c r="H47" i="1"/>
  <c r="F39" i="1"/>
  <c r="H39" i="1"/>
  <c r="F31" i="1"/>
  <c r="H31" i="1"/>
  <c r="F23" i="1"/>
  <c r="H23" i="1"/>
  <c r="F15" i="1"/>
  <c r="H15" i="1"/>
  <c r="F7" i="1"/>
  <c r="H7" i="1"/>
  <c r="G2" i="1"/>
  <c r="I2" i="1"/>
  <c r="F49" i="1"/>
  <c r="H49" i="1"/>
  <c r="F25" i="1"/>
  <c r="H25" i="1"/>
  <c r="F8" i="1"/>
  <c r="G8" i="1"/>
  <c r="I8" i="1"/>
  <c r="H105" i="1"/>
  <c r="F67" i="1"/>
  <c r="G67" i="1"/>
  <c r="I67" i="1"/>
  <c r="F63" i="1"/>
  <c r="H63" i="1"/>
  <c r="F58" i="1"/>
  <c r="H58" i="1"/>
  <c r="F53" i="1"/>
  <c r="H53" i="1"/>
  <c r="F45" i="1"/>
  <c r="H45" i="1"/>
  <c r="F37" i="1"/>
  <c r="G37" i="1"/>
  <c r="I37" i="1"/>
  <c r="F29" i="1"/>
  <c r="H29" i="1"/>
  <c r="F21" i="1"/>
  <c r="G21" i="1"/>
  <c r="F13" i="1"/>
  <c r="H13" i="1"/>
  <c r="F5" i="1"/>
  <c r="H5" i="1"/>
  <c r="F102" i="1"/>
  <c r="H102" i="1"/>
  <c r="F65" i="1"/>
  <c r="G65" i="1"/>
  <c r="I65" i="1"/>
  <c r="F33" i="1"/>
  <c r="H33" i="1"/>
  <c r="F10" i="1"/>
  <c r="H10" i="1"/>
  <c r="F6" i="1"/>
  <c r="G6" i="1"/>
  <c r="F60" i="1"/>
  <c r="G60" i="1"/>
  <c r="I60" i="1"/>
  <c r="F56" i="1"/>
  <c r="H56" i="1"/>
  <c r="F52" i="1"/>
  <c r="G52" i="1"/>
  <c r="I52" i="1"/>
  <c r="G46" i="1"/>
  <c r="H46" i="1"/>
  <c r="F48" i="1"/>
  <c r="H48" i="1"/>
  <c r="G42" i="1"/>
  <c r="H42" i="1"/>
  <c r="F44" i="1"/>
  <c r="H44" i="1"/>
  <c r="F40" i="1"/>
  <c r="G40" i="1"/>
  <c r="F36" i="1"/>
  <c r="G36" i="1"/>
  <c r="I36" i="1"/>
  <c r="F32" i="1"/>
  <c r="H32" i="1"/>
  <c r="F28" i="1"/>
  <c r="H28" i="1"/>
  <c r="G22" i="1"/>
  <c r="F24" i="1"/>
  <c r="G24" i="1"/>
  <c r="F20" i="1"/>
  <c r="G20" i="1"/>
  <c r="I20" i="1"/>
  <c r="H14" i="1"/>
  <c r="F16" i="1"/>
  <c r="H16" i="1"/>
  <c r="F12" i="1"/>
  <c r="H12" i="1"/>
  <c r="F106" i="1"/>
  <c r="H106" i="1"/>
  <c r="F70" i="1"/>
  <c r="H70" i="1"/>
  <c r="F66" i="1"/>
  <c r="G66" i="1"/>
  <c r="F62" i="1"/>
  <c r="H62" i="1"/>
  <c r="F51" i="1"/>
  <c r="G51" i="1"/>
  <c r="F43" i="1"/>
  <c r="H43" i="1"/>
  <c r="F35" i="1"/>
  <c r="G35" i="1"/>
  <c r="I35" i="1"/>
  <c r="F27" i="1"/>
  <c r="H27" i="1"/>
  <c r="F19" i="1"/>
  <c r="G19" i="1"/>
  <c r="I19" i="1"/>
  <c r="F11" i="1"/>
  <c r="H11" i="1"/>
  <c r="F89" i="1"/>
  <c r="H89" i="1"/>
  <c r="F100" i="1"/>
  <c r="F96" i="1"/>
  <c r="H96" i="1"/>
  <c r="F92" i="1"/>
  <c r="G92" i="1"/>
  <c r="I92" i="1"/>
  <c r="F88" i="1"/>
  <c r="H88" i="1"/>
  <c r="F84" i="1"/>
  <c r="H84" i="1"/>
  <c r="F80" i="1"/>
  <c r="G80" i="1"/>
  <c r="I80" i="1"/>
  <c r="F76" i="1"/>
  <c r="H76" i="1"/>
  <c r="F72" i="1"/>
  <c r="F97" i="1"/>
  <c r="H97" i="1"/>
  <c r="F85" i="1"/>
  <c r="G85" i="1"/>
  <c r="I85" i="1"/>
  <c r="F99" i="1"/>
  <c r="G99" i="1"/>
  <c r="F95" i="1"/>
  <c r="G95" i="1"/>
  <c r="I95" i="1"/>
  <c r="F91" i="1"/>
  <c r="G91" i="1"/>
  <c r="F87" i="1"/>
  <c r="G87" i="1"/>
  <c r="F83" i="1"/>
  <c r="G83" i="1"/>
  <c r="I83" i="1"/>
  <c r="F79" i="1"/>
  <c r="G79" i="1"/>
  <c r="F75" i="1"/>
  <c r="G75" i="1"/>
  <c r="F71" i="1"/>
  <c r="G101" i="1"/>
  <c r="I101" i="1"/>
  <c r="G73" i="1"/>
  <c r="G69" i="1"/>
  <c r="I69" i="1"/>
  <c r="F93" i="1"/>
  <c r="H93" i="1"/>
  <c r="F81" i="1"/>
  <c r="H81" i="1"/>
  <c r="F77" i="1"/>
  <c r="G77" i="1"/>
  <c r="F98" i="1"/>
  <c r="H98" i="1"/>
  <c r="F94" i="1"/>
  <c r="H94" i="1"/>
  <c r="F90" i="1"/>
  <c r="H90" i="1"/>
  <c r="F86" i="1"/>
  <c r="H86" i="1"/>
  <c r="F82" i="1"/>
  <c r="H82" i="1"/>
  <c r="F78" i="1"/>
  <c r="G78" i="1"/>
  <c r="F74" i="1"/>
  <c r="H74" i="1"/>
  <c r="G57" i="1"/>
  <c r="I57" i="1"/>
  <c r="G45" i="1"/>
  <c r="H26" i="1"/>
  <c r="G58" i="1"/>
  <c r="I58" i="1"/>
  <c r="G10" i="1"/>
  <c r="I10" i="1"/>
  <c r="H61" i="1"/>
  <c r="G25" i="1"/>
  <c r="I25" i="1"/>
  <c r="H50" i="1"/>
  <c r="G49" i="1"/>
  <c r="I49" i="1"/>
  <c r="J49" i="1"/>
  <c r="G33" i="1"/>
  <c r="I33" i="1"/>
  <c r="H40" i="1"/>
  <c r="G96" i="1"/>
  <c r="I96" i="1"/>
  <c r="H34" i="1"/>
  <c r="G4" i="1"/>
  <c r="H78" i="1"/>
  <c r="I78" i="1"/>
  <c r="H2" i="1"/>
  <c r="H59" i="1"/>
  <c r="G54" i="1"/>
  <c r="I54" i="1"/>
  <c r="G89" i="1"/>
  <c r="I89" i="1"/>
  <c r="G97" i="1"/>
  <c r="G103" i="1"/>
  <c r="I103" i="1"/>
  <c r="H60" i="1"/>
  <c r="I4" i="1"/>
  <c r="J4" i="1"/>
  <c r="I40" i="1"/>
  <c r="J40" i="1"/>
  <c r="G106" i="1"/>
  <c r="I106" i="1"/>
  <c r="J106" i="1"/>
  <c r="H80" i="1"/>
  <c r="I26" i="1"/>
  <c r="G38" i="1"/>
  <c r="I38" i="1"/>
  <c r="J38" i="1"/>
  <c r="G68" i="1"/>
  <c r="I68" i="1"/>
  <c r="G39" i="1"/>
  <c r="I39" i="1"/>
  <c r="G53" i="1"/>
  <c r="I53" i="1"/>
  <c r="J53" i="1"/>
  <c r="H30" i="1"/>
  <c r="I30" i="1"/>
  <c r="G70" i="1"/>
  <c r="I70" i="1"/>
  <c r="G104" i="1"/>
  <c r="G18" i="1"/>
  <c r="I18" i="1"/>
  <c r="I42" i="1"/>
  <c r="H6" i="1"/>
  <c r="I6" i="1"/>
  <c r="G7" i="1"/>
  <c r="I7" i="1"/>
  <c r="J7" i="1"/>
  <c r="G13" i="1"/>
  <c r="I13" i="1"/>
  <c r="H3" i="1"/>
  <c r="I3" i="1"/>
  <c r="H8" i="1"/>
  <c r="I73" i="1"/>
  <c r="G86" i="1"/>
  <c r="I86" i="1"/>
  <c r="H67" i="1"/>
  <c r="G55" i="1"/>
  <c r="I55" i="1"/>
  <c r="J55" i="1"/>
  <c r="H24" i="1"/>
  <c r="I24" i="1"/>
  <c r="J24" i="1"/>
  <c r="H52" i="1"/>
  <c r="G29" i="1"/>
  <c r="I29" i="1"/>
  <c r="J52" i="1"/>
  <c r="J37" i="1"/>
  <c r="J36" i="1"/>
  <c r="K38" i="1"/>
  <c r="M38" i="1"/>
  <c r="J60" i="1"/>
  <c r="J65" i="1"/>
  <c r="J67" i="1"/>
  <c r="J61" i="1"/>
  <c r="J19" i="1"/>
  <c r="J35" i="1"/>
  <c r="J20" i="1"/>
  <c r="G76" i="1"/>
  <c r="I76" i="1"/>
  <c r="J57" i="1"/>
  <c r="G16" i="1"/>
  <c r="I16" i="1"/>
  <c r="G32" i="1"/>
  <c r="I32" i="1"/>
  <c r="J105" i="1"/>
  <c r="G23" i="1"/>
  <c r="I23" i="1"/>
  <c r="I59" i="1"/>
  <c r="I45" i="1"/>
  <c r="J69" i="1"/>
  <c r="J95" i="1"/>
  <c r="J80" i="1"/>
  <c r="G88" i="1"/>
  <c r="I88" i="1"/>
  <c r="J103" i="1"/>
  <c r="J18" i="1"/>
  <c r="I34" i="1"/>
  <c r="J50" i="1"/>
  <c r="G62" i="1"/>
  <c r="I62" i="1"/>
  <c r="H35" i="1"/>
  <c r="G12" i="1"/>
  <c r="I12" i="1"/>
  <c r="H20" i="1"/>
  <c r="G28" i="1"/>
  <c r="I28" i="1"/>
  <c r="H36" i="1"/>
  <c r="G44" i="1"/>
  <c r="I44" i="1"/>
  <c r="G56" i="1"/>
  <c r="I56" i="1"/>
  <c r="J64" i="1"/>
  <c r="G17" i="1"/>
  <c r="I17" i="1"/>
  <c r="G11" i="1"/>
  <c r="I11" i="1"/>
  <c r="G27" i="1"/>
  <c r="I27" i="1"/>
  <c r="G43" i="1"/>
  <c r="I43" i="1"/>
  <c r="G63" i="1"/>
  <c r="I63" i="1"/>
  <c r="J92" i="1"/>
  <c r="H37" i="1"/>
  <c r="G48" i="1"/>
  <c r="I48" i="1"/>
  <c r="G94" i="1"/>
  <c r="I94" i="1"/>
  <c r="J73" i="1"/>
  <c r="J101" i="1"/>
  <c r="J83" i="1"/>
  <c r="J70" i="1"/>
  <c r="G102" i="1"/>
  <c r="I102" i="1"/>
  <c r="I14" i="1"/>
  <c r="I46" i="1"/>
  <c r="H66" i="1"/>
  <c r="I66" i="1"/>
  <c r="H21" i="1"/>
  <c r="I21" i="1"/>
  <c r="G41" i="1"/>
  <c r="I41" i="1"/>
  <c r="G5" i="1"/>
  <c r="I5" i="1"/>
  <c r="G15" i="1"/>
  <c r="I15" i="1"/>
  <c r="G31" i="1"/>
  <c r="I31" i="1"/>
  <c r="G47" i="1"/>
  <c r="I47" i="1"/>
  <c r="H65" i="1"/>
  <c r="J85" i="1"/>
  <c r="I104" i="1"/>
  <c r="I22" i="1"/>
  <c r="J8" i="1"/>
  <c r="K10" i="1"/>
  <c r="M10" i="1"/>
  <c r="G81" i="1"/>
  <c r="I81" i="1"/>
  <c r="J10" i="1"/>
  <c r="J26" i="1"/>
  <c r="J9" i="1"/>
  <c r="H19" i="1"/>
  <c r="H51" i="1"/>
  <c r="I51" i="1"/>
  <c r="J2" i="1"/>
  <c r="G100" i="1"/>
  <c r="H100" i="1"/>
  <c r="H87" i="1"/>
  <c r="I87" i="1"/>
  <c r="H77" i="1"/>
  <c r="I77" i="1"/>
  <c r="G93" i="1"/>
  <c r="I93" i="1"/>
  <c r="H92" i="1"/>
  <c r="G74" i="1"/>
  <c r="I74" i="1"/>
  <c r="G90" i="1"/>
  <c r="I90" i="1"/>
  <c r="G72" i="1"/>
  <c r="H72" i="1"/>
  <c r="H75" i="1"/>
  <c r="I75" i="1"/>
  <c r="H91" i="1"/>
  <c r="I91" i="1"/>
  <c r="G84" i="1"/>
  <c r="I84" i="1"/>
  <c r="H85" i="1"/>
  <c r="G71" i="1"/>
  <c r="H71" i="1"/>
  <c r="H79" i="1"/>
  <c r="I79" i="1"/>
  <c r="H95" i="1"/>
  <c r="I97" i="1"/>
  <c r="G82" i="1"/>
  <c r="I82" i="1"/>
  <c r="G98" i="1"/>
  <c r="I98" i="1"/>
  <c r="H83" i="1"/>
  <c r="H99" i="1"/>
  <c r="I99" i="1"/>
  <c r="K11" i="1"/>
  <c r="M11" i="1"/>
  <c r="N10" i="1"/>
  <c r="K41" i="1"/>
  <c r="M41" i="1"/>
  <c r="K39" i="1"/>
  <c r="M39" i="1"/>
  <c r="K82" i="1"/>
  <c r="M82" i="1"/>
  <c r="K103" i="1"/>
  <c r="K28" i="1"/>
  <c r="M28" i="1"/>
  <c r="K12" i="1"/>
  <c r="M12" i="1"/>
  <c r="K44" i="1"/>
  <c r="M44" i="1"/>
  <c r="J42" i="1"/>
  <c r="K4" i="1"/>
  <c r="M4" i="1"/>
  <c r="K3" i="1"/>
  <c r="M3" i="1"/>
  <c r="K2" i="1"/>
  <c r="J3" i="1"/>
  <c r="J6" i="1"/>
  <c r="K8" i="1"/>
  <c r="K5" i="1"/>
  <c r="M5" i="1"/>
  <c r="K42" i="1"/>
  <c r="N42" i="1"/>
  <c r="J39" i="1"/>
  <c r="K9" i="1"/>
  <c r="M9" i="1"/>
  <c r="K37" i="1"/>
  <c r="M37" i="1"/>
  <c r="K59" i="1"/>
  <c r="M59" i="1"/>
  <c r="I72" i="1"/>
  <c r="J72" i="1"/>
  <c r="J51" i="1"/>
  <c r="K53" i="1"/>
  <c r="K52" i="1"/>
  <c r="K51" i="1"/>
  <c r="M51" i="1"/>
  <c r="M42" i="1"/>
  <c r="K81" i="1"/>
  <c r="M81" i="1"/>
  <c r="J79" i="1"/>
  <c r="M103" i="1"/>
  <c r="N103" i="1"/>
  <c r="J21" i="1"/>
  <c r="K23" i="1"/>
  <c r="M23" i="1"/>
  <c r="K21" i="1"/>
  <c r="M21" i="1"/>
  <c r="K20" i="1"/>
  <c r="K22" i="1"/>
  <c r="M22" i="1"/>
  <c r="J66" i="1"/>
  <c r="K68" i="1"/>
  <c r="M68" i="1"/>
  <c r="K66" i="1"/>
  <c r="M66" i="1"/>
  <c r="K67" i="1"/>
  <c r="J88" i="1"/>
  <c r="J84" i="1"/>
  <c r="J17" i="1"/>
  <c r="K19" i="1"/>
  <c r="J59" i="1"/>
  <c r="K61" i="1"/>
  <c r="J76" i="1"/>
  <c r="J82" i="1"/>
  <c r="J96" i="1"/>
  <c r="J94" i="1"/>
  <c r="J90" i="1"/>
  <c r="K95" i="1"/>
  <c r="J93" i="1"/>
  <c r="J33" i="1"/>
  <c r="K35" i="1"/>
  <c r="J54" i="1"/>
  <c r="K56" i="1"/>
  <c r="M56" i="1"/>
  <c r="J15" i="1"/>
  <c r="K17" i="1"/>
  <c r="M17" i="1"/>
  <c r="K55" i="1"/>
  <c r="J46" i="1"/>
  <c r="K48" i="1"/>
  <c r="M48" i="1"/>
  <c r="J43" i="1"/>
  <c r="K45" i="1"/>
  <c r="M45" i="1"/>
  <c r="J44" i="1"/>
  <c r="K46" i="1"/>
  <c r="M46" i="1"/>
  <c r="J12" i="1"/>
  <c r="K14" i="1"/>
  <c r="M14" i="1"/>
  <c r="J62" i="1"/>
  <c r="K64" i="1"/>
  <c r="J34" i="1"/>
  <c r="K36" i="1"/>
  <c r="J23" i="1"/>
  <c r="N23" i="1"/>
  <c r="K25" i="1"/>
  <c r="M25" i="1"/>
  <c r="J16" i="1"/>
  <c r="K18" i="1"/>
  <c r="J25" i="1"/>
  <c r="K27" i="1"/>
  <c r="M27" i="1"/>
  <c r="K40" i="1"/>
  <c r="K62" i="1"/>
  <c r="M62" i="1"/>
  <c r="K91" i="1"/>
  <c r="M91" i="1"/>
  <c r="J89" i="1"/>
  <c r="J31" i="1"/>
  <c r="K33" i="1"/>
  <c r="M33" i="1"/>
  <c r="J56" i="1"/>
  <c r="N56" i="1"/>
  <c r="K58" i="1"/>
  <c r="M58" i="1"/>
  <c r="J32" i="1"/>
  <c r="K34" i="1"/>
  <c r="M34" i="1"/>
  <c r="J99" i="1"/>
  <c r="J78" i="1"/>
  <c r="I71" i="1"/>
  <c r="K69" i="1"/>
  <c r="K77" i="1"/>
  <c r="M77" i="1"/>
  <c r="J75" i="1"/>
  <c r="J74" i="1"/>
  <c r="J77" i="1"/>
  <c r="J22" i="1"/>
  <c r="K24" i="1"/>
  <c r="J5" i="1"/>
  <c r="K7" i="1"/>
  <c r="J30" i="1"/>
  <c r="K32" i="1"/>
  <c r="M32" i="1"/>
  <c r="J29" i="1"/>
  <c r="K31" i="1"/>
  <c r="M31" i="1"/>
  <c r="J27" i="1"/>
  <c r="K29" i="1"/>
  <c r="M29" i="1"/>
  <c r="K57" i="1"/>
  <c r="K6" i="1"/>
  <c r="K63" i="1"/>
  <c r="M63" i="1"/>
  <c r="K54" i="1"/>
  <c r="M54" i="1"/>
  <c r="J98" i="1"/>
  <c r="J86" i="1"/>
  <c r="J91" i="1"/>
  <c r="K104" i="1"/>
  <c r="M104" i="1"/>
  <c r="J102" i="1"/>
  <c r="J63" i="1"/>
  <c r="K65" i="1"/>
  <c r="J97" i="1"/>
  <c r="J81" i="1"/>
  <c r="K89" i="1"/>
  <c r="M89" i="1"/>
  <c r="J87" i="1"/>
  <c r="J68" i="1"/>
  <c r="J58" i="1"/>
  <c r="K60" i="1"/>
  <c r="J104" i="1"/>
  <c r="K106" i="1"/>
  <c r="J47" i="1"/>
  <c r="K49" i="1"/>
  <c r="J41" i="1"/>
  <c r="N41" i="1"/>
  <c r="K43" i="1"/>
  <c r="M43" i="1"/>
  <c r="J14" i="1"/>
  <c r="K16" i="1"/>
  <c r="M16" i="1"/>
  <c r="J13" i="1"/>
  <c r="K15" i="1"/>
  <c r="M15" i="1"/>
  <c r="J48" i="1"/>
  <c r="K50" i="1"/>
  <c r="J11" i="1"/>
  <c r="N11" i="1"/>
  <c r="K13" i="1"/>
  <c r="M13" i="1"/>
  <c r="J28" i="1"/>
  <c r="N28" i="1"/>
  <c r="K30" i="1"/>
  <c r="M30" i="1"/>
  <c r="K105" i="1"/>
  <c r="J45" i="1"/>
  <c r="K47" i="1"/>
  <c r="M47" i="1"/>
  <c r="N4" i="1"/>
  <c r="N38" i="1"/>
  <c r="K26" i="1"/>
  <c r="K97" i="1"/>
  <c r="M97" i="1"/>
  <c r="K87" i="1"/>
  <c r="M87" i="1"/>
  <c r="K75" i="1"/>
  <c r="M75" i="1"/>
  <c r="K79" i="1"/>
  <c r="M79" i="1"/>
  <c r="K78" i="1"/>
  <c r="M78" i="1"/>
  <c r="K73" i="1"/>
  <c r="K84" i="1"/>
  <c r="M84" i="1"/>
  <c r="K83" i="1"/>
  <c r="I100" i="1"/>
  <c r="K98" i="1"/>
  <c r="K96" i="1"/>
  <c r="M96" i="1"/>
  <c r="K88" i="1"/>
  <c r="M88" i="1"/>
  <c r="K86" i="1"/>
  <c r="M86" i="1"/>
  <c r="K74" i="1"/>
  <c r="M74" i="1"/>
  <c r="K93" i="1"/>
  <c r="M93" i="1"/>
  <c r="K94" i="1"/>
  <c r="M94" i="1"/>
  <c r="K76" i="1"/>
  <c r="M76" i="1"/>
  <c r="K85" i="1"/>
  <c r="K90" i="1"/>
  <c r="M90" i="1"/>
  <c r="K80" i="1"/>
  <c r="K92" i="1"/>
  <c r="N12" i="1"/>
  <c r="N3" i="1"/>
  <c r="N39" i="1"/>
  <c r="N44" i="1"/>
  <c r="N45" i="1"/>
  <c r="N5" i="1"/>
  <c r="N82" i="1"/>
  <c r="N14" i="1"/>
  <c r="N54" i="1"/>
  <c r="N37" i="1"/>
  <c r="N68" i="1"/>
  <c r="N63" i="1"/>
  <c r="N15" i="1"/>
  <c r="N31" i="1"/>
  <c r="N9" i="1"/>
  <c r="N91" i="1"/>
  <c r="N104" i="1"/>
  <c r="M8" i="1"/>
  <c r="N8" i="1"/>
  <c r="N27" i="1"/>
  <c r="N93" i="1"/>
  <c r="N48" i="1"/>
  <c r="N22" i="1"/>
  <c r="N59" i="1"/>
  <c r="M2" i="1"/>
  <c r="N2" i="1"/>
  <c r="K100" i="1"/>
  <c r="M100" i="1"/>
  <c r="N47" i="1"/>
  <c r="N90" i="1"/>
  <c r="M69" i="1"/>
  <c r="N69" i="1"/>
  <c r="M98" i="1"/>
  <c r="N98" i="1"/>
  <c r="M19" i="1"/>
  <c r="N19" i="1"/>
  <c r="M80" i="1"/>
  <c r="N80" i="1"/>
  <c r="M83" i="1"/>
  <c r="N83" i="1"/>
  <c r="M60" i="1"/>
  <c r="N60" i="1"/>
  <c r="N81" i="1"/>
  <c r="M65" i="1"/>
  <c r="N65" i="1"/>
  <c r="M57" i="1"/>
  <c r="N57" i="1"/>
  <c r="N77" i="1"/>
  <c r="N75" i="1"/>
  <c r="M40" i="1"/>
  <c r="N40" i="1"/>
  <c r="M18" i="1"/>
  <c r="N18" i="1"/>
  <c r="N34" i="1"/>
  <c r="N46" i="1"/>
  <c r="M35" i="1"/>
  <c r="N35" i="1"/>
  <c r="M61" i="1"/>
  <c r="N61" i="1"/>
  <c r="N17" i="1"/>
  <c r="N88" i="1"/>
  <c r="M53" i="1"/>
  <c r="N53" i="1"/>
  <c r="M92" i="1"/>
  <c r="N92" i="1"/>
  <c r="M73" i="1"/>
  <c r="N73" i="1"/>
  <c r="N74" i="1"/>
  <c r="N89" i="1"/>
  <c r="N43" i="1"/>
  <c r="M52" i="1"/>
  <c r="N52" i="1"/>
  <c r="K71" i="1"/>
  <c r="M71" i="1"/>
  <c r="K72" i="1"/>
  <c r="M26" i="1"/>
  <c r="N26" i="1"/>
  <c r="M106" i="1"/>
  <c r="N106" i="1"/>
  <c r="N87" i="1"/>
  <c r="N86" i="1"/>
  <c r="N29" i="1"/>
  <c r="N30" i="1"/>
  <c r="M24" i="1"/>
  <c r="N24" i="1"/>
  <c r="N78" i="1"/>
  <c r="N32" i="1"/>
  <c r="N16" i="1"/>
  <c r="M64" i="1"/>
  <c r="N64" i="1"/>
  <c r="M55" i="1"/>
  <c r="N55" i="1"/>
  <c r="N33" i="1"/>
  <c r="M95" i="1"/>
  <c r="N95" i="1"/>
  <c r="N94" i="1"/>
  <c r="N21" i="1"/>
  <c r="N79" i="1"/>
  <c r="N51" i="1"/>
  <c r="M85" i="1"/>
  <c r="N85" i="1"/>
  <c r="K102" i="1"/>
  <c r="J100" i="1"/>
  <c r="M105" i="1"/>
  <c r="N105" i="1"/>
  <c r="M6" i="1"/>
  <c r="N6" i="1"/>
  <c r="J71" i="1"/>
  <c r="K70" i="1"/>
  <c r="N62" i="1"/>
  <c r="K99" i="1"/>
  <c r="M50" i="1"/>
  <c r="N50" i="1"/>
  <c r="N13" i="1"/>
  <c r="M49" i="1"/>
  <c r="N49" i="1"/>
  <c r="N58" i="1"/>
  <c r="N97" i="1"/>
  <c r="M7" i="1"/>
  <c r="N7" i="1"/>
  <c r="N25" i="1"/>
  <c r="M36" i="1"/>
  <c r="N36" i="1"/>
  <c r="N96" i="1"/>
  <c r="N76" i="1"/>
  <c r="N84" i="1"/>
  <c r="M67" i="1"/>
  <c r="N67" i="1"/>
  <c r="N66" i="1"/>
  <c r="M20" i="1"/>
  <c r="N20" i="1"/>
  <c r="K101" i="1"/>
  <c r="N100" i="1"/>
  <c r="N71" i="1"/>
  <c r="M102" i="1"/>
  <c r="N102" i="1"/>
  <c r="M70" i="1"/>
  <c r="N70" i="1"/>
  <c r="M101" i="1"/>
  <c r="N101" i="1"/>
  <c r="M99" i="1"/>
  <c r="N99" i="1"/>
  <c r="M72" i="1"/>
  <c r="N72" i="1"/>
</calcChain>
</file>

<file path=xl/sharedStrings.xml><?xml version="1.0" encoding="utf-8"?>
<sst xmlns="http://schemas.openxmlformats.org/spreadsheetml/2006/main" count="297" uniqueCount="87">
  <si>
    <t>REGIONID</t>
  </si>
  <si>
    <t>PRODUCTGROUP</t>
  </si>
  <si>
    <t>YEARWEEK</t>
  </si>
  <si>
    <t>QTY (실제판매량)</t>
    <phoneticPr fontId="18" type="noConversion"/>
  </si>
  <si>
    <t>이동평균 (판매추세량)</t>
    <phoneticPr fontId="18" type="noConversion"/>
  </si>
  <si>
    <t>변동률 (변동률)</t>
    <phoneticPr fontId="18" type="noConversion"/>
  </si>
  <si>
    <t>상한 (UPPER_BOUND)</t>
    <phoneticPr fontId="18" type="noConversion"/>
  </si>
  <si>
    <t>하한 (LOWER_BOUND)</t>
    <phoneticPr fontId="18" type="noConversion"/>
  </si>
  <si>
    <t>정제된 판매량</t>
    <phoneticPr fontId="18" type="noConversion"/>
  </si>
  <si>
    <t>스무딩 처리</t>
    <phoneticPr fontId="18" type="noConversion"/>
  </si>
  <si>
    <t>주차정보</t>
    <phoneticPr fontId="18" type="noConversion"/>
  </si>
  <si>
    <t>계절성 지수 산출 #1
(안정된 시장)
실제판매량 / 스무딩 처리</t>
    <phoneticPr fontId="18" type="noConversion"/>
  </si>
  <si>
    <t>계절성 지수 산출 #2
(불안정 시장)
정제된 판매량 / 스무딩 처리</t>
    <phoneticPr fontId="18" type="noConversion"/>
  </si>
  <si>
    <t>A01</t>
  </si>
  <si>
    <t>ST0001</t>
  </si>
  <si>
    <t>행 레이블</t>
  </si>
  <si>
    <t>평균 : 계절성 지수 산출 #1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</si>
  <si>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</si>
  <si>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</si>
  <si>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</si>
  <si>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</si>
  <si>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</si>
  <si>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</si>
  <si>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</si>
  <si>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</si>
  <si>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</si>
  <si>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</si>
  <si>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</si>
  <si>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</si>
  <si>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</si>
  <si>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</si>
  <si>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</si>
  <si>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</si>
  <si>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</si>
  <si>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</si>
  <si>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</si>
  <si>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</si>
  <si>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</si>
  <si>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</si>
  <si>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</si>
  <si>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</si>
  <si>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</si>
  <si>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</si>
  <si>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</si>
  <si>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</si>
  <si>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</si>
  <si>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</si>
  <si>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</si>
  <si>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</si>
  <si>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</si>
  <si>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</si>
  <si>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</si>
  <si>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</si>
  <si>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</si>
  <si>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</si>
  <si>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</si>
  <si>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</si>
  <si>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</si>
  <si>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</si>
  <si>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</si>
  <si>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</si>
  <si>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</si>
  <si>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</si>
  <si>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</si>
  <si>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</si>
  <si>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</si>
  <si>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</si>
  <si>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</si>
  <si>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</si>
  <si>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</si>
  <si>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(비어 있음)</t>
  </si>
  <si>
    <t>총합계</t>
  </si>
  <si>
    <t>MA</t>
    <phoneticPr fontId="18" type="noConversion"/>
  </si>
  <si>
    <t>scope5</t>
    <phoneticPr fontId="18" type="noConversion"/>
  </si>
  <si>
    <t>gap</t>
    <phoneticPr fontId="18" type="noConversion"/>
  </si>
  <si>
    <t>sumGap</t>
    <phoneticPr fontId="18" type="noConversion"/>
  </si>
  <si>
    <t>pow^2</t>
    <phoneticPr fontId="18" type="noConversion"/>
  </si>
  <si>
    <t>devide</t>
    <phoneticPr fontId="18" type="noConversion"/>
  </si>
  <si>
    <t>sqrt</t>
    <phoneticPr fontId="18" type="noConversion"/>
  </si>
  <si>
    <t>center</t>
    <phoneticPr fontId="18" type="noConversion"/>
  </si>
  <si>
    <t>coount</t>
    <phoneticPr fontId="18" type="noConversion"/>
  </si>
  <si>
    <t>totalMA</t>
    <phoneticPr fontId="18" type="noConversion"/>
  </si>
  <si>
    <t>MA.sliding(5)</t>
    <phoneticPr fontId="18" type="noConversion"/>
  </si>
  <si>
    <t>stdDev</t>
    <phoneticPr fontId="18" type="noConversion"/>
  </si>
  <si>
    <t>blank</t>
    <phoneticPr fontId="18" type="noConversion"/>
  </si>
  <si>
    <t>qunatitiy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</si>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</sst>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'엑셀 하던거 이동평균 - 복사본'!$D$1</c:f>
              <c:strCache>
                <c:ptCount val="1"/>
                <c:pt idx="0">
                  <c:v>QTY (실제판매량)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복사본'!$D$2:$D$106</c:f>
              <c:numCache>
                <c:formatCode>General</c:formatCode>
                <c:ptCount val="105"/>
                <c:pt idx="0">
                  <c:v>513598</c:v>
                </c:pt>
                <c:pt idx="1">
                  <c:v>438251</c:v>
                </c:pt>
                <c:pt idx="2">
                  <c:v>420290</c:v>
                </c:pt>
                <c:pt idx="3">
                  <c:v>458431</c:v>
                </c:pt>
                <c:pt idx="4">
                  <c:v>482381</c:v>
                </c:pt>
                <c:pt idx="5">
                  <c:v>570412</c:v>
                </c:pt>
                <c:pt idx="6">
                  <c:v>620392</c:v>
                </c:pt>
                <c:pt idx="7">
                  <c:v>571781</c:v>
                </c:pt>
                <c:pt idx="8">
                  <c:v>569545</c:v>
                </c:pt>
                <c:pt idx="9">
                  <c:v>511679</c:v>
                </c:pt>
                <c:pt idx="10">
                  <c:v>524787</c:v>
                </c:pt>
                <c:pt idx="11">
                  <c:v>486509</c:v>
                </c:pt>
                <c:pt idx="12">
                  <c:v>470040</c:v>
                </c:pt>
                <c:pt idx="13">
                  <c:v>428195</c:v>
                </c:pt>
                <c:pt idx="14">
                  <c:v>810144</c:v>
                </c:pt>
                <c:pt idx="15">
                  <c:v>764927</c:v>
                </c:pt>
                <c:pt idx="16">
                  <c:v>697502</c:v>
                </c:pt>
                <c:pt idx="17">
                  <c:v>671464</c:v>
                </c:pt>
                <c:pt idx="18">
                  <c:v>682757</c:v>
                </c:pt>
                <c:pt idx="19">
                  <c:v>645626</c:v>
                </c:pt>
                <c:pt idx="20">
                  <c:v>620290</c:v>
                </c:pt>
                <c:pt idx="21">
                  <c:v>603104</c:v>
                </c:pt>
                <c:pt idx="22">
                  <c:v>610479</c:v>
                </c:pt>
                <c:pt idx="23">
                  <c:v>589613</c:v>
                </c:pt>
                <c:pt idx="24">
                  <c:v>618699</c:v>
                </c:pt>
                <c:pt idx="25">
                  <c:v>586721</c:v>
                </c:pt>
                <c:pt idx="26">
                  <c:v>599043</c:v>
                </c:pt>
                <c:pt idx="27">
                  <c:v>587529</c:v>
                </c:pt>
                <c:pt idx="28">
                  <c:v>620882</c:v>
                </c:pt>
                <c:pt idx="29">
                  <c:v>643984</c:v>
                </c:pt>
                <c:pt idx="30">
                  <c:v>671138</c:v>
                </c:pt>
                <c:pt idx="31">
                  <c:v>677509</c:v>
                </c:pt>
                <c:pt idx="32">
                  <c:v>679332</c:v>
                </c:pt>
                <c:pt idx="33">
                  <c:v>846123</c:v>
                </c:pt>
                <c:pt idx="34">
                  <c:v>833345</c:v>
                </c:pt>
                <c:pt idx="35">
                  <c:v>826981</c:v>
                </c:pt>
                <c:pt idx="36">
                  <c:v>717281</c:v>
                </c:pt>
                <c:pt idx="37">
                  <c:v>693449</c:v>
                </c:pt>
                <c:pt idx="38">
                  <c:v>636169</c:v>
                </c:pt>
                <c:pt idx="39">
                  <c:v>647135</c:v>
                </c:pt>
                <c:pt idx="40">
                  <c:v>624735</c:v>
                </c:pt>
                <c:pt idx="41">
                  <c:v>639179</c:v>
                </c:pt>
                <c:pt idx="42">
                  <c:v>627906</c:v>
                </c:pt>
                <c:pt idx="43">
                  <c:v>623132</c:v>
                </c:pt>
                <c:pt idx="44">
                  <c:v>621592</c:v>
                </c:pt>
                <c:pt idx="45">
                  <c:v>644949</c:v>
                </c:pt>
                <c:pt idx="46">
                  <c:v>681873</c:v>
                </c:pt>
                <c:pt idx="47">
                  <c:v>1103665</c:v>
                </c:pt>
                <c:pt idx="48">
                  <c:v>835398</c:v>
                </c:pt>
                <c:pt idx="49">
                  <c:v>752613</c:v>
                </c:pt>
                <c:pt idx="50">
                  <c:v>863189</c:v>
                </c:pt>
                <c:pt idx="51">
                  <c:v>1197170</c:v>
                </c:pt>
                <c:pt idx="52">
                  <c:v>757241</c:v>
                </c:pt>
                <c:pt idx="53">
                  <c:v>651243</c:v>
                </c:pt>
                <c:pt idx="54">
                  <c:v>573198</c:v>
                </c:pt>
                <c:pt idx="55">
                  <c:v>531372</c:v>
                </c:pt>
                <c:pt idx="56">
                  <c:v>585025</c:v>
                </c:pt>
                <c:pt idx="57">
                  <c:v>661049</c:v>
                </c:pt>
                <c:pt idx="58">
                  <c:v>881536</c:v>
                </c:pt>
                <c:pt idx="59">
                  <c:v>790430</c:v>
                </c:pt>
                <c:pt idx="60">
                  <c:v>671116</c:v>
                </c:pt>
                <c:pt idx="61">
                  <c:v>635412</c:v>
                </c:pt>
                <c:pt idx="62">
                  <c:v>1218194</c:v>
                </c:pt>
                <c:pt idx="63">
                  <c:v>1011581</c:v>
                </c:pt>
                <c:pt idx="64">
                  <c:v>794413</c:v>
                </c:pt>
                <c:pt idx="65">
                  <c:v>886427</c:v>
                </c:pt>
                <c:pt idx="66">
                  <c:v>739977</c:v>
                </c:pt>
                <c:pt idx="67">
                  <c:v>678467</c:v>
                </c:pt>
                <c:pt idx="68">
                  <c:v>658270</c:v>
                </c:pt>
                <c:pt idx="69">
                  <c:v>694920</c:v>
                </c:pt>
                <c:pt idx="70">
                  <c:v>712672</c:v>
                </c:pt>
                <c:pt idx="71">
                  <c:v>693402</c:v>
                </c:pt>
                <c:pt idx="72">
                  <c:v>695859</c:v>
                </c:pt>
                <c:pt idx="73">
                  <c:v>721991</c:v>
                </c:pt>
                <c:pt idx="74">
                  <c:v>817878</c:v>
                </c:pt>
                <c:pt idx="75">
                  <c:v>768124</c:v>
                </c:pt>
                <c:pt idx="76">
                  <c:v>772706</c:v>
                </c:pt>
                <c:pt idx="77">
                  <c:v>786218</c:v>
                </c:pt>
                <c:pt idx="78">
                  <c:v>871247</c:v>
                </c:pt>
                <c:pt idx="79">
                  <c:v>798282</c:v>
                </c:pt>
                <c:pt idx="80">
                  <c:v>863292</c:v>
                </c:pt>
                <c:pt idx="81">
                  <c:v>809554</c:v>
                </c:pt>
                <c:pt idx="82">
                  <c:v>794421</c:v>
                </c:pt>
                <c:pt idx="83">
                  <c:v>832400</c:v>
                </c:pt>
                <c:pt idx="84">
                  <c:v>774620</c:v>
                </c:pt>
                <c:pt idx="85">
                  <c:v>748038</c:v>
                </c:pt>
                <c:pt idx="86">
                  <c:v>711380</c:v>
                </c:pt>
                <c:pt idx="87">
                  <c:v>732598</c:v>
                </c:pt>
                <c:pt idx="88">
                  <c:v>701390</c:v>
                </c:pt>
                <c:pt idx="89">
                  <c:v>708054</c:v>
                </c:pt>
                <c:pt idx="90">
                  <c:v>1007871</c:v>
                </c:pt>
                <c:pt idx="91">
                  <c:v>744617</c:v>
                </c:pt>
                <c:pt idx="92">
                  <c:v>690563</c:v>
                </c:pt>
                <c:pt idx="93">
                  <c:v>746061</c:v>
                </c:pt>
                <c:pt idx="94">
                  <c:v>666092</c:v>
                </c:pt>
                <c:pt idx="95">
                  <c:v>551038</c:v>
                </c:pt>
                <c:pt idx="96">
                  <c:v>601142</c:v>
                </c:pt>
                <c:pt idx="97">
                  <c:v>585098</c:v>
                </c:pt>
                <c:pt idx="98">
                  <c:v>630040</c:v>
                </c:pt>
                <c:pt idx="99">
                  <c:v>1037853</c:v>
                </c:pt>
                <c:pt idx="100">
                  <c:v>873341</c:v>
                </c:pt>
                <c:pt idx="101">
                  <c:v>749699</c:v>
                </c:pt>
                <c:pt idx="102">
                  <c:v>786380</c:v>
                </c:pt>
                <c:pt idx="103">
                  <c:v>1175605</c:v>
                </c:pt>
                <c:pt idx="104">
                  <c:v>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A-4E9E-9F08-2A64E4FE1B95}"/>
            </c:ext>
          </c:extLst>
        </c:ser>
        <c:ser>
          <c:idx val="1"/>
          <c:order val="1"/>
          <c:tx>
            <c:strRef>
              <c:f>'엑셀 하던거 이동평균 - 복사본'!$E$1</c:f>
              <c:strCache>
                <c:ptCount val="1"/>
                <c:pt idx="0">
                  <c:v>이동평균 (판매추세량)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복사본'!$E$2:$E$106</c:f>
              <c:numCache>
                <c:formatCode>General</c:formatCode>
                <c:ptCount val="105"/>
                <c:pt idx="0">
                  <c:v>500536.42857142858</c:v>
                </c:pt>
                <c:pt idx="1">
                  <c:v>509442</c:v>
                </c:pt>
                <c:pt idx="2">
                  <c:v>516120.11111111112</c:v>
                </c:pt>
                <c:pt idx="3">
                  <c:v>515676</c:v>
                </c:pt>
                <c:pt idx="4">
                  <c:v>516504.27272727271</c:v>
                </c:pt>
                <c:pt idx="5">
                  <c:v>514004.66666666669</c:v>
                </c:pt>
                <c:pt idx="6">
                  <c:v>510622.76923076925</c:v>
                </c:pt>
                <c:pt idx="7">
                  <c:v>504053.30769230769</c:v>
                </c:pt>
                <c:pt idx="8">
                  <c:v>532660.4615384615</c:v>
                </c:pt>
                <c:pt idx="9">
                  <c:v>559171</c:v>
                </c:pt>
                <c:pt idx="10">
                  <c:v>577561.07692307688</c:v>
                </c:pt>
                <c:pt idx="11">
                  <c:v>592105.92307692312</c:v>
                </c:pt>
                <c:pt idx="12">
                  <c:v>600747.84615384613</c:v>
                </c:pt>
                <c:pt idx="13">
                  <c:v>602688.92307692312</c:v>
                </c:pt>
                <c:pt idx="14">
                  <c:v>606420.38461538462</c:v>
                </c:pt>
                <c:pt idx="15">
                  <c:v>609001.84615384613</c:v>
                </c:pt>
                <c:pt idx="16">
                  <c:v>616601.84615384613</c:v>
                </c:pt>
                <c:pt idx="17">
                  <c:v>621588.4615384615</c:v>
                </c:pt>
                <c:pt idx="18">
                  <c:v>631756.92307692312</c:v>
                </c:pt>
                <c:pt idx="19">
                  <c:v>640732.38461538462</c:v>
                </c:pt>
                <c:pt idx="20">
                  <c:v>653874.5384615385</c:v>
                </c:pt>
                <c:pt idx="21">
                  <c:v>636750.30769230775</c:v>
                </c:pt>
                <c:pt idx="22">
                  <c:v>625669.92307692312</c:v>
                </c:pt>
                <c:pt idx="23">
                  <c:v>621553.15384615387</c:v>
                </c:pt>
                <c:pt idx="24">
                  <c:v>621528.07692307688</c:v>
                </c:pt>
                <c:pt idx="25">
                  <c:v>621124.38461538462</c:v>
                </c:pt>
                <c:pt idx="26">
                  <c:v>623717.15384615387</c:v>
                </c:pt>
                <c:pt idx="27">
                  <c:v>641088.92307692312</c:v>
                </c:pt>
                <c:pt idx="28">
                  <c:v>658799.76923076925</c:v>
                </c:pt>
                <c:pt idx="29">
                  <c:v>675453.76923076925</c:v>
                </c:pt>
                <c:pt idx="30">
                  <c:v>685274.38461538462</c:v>
                </c:pt>
                <c:pt idx="31">
                  <c:v>691024.38461538462</c:v>
                </c:pt>
                <c:pt idx="32">
                  <c:v>694828.07692307688</c:v>
                </c:pt>
                <c:pt idx="33">
                  <c:v>698527.4615384615</c:v>
                </c:pt>
                <c:pt idx="34">
                  <c:v>701389.4615384615</c:v>
                </c:pt>
                <c:pt idx="35">
                  <c:v>702796.92307692312</c:v>
                </c:pt>
                <c:pt idx="36">
                  <c:v>701560.15384615387</c:v>
                </c:pt>
                <c:pt idx="37">
                  <c:v>697867.38461538462</c:v>
                </c:pt>
                <c:pt idx="38">
                  <c:v>693566.07692307688</c:v>
                </c:pt>
                <c:pt idx="39">
                  <c:v>690921.23076923075</c:v>
                </c:pt>
                <c:pt idx="40">
                  <c:v>678286.61538461538</c:v>
                </c:pt>
                <c:pt idx="41">
                  <c:v>699080.4615384615</c:v>
                </c:pt>
                <c:pt idx="42">
                  <c:v>699727.92307692312</c:v>
                </c:pt>
                <c:pt idx="43">
                  <c:v>702445.76923076925</c:v>
                </c:pt>
                <c:pt idx="44">
                  <c:v>715502.69230769225</c:v>
                </c:pt>
                <c:pt idx="45">
                  <c:v>758656.61538461538</c:v>
                </c:pt>
                <c:pt idx="46">
                  <c:v>767126.30769230775</c:v>
                </c:pt>
                <c:pt idx="47">
                  <c:v>769165.38461538462</c:v>
                </c:pt>
                <c:pt idx="48">
                  <c:v>764089.92307692312</c:v>
                </c:pt>
                <c:pt idx="49">
                  <c:v>756664.23076923075</c:v>
                </c:pt>
                <c:pt idx="50">
                  <c:v>753732.92307692312</c:v>
                </c:pt>
                <c:pt idx="51">
                  <c:v>756768.07692307688</c:v>
                </c:pt>
                <c:pt idx="52">
                  <c:v>774967.07692307688</c:v>
                </c:pt>
                <c:pt idx="53">
                  <c:v>783317.61538461538</c:v>
                </c:pt>
                <c:pt idx="54">
                  <c:v>750044.61538461538</c:v>
                </c:pt>
                <c:pt idx="55">
                  <c:v>734661.07692307688</c:v>
                </c:pt>
                <c:pt idx="56">
                  <c:v>770475</c:v>
                </c:pt>
                <c:pt idx="57">
                  <c:v>781889.76923076925</c:v>
                </c:pt>
                <c:pt idx="58">
                  <c:v>750908.4615384615</c:v>
                </c:pt>
                <c:pt idx="59">
                  <c:v>760845.84615384613</c:v>
                </c:pt>
                <c:pt idx="60">
                  <c:v>767671.5384615385</c:v>
                </c:pt>
                <c:pt idx="61">
                  <c:v>775769.15384615387</c:v>
                </c:pt>
                <c:pt idx="62">
                  <c:v>785530.5384615385</c:v>
                </c:pt>
                <c:pt idx="63">
                  <c:v>793984</c:v>
                </c:pt>
                <c:pt idx="64">
                  <c:v>797955</c:v>
                </c:pt>
                <c:pt idx="65">
                  <c:v>783483.15384615387</c:v>
                </c:pt>
                <c:pt idx="66">
                  <c:v>776208.4615384615</c:v>
                </c:pt>
                <c:pt idx="67">
                  <c:v>780121.92307692312</c:v>
                </c:pt>
                <c:pt idx="68">
                  <c:v>794157.76923076925</c:v>
                </c:pt>
                <c:pt idx="69">
                  <c:v>759537</c:v>
                </c:pt>
                <c:pt idx="70">
                  <c:v>741162</c:v>
                </c:pt>
                <c:pt idx="71">
                  <c:v>740531.61538461538</c:v>
                </c:pt>
                <c:pt idx="72">
                  <c:v>739363.92307692312</c:v>
                </c:pt>
                <c:pt idx="73">
                  <c:v>743848.92307692312</c:v>
                </c:pt>
                <c:pt idx="74">
                  <c:v>758066.23076923075</c:v>
                </c:pt>
                <c:pt idx="75">
                  <c:v>769703.4615384615</c:v>
                </c:pt>
                <c:pt idx="76">
                  <c:v>777357.38461538462</c:v>
                </c:pt>
                <c:pt idx="77">
                  <c:v>786567.23076923075</c:v>
                </c:pt>
                <c:pt idx="78">
                  <c:v>792814.76923076925</c:v>
                </c:pt>
                <c:pt idx="79">
                  <c:v>796828.5384615385</c:v>
                </c:pt>
                <c:pt idx="80">
                  <c:v>796012.30769230775</c:v>
                </c:pt>
                <c:pt idx="81">
                  <c:v>789452.30769230775</c:v>
                </c:pt>
                <c:pt idx="82">
                  <c:v>784318.92307692312</c:v>
                </c:pt>
                <c:pt idx="83">
                  <c:v>779345.69230769225</c:v>
                </c:pt>
                <c:pt idx="84">
                  <c:v>796395.92307692312</c:v>
                </c:pt>
                <c:pt idx="85">
                  <c:v>786655.15384615387</c:v>
                </c:pt>
                <c:pt idx="86">
                  <c:v>778369.07692307688</c:v>
                </c:pt>
                <c:pt idx="87">
                  <c:v>769351.30769230775</c:v>
                </c:pt>
                <c:pt idx="88">
                  <c:v>758315.76923076925</c:v>
                </c:pt>
                <c:pt idx="89">
                  <c:v>739594</c:v>
                </c:pt>
                <c:pt idx="90">
                  <c:v>721804.92307692312</c:v>
                </c:pt>
                <c:pt idx="91">
                  <c:v>707226.30769230775</c:v>
                </c:pt>
                <c:pt idx="92">
                  <c:v>698149.5384615385</c:v>
                </c:pt>
                <c:pt idx="93">
                  <c:v>723262.84615384613</c:v>
                </c:pt>
                <c:pt idx="94">
                  <c:v>734089.23076923075</c:v>
                </c:pt>
                <c:pt idx="95">
                  <c:v>737805.30769230775</c:v>
                </c:pt>
                <c:pt idx="96">
                  <c:v>743830.38461538462</c:v>
                </c:pt>
                <c:pt idx="97">
                  <c:v>756733</c:v>
                </c:pt>
                <c:pt idx="98">
                  <c:v>762050.84615384613</c:v>
                </c:pt>
                <c:pt idx="99">
                  <c:v>768008.16666666663</c:v>
                </c:pt>
                <c:pt idx="100">
                  <c:v>770003.36363636365</c:v>
                </c:pt>
                <c:pt idx="101">
                  <c:v>780394.5</c:v>
                </c:pt>
                <c:pt idx="102">
                  <c:v>805878.5555555555</c:v>
                </c:pt>
                <c:pt idx="103">
                  <c:v>831470.625</c:v>
                </c:pt>
                <c:pt idx="104">
                  <c:v>866666.71428571432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A-4E9E-9F08-2A64E4FE1B95}"/>
            </c:ext>
          </c:extLst>
        </c:ser>
        <c:ser>
          <c:idx val="2"/>
          <c:order val="2"/>
          <c:tx>
            <c:strRef>
              <c:f>'엑셀 하던거 이동평균 - 복사본'!$G$1</c:f>
              <c:strCache>
                <c:ptCount val="1"/>
                <c:pt idx="0">
                  <c:v>상한 (UPPER_BOUND)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복사본'!$G$2:$G$106</c:f>
              <c:numCache>
                <c:formatCode>General</c:formatCode>
                <c:ptCount val="105"/>
                <c:pt idx="0">
                  <c:v>508354.75673861941</c:v>
                </c:pt>
                <c:pt idx="1">
                  <c:v>516716.52258284105</c:v>
                </c:pt>
                <c:pt idx="2">
                  <c:v>522978.33793958853</c:v>
                </c:pt>
                <c:pt idx="3">
                  <c:v>518580.31479442038</c:v>
                </c:pt>
                <c:pt idx="4">
                  <c:v>518916.04141339002</c:v>
                </c:pt>
                <c:pt idx="5">
                  <c:v>519072.17469949985</c:v>
                </c:pt>
                <c:pt idx="6">
                  <c:v>521258.98448191857</c:v>
                </c:pt>
                <c:pt idx="7">
                  <c:v>526350.60511686094</c:v>
                </c:pt>
                <c:pt idx="8">
                  <c:v>564031.84634145349</c:v>
                </c:pt>
                <c:pt idx="9">
                  <c:v>594455.61273400567</c:v>
                </c:pt>
                <c:pt idx="10">
                  <c:v>604822.70621005225</c:v>
                </c:pt>
                <c:pt idx="11">
                  <c:v>610294.36147164134</c:v>
                </c:pt>
                <c:pt idx="12">
                  <c:v>612269.35412773164</c:v>
                </c:pt>
                <c:pt idx="13">
                  <c:v>609175.73078220664</c:v>
                </c:pt>
                <c:pt idx="14">
                  <c:v>612628.66794689104</c:v>
                </c:pt>
                <c:pt idx="15">
                  <c:v>616702.44569447974</c:v>
                </c:pt>
                <c:pt idx="16">
                  <c:v>626785.78830240562</c:v>
                </c:pt>
                <c:pt idx="17">
                  <c:v>634094.61076658033</c:v>
                </c:pt>
                <c:pt idx="18">
                  <c:v>646724.92454607307</c:v>
                </c:pt>
                <c:pt idx="19">
                  <c:v>652603.89226296789</c:v>
                </c:pt>
                <c:pt idx="20">
                  <c:v>664501.62343964761</c:v>
                </c:pt>
                <c:pt idx="21">
                  <c:v>649570.95801487297</c:v>
                </c:pt>
                <c:pt idx="22">
                  <c:v>639452.61713704898</c:v>
                </c:pt>
                <c:pt idx="23">
                  <c:v>628204.19221470074</c:v>
                </c:pt>
                <c:pt idx="24">
                  <c:v>623466.15266307374</c:v>
                </c:pt>
                <c:pt idx="25">
                  <c:v>629730.13556845509</c:v>
                </c:pt>
                <c:pt idx="26">
                  <c:v>640221.3093366489</c:v>
                </c:pt>
                <c:pt idx="27">
                  <c:v>664281.20623902266</c:v>
                </c:pt>
                <c:pt idx="28">
                  <c:v>683819.97656023526</c:v>
                </c:pt>
                <c:pt idx="29">
                  <c:v>695861.07174179039</c:v>
                </c:pt>
                <c:pt idx="30">
                  <c:v>699710.07255889347</c:v>
                </c:pt>
                <c:pt idx="31">
                  <c:v>700055.1013502602</c:v>
                </c:pt>
                <c:pt idx="32">
                  <c:v>701163.70082915667</c:v>
                </c:pt>
                <c:pt idx="33">
                  <c:v>703351.524853618</c:v>
                </c:pt>
                <c:pt idx="34">
                  <c:v>704588.81173626194</c:v>
                </c:pt>
                <c:pt idx="35">
                  <c:v>704917.46394978813</c:v>
                </c:pt>
                <c:pt idx="36">
                  <c:v>705319.82127251022</c:v>
                </c:pt>
                <c:pt idx="37">
                  <c:v>702949.43411855388</c:v>
                </c:pt>
                <c:pt idx="38">
                  <c:v>702461.67576179525</c:v>
                </c:pt>
                <c:pt idx="39">
                  <c:v>699231.11814725841</c:v>
                </c:pt>
                <c:pt idx="40">
                  <c:v>686961.66940095392</c:v>
                </c:pt>
                <c:pt idx="41">
                  <c:v>708907.69153177191</c:v>
                </c:pt>
                <c:pt idx="42">
                  <c:v>713086.37030613876</c:v>
                </c:pt>
                <c:pt idx="43">
                  <c:v>727696.48865065689</c:v>
                </c:pt>
                <c:pt idx="44">
                  <c:v>747427.66059992032</c:v>
                </c:pt>
                <c:pt idx="45">
                  <c:v>789928.40190182778</c:v>
                </c:pt>
                <c:pt idx="46">
                  <c:v>789507.65127229784</c:v>
                </c:pt>
                <c:pt idx="47">
                  <c:v>774530.42390137655</c:v>
                </c:pt>
                <c:pt idx="48">
                  <c:v>770773.54566394875</c:v>
                </c:pt>
                <c:pt idx="49">
                  <c:v>763019.25460276997</c:v>
                </c:pt>
                <c:pt idx="50">
                  <c:v>762303.89979406563</c:v>
                </c:pt>
                <c:pt idx="51">
                  <c:v>769987.70057711622</c:v>
                </c:pt>
                <c:pt idx="52">
                  <c:v>789507.01970205561</c:v>
                </c:pt>
                <c:pt idx="53">
                  <c:v>802806.90053693741</c:v>
                </c:pt>
                <c:pt idx="54">
                  <c:v>769934.04469277151</c:v>
                </c:pt>
                <c:pt idx="55">
                  <c:v>755819.02329444874</c:v>
                </c:pt>
                <c:pt idx="56">
                  <c:v>789074.81949532253</c:v>
                </c:pt>
                <c:pt idx="57">
                  <c:v>800014.49382909318</c:v>
                </c:pt>
                <c:pt idx="58">
                  <c:v>762408.27682339435</c:v>
                </c:pt>
                <c:pt idx="59">
                  <c:v>773042.11830869527</c:v>
                </c:pt>
                <c:pt idx="60">
                  <c:v>781003.68701535184</c:v>
                </c:pt>
                <c:pt idx="61">
                  <c:v>789096.10701022251</c:v>
                </c:pt>
                <c:pt idx="62">
                  <c:v>798090.04292621487</c:v>
                </c:pt>
                <c:pt idx="63">
                  <c:v>802771.13206311793</c:v>
                </c:pt>
                <c:pt idx="64">
                  <c:v>806598.48006101069</c:v>
                </c:pt>
                <c:pt idx="65">
                  <c:v>792740.75249682576</c:v>
                </c:pt>
                <c:pt idx="66">
                  <c:v>785502.13707450381</c:v>
                </c:pt>
                <c:pt idx="67">
                  <c:v>792744.04031855648</c:v>
                </c:pt>
                <c:pt idx="68">
                  <c:v>814562.54123271722</c:v>
                </c:pt>
                <c:pt idx="69">
                  <c:v>783294.28136133542</c:v>
                </c:pt>
                <c:pt idx="70">
                  <c:v>764609.89057014184</c:v>
                </c:pt>
                <c:pt idx="71">
                  <c:v>748884.00229233305</c:v>
                </c:pt>
                <c:pt idx="72">
                  <c:v>747072.54548069311</c:v>
                </c:pt>
                <c:pt idx="73">
                  <c:v>757015.58675739111</c:v>
                </c:pt>
                <c:pt idx="74">
                  <c:v>774334.98078062176</c:v>
                </c:pt>
                <c:pt idx="75">
                  <c:v>786385.68423037534</c:v>
                </c:pt>
                <c:pt idx="76">
                  <c:v>791081.86496883293</c:v>
                </c:pt>
                <c:pt idx="77">
                  <c:v>797694.1933954733</c:v>
                </c:pt>
                <c:pt idx="78">
                  <c:v>800912.36292031349</c:v>
                </c:pt>
                <c:pt idx="79">
                  <c:v>801173.70057357545</c:v>
                </c:pt>
                <c:pt idx="80">
                  <c:v>801147.99711336754</c:v>
                </c:pt>
                <c:pt idx="81">
                  <c:v>796962.26324579702</c:v>
                </c:pt>
                <c:pt idx="82">
                  <c:v>791720.60701446352</c:v>
                </c:pt>
                <c:pt idx="83">
                  <c:v>785668.66346987162</c:v>
                </c:pt>
                <c:pt idx="84">
                  <c:v>803624.50111778977</c:v>
                </c:pt>
                <c:pt idx="85">
                  <c:v>796768.61866259994</c:v>
                </c:pt>
                <c:pt idx="86">
                  <c:v>793164.00917878142</c:v>
                </c:pt>
                <c:pt idx="87">
                  <c:v>787696.20084987942</c:v>
                </c:pt>
                <c:pt idx="88">
                  <c:v>781178.84246035025</c:v>
                </c:pt>
                <c:pt idx="89">
                  <c:v>765086.92959346564</c:v>
                </c:pt>
                <c:pt idx="90">
                  <c:v>746146.16182732652</c:v>
                </c:pt>
                <c:pt idx="91">
                  <c:v>723183.97678515839</c:v>
                </c:pt>
                <c:pt idx="92">
                  <c:v>712337.32943653862</c:v>
                </c:pt>
                <c:pt idx="93">
                  <c:v>740341.59455877019</c:v>
                </c:pt>
                <c:pt idx="94">
                  <c:v>752086.97747919685</c:v>
                </c:pt>
                <c:pt idx="95">
                  <c:v>750163.39166800142</c:v>
                </c:pt>
                <c:pt idx="96">
                  <c:v>755897.77650285058</c:v>
                </c:pt>
                <c:pt idx="97">
                  <c:v>769319.78731778951</c:v>
                </c:pt>
                <c:pt idx="98">
                  <c:v>772544.36108750466</c:v>
                </c:pt>
                <c:pt idx="99">
                  <c:v>776929.98717068415</c:v>
                </c:pt>
                <c:pt idx="100">
                  <c:v>787312.46610665892</c:v>
                </c:pt>
                <c:pt idx="101">
                  <c:v>807510.40217698249</c:v>
                </c:pt>
                <c:pt idx="102">
                  <c:v>845125.88300601137</c:v>
                </c:pt>
                <c:pt idx="103">
                  <c:v>868314.91622627038</c:v>
                </c:pt>
                <c:pt idx="104">
                  <c:v>897186.97794026637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A-4E9E-9F08-2A64E4FE1B95}"/>
            </c:ext>
          </c:extLst>
        </c:ser>
        <c:ser>
          <c:idx val="3"/>
          <c:order val="3"/>
          <c:tx>
            <c:strRef>
              <c:f>'엑셀 하던거 이동평균 - 복사본'!$H$1</c:f>
              <c:strCache>
                <c:ptCount val="1"/>
                <c:pt idx="0">
                  <c:v>하한 (LOWER_BOUND)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복사본'!$H$2:$H$106</c:f>
              <c:numCache>
                <c:formatCode>General</c:formatCode>
                <c:ptCount val="105"/>
                <c:pt idx="0">
                  <c:v>492718.10040423775</c:v>
                </c:pt>
                <c:pt idx="1">
                  <c:v>502167.47741715895</c:v>
                </c:pt>
                <c:pt idx="2">
                  <c:v>509261.88428263372</c:v>
                </c:pt>
                <c:pt idx="3">
                  <c:v>512771.68520557962</c:v>
                </c:pt>
                <c:pt idx="4">
                  <c:v>514092.50404115539</c:v>
                </c:pt>
                <c:pt idx="5">
                  <c:v>508937.15863383352</c:v>
                </c:pt>
                <c:pt idx="6">
                  <c:v>499986.55397961993</c:v>
                </c:pt>
                <c:pt idx="7">
                  <c:v>481756.01026775449</c:v>
                </c:pt>
                <c:pt idx="8">
                  <c:v>501289.07673546951</c:v>
                </c:pt>
                <c:pt idx="9">
                  <c:v>523886.38726599427</c:v>
                </c:pt>
                <c:pt idx="10">
                  <c:v>550299.44763610151</c:v>
                </c:pt>
                <c:pt idx="11">
                  <c:v>573917.4846822049</c:v>
                </c:pt>
                <c:pt idx="12">
                  <c:v>589226.33817996061</c:v>
                </c:pt>
                <c:pt idx="13">
                  <c:v>596202.11537163961</c:v>
                </c:pt>
                <c:pt idx="14">
                  <c:v>600212.1012838782</c:v>
                </c:pt>
                <c:pt idx="15">
                  <c:v>601301.24661321251</c:v>
                </c:pt>
                <c:pt idx="16">
                  <c:v>606417.90400528663</c:v>
                </c:pt>
                <c:pt idx="17">
                  <c:v>609082.31231034268</c:v>
                </c:pt>
                <c:pt idx="18">
                  <c:v>616788.92160777317</c:v>
                </c:pt>
                <c:pt idx="19">
                  <c:v>628860.87696780136</c:v>
                </c:pt>
                <c:pt idx="20">
                  <c:v>643247.45348342939</c:v>
                </c:pt>
                <c:pt idx="21">
                  <c:v>623929.65736974252</c:v>
                </c:pt>
                <c:pt idx="22">
                  <c:v>611887.22901679727</c:v>
                </c:pt>
                <c:pt idx="23">
                  <c:v>614902.115477607</c:v>
                </c:pt>
                <c:pt idx="24">
                  <c:v>619590.00118308002</c:v>
                </c:pt>
                <c:pt idx="25">
                  <c:v>612518.63366231415</c:v>
                </c:pt>
                <c:pt idx="26">
                  <c:v>607212.99835565884</c:v>
                </c:pt>
                <c:pt idx="27">
                  <c:v>617896.63991482358</c:v>
                </c:pt>
                <c:pt idx="28">
                  <c:v>633779.56190130324</c:v>
                </c:pt>
                <c:pt idx="29">
                  <c:v>655046.4667197481</c:v>
                </c:pt>
                <c:pt idx="30">
                  <c:v>670838.69667187578</c:v>
                </c:pt>
                <c:pt idx="31">
                  <c:v>681993.66788050905</c:v>
                </c:pt>
                <c:pt idx="32">
                  <c:v>688492.45301699708</c:v>
                </c:pt>
                <c:pt idx="33">
                  <c:v>693703.398223305</c:v>
                </c:pt>
                <c:pt idx="34">
                  <c:v>698190.11134066107</c:v>
                </c:pt>
                <c:pt idx="35">
                  <c:v>700676.38220405811</c:v>
                </c:pt>
                <c:pt idx="36">
                  <c:v>697800.48641979753</c:v>
                </c:pt>
                <c:pt idx="37">
                  <c:v>692785.33511221537</c:v>
                </c:pt>
                <c:pt idx="38">
                  <c:v>684670.4780843585</c:v>
                </c:pt>
                <c:pt idx="39">
                  <c:v>682611.34339120309</c:v>
                </c:pt>
                <c:pt idx="40">
                  <c:v>669611.56136827683</c:v>
                </c:pt>
                <c:pt idx="41">
                  <c:v>689253.23154515109</c:v>
                </c:pt>
                <c:pt idx="42">
                  <c:v>686369.47584770748</c:v>
                </c:pt>
                <c:pt idx="43">
                  <c:v>677195.04981088161</c:v>
                </c:pt>
                <c:pt idx="44">
                  <c:v>683577.72401546419</c:v>
                </c:pt>
                <c:pt idx="45">
                  <c:v>727384.82886740298</c:v>
                </c:pt>
                <c:pt idx="46">
                  <c:v>744744.96411231766</c:v>
                </c:pt>
                <c:pt idx="47">
                  <c:v>763800.3453293927</c:v>
                </c:pt>
                <c:pt idx="48">
                  <c:v>757406.30048989749</c:v>
                </c:pt>
                <c:pt idx="49">
                  <c:v>750309.20693569153</c:v>
                </c:pt>
                <c:pt idx="50">
                  <c:v>745161.94635978062</c:v>
                </c:pt>
                <c:pt idx="51">
                  <c:v>743548.45326903753</c:v>
                </c:pt>
                <c:pt idx="52">
                  <c:v>760427.13414409815</c:v>
                </c:pt>
                <c:pt idx="53">
                  <c:v>763828.33023229335</c:v>
                </c:pt>
                <c:pt idx="54">
                  <c:v>730155.18607645924</c:v>
                </c:pt>
                <c:pt idx="55">
                  <c:v>713503.13055170502</c:v>
                </c:pt>
                <c:pt idx="56">
                  <c:v>751875.18050467747</c:v>
                </c:pt>
                <c:pt idx="57">
                  <c:v>763765.04463244532</c:v>
                </c:pt>
                <c:pt idx="58">
                  <c:v>739408.64625352866</c:v>
                </c:pt>
                <c:pt idx="59">
                  <c:v>748649.57399899699</c:v>
                </c:pt>
                <c:pt idx="60">
                  <c:v>754339.38990772516</c:v>
                </c:pt>
                <c:pt idx="61">
                  <c:v>762442.20068208524</c:v>
                </c:pt>
                <c:pt idx="62">
                  <c:v>772971.03399686213</c:v>
                </c:pt>
                <c:pt idx="63">
                  <c:v>785196.86793688207</c:v>
                </c:pt>
                <c:pt idx="64">
                  <c:v>789311.51993898931</c:v>
                </c:pt>
                <c:pt idx="65">
                  <c:v>774225.55519548198</c:v>
                </c:pt>
                <c:pt idx="66">
                  <c:v>766914.78600241919</c:v>
                </c:pt>
                <c:pt idx="67">
                  <c:v>767499.80583528976</c:v>
                </c:pt>
                <c:pt idx="68">
                  <c:v>773752.99722882127</c:v>
                </c:pt>
                <c:pt idx="69">
                  <c:v>735779.71863866458</c:v>
                </c:pt>
                <c:pt idx="70">
                  <c:v>717714.10942985816</c:v>
                </c:pt>
                <c:pt idx="71">
                  <c:v>732179.2284768977</c:v>
                </c:pt>
                <c:pt idx="72">
                  <c:v>731655.30067315313</c:v>
                </c:pt>
                <c:pt idx="73">
                  <c:v>730682.25939645513</c:v>
                </c:pt>
                <c:pt idx="74">
                  <c:v>741797.48075783974</c:v>
                </c:pt>
                <c:pt idx="75">
                  <c:v>753021.23884654767</c:v>
                </c:pt>
                <c:pt idx="76">
                  <c:v>763632.90426193632</c:v>
                </c:pt>
                <c:pt idx="77">
                  <c:v>775440.26814298821</c:v>
                </c:pt>
                <c:pt idx="78">
                  <c:v>784717.17554122501</c:v>
                </c:pt>
                <c:pt idx="79">
                  <c:v>792483.37634950154</c:v>
                </c:pt>
                <c:pt idx="80">
                  <c:v>790876.61827124795</c:v>
                </c:pt>
                <c:pt idx="81">
                  <c:v>781942.35213881847</c:v>
                </c:pt>
                <c:pt idx="82">
                  <c:v>776917.23913938273</c:v>
                </c:pt>
                <c:pt idx="83">
                  <c:v>773022.72114551289</c:v>
                </c:pt>
                <c:pt idx="84">
                  <c:v>789167.34503605647</c:v>
                </c:pt>
                <c:pt idx="85">
                  <c:v>776541.68902970781</c:v>
                </c:pt>
                <c:pt idx="86">
                  <c:v>763574.14466737234</c:v>
                </c:pt>
                <c:pt idx="87">
                  <c:v>751006.41453473608</c:v>
                </c:pt>
                <c:pt idx="88">
                  <c:v>735452.69600118825</c:v>
                </c:pt>
                <c:pt idx="89">
                  <c:v>714101.07040653436</c:v>
                </c:pt>
                <c:pt idx="90">
                  <c:v>697463.68432651972</c:v>
                </c:pt>
                <c:pt idx="91">
                  <c:v>691268.6385994571</c:v>
                </c:pt>
                <c:pt idx="92">
                  <c:v>683961.74748653837</c:v>
                </c:pt>
                <c:pt idx="93">
                  <c:v>706184.09774892207</c:v>
                </c:pt>
                <c:pt idx="94">
                  <c:v>716091.48405926465</c:v>
                </c:pt>
                <c:pt idx="95">
                  <c:v>725447.22371661407</c:v>
                </c:pt>
                <c:pt idx="96">
                  <c:v>731762.99272791867</c:v>
                </c:pt>
                <c:pt idx="97">
                  <c:v>744146.21268221049</c:v>
                </c:pt>
                <c:pt idx="98">
                  <c:v>751557.3312201876</c:v>
                </c:pt>
                <c:pt idx="99">
                  <c:v>759086.3461626491</c:v>
                </c:pt>
                <c:pt idx="100">
                  <c:v>752694.26116606838</c:v>
                </c:pt>
                <c:pt idx="101">
                  <c:v>753278.59782301751</c:v>
                </c:pt>
                <c:pt idx="102">
                  <c:v>766631.22810509964</c:v>
                </c:pt>
                <c:pt idx="103">
                  <c:v>794626.33377372962</c:v>
                </c:pt>
                <c:pt idx="104">
                  <c:v>836146.45063116227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A-4E9E-9F08-2A64E4FE1B95}"/>
            </c:ext>
          </c:extLst>
        </c:ser>
        <c:ser>
          <c:idx val="4"/>
          <c:order val="4"/>
          <c:tx>
            <c:strRef>
              <c:f>'엑셀 하던거 이동평균 - 복사본'!$K$1</c:f>
              <c:strCache>
                <c:ptCount val="1"/>
                <c:pt idx="0">
                  <c:v>스무딩 처리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'엑셀 하던거 이동평균 - 복사본'!$K$2:$K$106</c:f>
              <c:numCache>
                <c:formatCode>General</c:formatCode>
                <c:ptCount val="105"/>
                <c:pt idx="0">
                  <c:v>506594.70614613732</c:v>
                </c:pt>
                <c:pt idx="1">
                  <c:v>508138.95091099793</c:v>
                </c:pt>
                <c:pt idx="2">
                  <c:v>509329.66153702943</c:v>
                </c:pt>
                <c:pt idx="3">
                  <c:v>511473.14512920548</c:v>
                </c:pt>
                <c:pt idx="4">
                  <c:v>515291.44654215744</c:v>
                </c:pt>
                <c:pt idx="5">
                  <c:v>518709.1907090029</c:v>
                </c:pt>
                <c:pt idx="6">
                  <c:v>528961.22293617763</c:v>
                </c:pt>
                <c:pt idx="7">
                  <c:v>530919.99958114536</c:v>
                </c:pt>
                <c:pt idx="8">
                  <c:v>537165.45416846569</c:v>
                </c:pt>
                <c:pt idx="9">
                  <c:v>547697.15420852299</c:v>
                </c:pt>
                <c:pt idx="10">
                  <c:v>560272.30082114297</c:v>
                </c:pt>
                <c:pt idx="11">
                  <c:v>566706.35462718026</c:v>
                </c:pt>
                <c:pt idx="12">
                  <c:v>584454.81076335954</c:v>
                </c:pt>
                <c:pt idx="13">
                  <c:v>597735.41037503514</c:v>
                </c:pt>
                <c:pt idx="14">
                  <c:v>608309.07109907526</c:v>
                </c:pt>
                <c:pt idx="15">
                  <c:v>617282.72561639932</c:v>
                </c:pt>
                <c:pt idx="16">
                  <c:v>627387.28745128599</c:v>
                </c:pt>
                <c:pt idx="17">
                  <c:v>633986.75386190775</c:v>
                </c:pt>
                <c:pt idx="18">
                  <c:v>639295.75541969773</c:v>
                </c:pt>
                <c:pt idx="19">
                  <c:v>638724.52923316509</c:v>
                </c:pt>
                <c:pt idx="20">
                  <c:v>634283.0528832085</c:v>
                </c:pt>
                <c:pt idx="21">
                  <c:v>627918.49106951524</c:v>
                </c:pt>
                <c:pt idx="22">
                  <c:v>622711.29130613129</c:v>
                </c:pt>
                <c:pt idx="23">
                  <c:v>616565.52734190819</c:v>
                </c:pt>
                <c:pt idx="24">
                  <c:v>613222.19553909148</c:v>
                </c:pt>
                <c:pt idx="25">
                  <c:v>614424.07771869679</c:v>
                </c:pt>
                <c:pt idx="26">
                  <c:v>618199.56700343604</c:v>
                </c:pt>
                <c:pt idx="27">
                  <c:v>625290.86011076951</c:v>
                </c:pt>
                <c:pt idx="28">
                  <c:v>637014.73337830673</c:v>
                </c:pt>
                <c:pt idx="29">
                  <c:v>651970.86728327675</c:v>
                </c:pt>
                <c:pt idx="30">
                  <c:v>666090.02990371152</c:v>
                </c:pt>
                <c:pt idx="31">
                  <c:v>680004.42249417433</c:v>
                </c:pt>
                <c:pt idx="32">
                  <c:v>689912.89149747719</c:v>
                </c:pt>
                <c:pt idx="33">
                  <c:v>696668.78428743477</c:v>
                </c:pt>
                <c:pt idx="34">
                  <c:v>701334.01496583503</c:v>
                </c:pt>
                <c:pt idx="35">
                  <c:v>702325.32436243561</c:v>
                </c:pt>
                <c:pt idx="36">
                  <c:v>698589.11500858376</c:v>
                </c:pt>
                <c:pt idx="37">
                  <c:v>694193.62133957201</c:v>
                </c:pt>
                <c:pt idx="38">
                  <c:v>687132.44082326978</c:v>
                </c:pt>
                <c:pt idx="39">
                  <c:v>683919.12287779781</c:v>
                </c:pt>
                <c:pt idx="40">
                  <c:v>682503.21804733947</c:v>
                </c:pt>
                <c:pt idx="41">
                  <c:v>681008.13239264407</c:v>
                </c:pt>
                <c:pt idx="42">
                  <c:v>681201.40851749631</c:v>
                </c:pt>
                <c:pt idx="43">
                  <c:v>692756.06201732135</c:v>
                </c:pt>
                <c:pt idx="44">
                  <c:v>703854.40853075474</c:v>
                </c:pt>
                <c:pt idx="45">
                  <c:v>721486.59814148862</c:v>
                </c:pt>
                <c:pt idx="46">
                  <c:v>740202.29731210205</c:v>
                </c:pt>
                <c:pt idx="47">
                  <c:v>754009.35250900919</c:v>
                </c:pt>
                <c:pt idx="48">
                  <c:v>760993.16669434181</c:v>
                </c:pt>
                <c:pt idx="49">
                  <c:v>766041.71398730134</c:v>
                </c:pt>
                <c:pt idx="50">
                  <c:v>763221.05603584577</c:v>
                </c:pt>
                <c:pt idx="51">
                  <c:v>761832.01294951467</c:v>
                </c:pt>
                <c:pt idx="52">
                  <c:v>757340.45016480645</c:v>
                </c:pt>
                <c:pt idx="53">
                  <c:v>747580.2963163344</c:v>
                </c:pt>
                <c:pt idx="54">
                  <c:v>743957.79230184655</c:v>
                </c:pt>
                <c:pt idx="55">
                  <c:v>744625.37439951603</c:v>
                </c:pt>
                <c:pt idx="56">
                  <c:v>744341.36371773621</c:v>
                </c:pt>
                <c:pt idx="57">
                  <c:v>752918.75016418356</c:v>
                </c:pt>
                <c:pt idx="58">
                  <c:v>761086.00203538756</c:v>
                </c:pt>
                <c:pt idx="59">
                  <c:v>763199.40607086907</c:v>
                </c:pt>
                <c:pt idx="60">
                  <c:v>770064.40572962293</c:v>
                </c:pt>
                <c:pt idx="61">
                  <c:v>778136.97677756776</c:v>
                </c:pt>
                <c:pt idx="62">
                  <c:v>782411.15311582864</c:v>
                </c:pt>
                <c:pt idx="63">
                  <c:v>790091.42563364876</c:v>
                </c:pt>
                <c:pt idx="64">
                  <c:v>790985.9426977156</c:v>
                </c:pt>
                <c:pt idx="65">
                  <c:v>784867.89527953044</c:v>
                </c:pt>
                <c:pt idx="66">
                  <c:v>779064.26831267122</c:v>
                </c:pt>
                <c:pt idx="67">
                  <c:v>767337.61204040411</c:v>
                </c:pt>
                <c:pt idx="68">
                  <c:v>752332.28342701052</c:v>
                </c:pt>
                <c:pt idx="69">
                  <c:v>745385.17192190629</c:v>
                </c:pt>
                <c:pt idx="70">
                  <c:v>738216.27088947897</c:v>
                </c:pt>
                <c:pt idx="71">
                  <c:v>729602.12332300586</c:v>
                </c:pt>
                <c:pt idx="72">
                  <c:v>737313.17575139715</c:v>
                </c:pt>
                <c:pt idx="73">
                  <c:v>747395.1538654255</c:v>
                </c:pt>
                <c:pt idx="74">
                  <c:v>755500.50817004603</c:v>
                </c:pt>
                <c:pt idx="75">
                  <c:v>766413.04803541536</c:v>
                </c:pt>
                <c:pt idx="76">
                  <c:v>780459.0687401871</c:v>
                </c:pt>
                <c:pt idx="77">
                  <c:v>785248.47258406272</c:v>
                </c:pt>
                <c:pt idx="78">
                  <c:v>791853.27200673625</c:v>
                </c:pt>
                <c:pt idx="79">
                  <c:v>796704.52465589566</c:v>
                </c:pt>
                <c:pt idx="80">
                  <c:v>797805.04605878831</c:v>
                </c:pt>
                <c:pt idx="81">
                  <c:v>794756.30616869987</c:v>
                </c:pt>
                <c:pt idx="82">
                  <c:v>792933.37517591123</c:v>
                </c:pt>
                <c:pt idx="83">
                  <c:v>788012.11355917924</c:v>
                </c:pt>
                <c:pt idx="84">
                  <c:v>781334.48984349426</c:v>
                </c:pt>
                <c:pt idx="85">
                  <c:v>773191.65134754882</c:v>
                </c:pt>
                <c:pt idx="86">
                  <c:v>763148.45785381214</c:v>
                </c:pt>
                <c:pt idx="87">
                  <c:v>748135.2029279077</c:v>
                </c:pt>
                <c:pt idx="88">
                  <c:v>742056.0974874316</c:v>
                </c:pt>
                <c:pt idx="89">
                  <c:v>733978.06391098863</c:v>
                </c:pt>
                <c:pt idx="90">
                  <c:v>721889.38100404153</c:v>
                </c:pt>
                <c:pt idx="91">
                  <c:v>722867.16071555787</c:v>
                </c:pt>
                <c:pt idx="92">
                  <c:v>723265.243446104</c:v>
                </c:pt>
                <c:pt idx="93">
                  <c:v>719125.45582396141</c:v>
                </c:pt>
                <c:pt idx="94">
                  <c:v>720841.25901251344</c:v>
                </c:pt>
                <c:pt idx="95">
                  <c:v>731557.90154895547</c:v>
                </c:pt>
                <c:pt idx="96">
                  <c:v>733801.04888123902</c:v>
                </c:pt>
                <c:pt idx="97">
                  <c:v>745968.74950352299</c:v>
                </c:pt>
                <c:pt idx="98">
                  <c:v>758341.79798153194</c:v>
                </c:pt>
                <c:pt idx="99">
                  <c:v>762644.91900055169</c:v>
                </c:pt>
                <c:pt idx="100">
                  <c:v>771091.67646410968</c:v>
                </c:pt>
                <c:pt idx="101">
                  <c:v>794443.19346532621</c:v>
                </c:pt>
                <c:pt idx="102">
                  <c:v>806286.48615742172</c:v>
                </c:pt>
                <c:pt idx="103">
                  <c:v>811029.99117011251</c:v>
                </c:pt>
                <c:pt idx="104">
                  <c:v>830280.45561914425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A-4E9E-9F08-2A64E4FE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78800"/>
        <c:axId val="787060464"/>
      </c:lineChart>
      <c:catAx>
        <c:axId val="7571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60464"/>
        <c:crosses val="autoZero"/>
        <c:auto val="1"/>
        <c:lblAlgn val="ctr"/>
        <c:lblOffset val="100"/>
        <c:noMultiLvlLbl val="0"/>
      </c:catAx>
      <c:valAx>
        <c:axId val="787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[계절성 지수산출로직.xlsx]판매추세량!피벗 테이블7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판매추세량!$B$3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판매추세량!$A$4:$A$58</c:f>
              <c:strCache>
                <c:ptCount val="5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(blank)</c:v>
                </c:pt>
              </c:strCache>
            </c:strRef>
          </c:cat>
          <c:val>
            <c:numRef>
              <c:f>판매추세량!$B$4:$B$58</c:f>
              <c:numCache>
                <c:formatCode>General</c:formatCode>
                <c:ptCount val="54"/>
                <c:pt idx="0">
                  <c:v>0.94247938522729657</c:v>
                </c:pt>
                <c:pt idx="1">
                  <c:v>0.816467021075866</c:v>
                </c:pt>
                <c:pt idx="2">
                  <c:v>0.76939624900355053</c:v>
                </c:pt>
                <c:pt idx="3">
                  <c:v>0.84112932706556887</c:v>
                </c:pt>
                <c:pt idx="4">
                  <c:v>0.90705710887964974</c:v>
                </c:pt>
                <c:pt idx="5">
                  <c:v>1.1289683001306487</c:v>
                </c:pt>
                <c:pt idx="6">
                  <c:v>1.1042646025791358</c:v>
                </c:pt>
                <c:pt idx="7">
                  <c:v>0.97423447821444231</c:v>
                </c:pt>
                <c:pt idx="8">
                  <c:v>0.93842984988235156</c:v>
                </c:pt>
                <c:pt idx="9">
                  <c:v>1.245605662359667</c:v>
                </c:pt>
                <c:pt idx="10">
                  <c:v>1.1084991478325106</c:v>
                </c:pt>
                <c:pt idx="11">
                  <c:v>0.93140890392760212</c:v>
                </c:pt>
                <c:pt idx="12">
                  <c:v>0.96681655856169446</c:v>
                </c:pt>
                <c:pt idx="13">
                  <c:v>0.83309501932927277</c:v>
                </c:pt>
                <c:pt idx="14">
                  <c:v>1.1079899224466572</c:v>
                </c:pt>
                <c:pt idx="15">
                  <c:v>1.0570783104624981</c:v>
                </c:pt>
                <c:pt idx="16">
                  <c:v>1.0220265925709502</c:v>
                </c:pt>
                <c:pt idx="17">
                  <c:v>1.0122554589028232</c:v>
                </c:pt>
                <c:pt idx="18">
                  <c:v>1.0091833746183054</c:v>
                </c:pt>
                <c:pt idx="19">
                  <c:v>0.97729089368081801</c:v>
                </c:pt>
                <c:pt idx="20">
                  <c:v>0.97197426517356478</c:v>
                </c:pt>
                <c:pt idx="21">
                  <c:v>1.0215229052331565</c:v>
                </c:pt>
                <c:pt idx="22">
                  <c:v>0.99129440766017296</c:v>
                </c:pt>
                <c:pt idx="23">
                  <c:v>0.97317602215726717</c:v>
                </c:pt>
                <c:pt idx="24">
                  <c:v>1.0050829334069418</c:v>
                </c:pt>
                <c:pt idx="25">
                  <c:v>1.0275876516478393</c:v>
                </c:pt>
                <c:pt idx="26">
                  <c:v>0.98549616295532871</c:v>
                </c:pt>
                <c:pt idx="27">
                  <c:v>1.0108465168559628</c:v>
                </c:pt>
                <c:pt idx="28">
                  <c:v>0.99664681622868678</c:v>
                </c:pt>
                <c:pt idx="29">
                  <c:v>0.99481287967955789</c:v>
                </c:pt>
                <c:pt idx="30">
                  <c:v>1.0319537247125361</c:v>
                </c:pt>
                <c:pt idx="31">
                  <c:v>0.99386833363943849</c:v>
                </c:pt>
                <c:pt idx="32">
                  <c:v>0.97606560249098906</c:v>
                </c:pt>
                <c:pt idx="33">
                  <c:v>1.0733457802362281</c:v>
                </c:pt>
                <c:pt idx="34">
                  <c:v>1.0837302500358756</c:v>
                </c:pt>
                <c:pt idx="35">
                  <c:v>1.0613440080660568</c:v>
                </c:pt>
                <c:pt idx="36">
                  <c:v>0.99571833921584751</c:v>
                </c:pt>
                <c:pt idx="37">
                  <c:v>1.1975422395190733</c:v>
                </c:pt>
                <c:pt idx="38">
                  <c:v>0.97795999979103865</c:v>
                </c:pt>
                <c:pt idx="39">
                  <c:v>0.95050047600627541</c:v>
                </c:pt>
                <c:pt idx="40">
                  <c:v>0.97640714754486124</c:v>
                </c:pt>
                <c:pt idx="41">
                  <c:v>0.93131286871768015</c:v>
                </c:pt>
                <c:pt idx="42">
                  <c:v>0.83750085312533784</c:v>
                </c:pt>
                <c:pt idx="43">
                  <c:v>0.85935680011674553</c:v>
                </c:pt>
                <c:pt idx="44">
                  <c:v>0.83373617368811925</c:v>
                </c:pt>
                <c:pt idx="45">
                  <c:v>0.86236475837326254</c:v>
                </c:pt>
                <c:pt idx="46">
                  <c:v>1.1410291071356264</c:v>
                </c:pt>
                <c:pt idx="47">
                  <c:v>1.2981659289113179</c:v>
                </c:pt>
                <c:pt idx="48">
                  <c:v>1.0207259376744027</c:v>
                </c:pt>
                <c:pt idx="49">
                  <c:v>0.97889044915839896</c:v>
                </c:pt>
                <c:pt idx="50">
                  <c:v>1.2902513165652021</c:v>
                </c:pt>
                <c:pt idx="51">
                  <c:v>1.2757624908889902</c:v>
                </c:pt>
                <c:pt idx="52">
                  <c:v>0.99986868499525572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C6E-8E46-615CD8DE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54088"/>
        <c:axId val="710359664"/>
      </c:lineChart>
      <c:catAx>
        <c:axId val="7103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9664"/>
        <c:crosses val="autoZero"/>
        <c:auto val="1"/>
        <c:lblAlgn val="ctr"/>
        <c:lblOffset val="100"/>
        <c:noMultiLvlLbl val="0"/>
      </c:catAx>
      <c:valAx>
        <c:axId val="710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1027271</xdr:colOff>
      <xdr:row>16</xdr:row>
      <xdr:rowOff>476</xdr:rowOff>
    </xdr:from>
    <xdr:to>
      <xdr:col>13</xdr:col>
      <xdr:colOff>309087</xdr:colOff>
      <xdr:row>34</xdr:row>
      <xdr:rowOff>72866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5E72A1-EA08-4C1E-B863-ABC3F21A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41</xdr:row>
      <xdr:rowOff>213360</xdr:rowOff>
    </xdr:from>
    <xdr:to>
      <xdr:col>14</xdr:col>
      <xdr:colOff>114300</xdr:colOff>
      <xdr:row>54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3FC00F-C2C0-400B-8370-94C9D581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k2" refreshedDate="43171.540121412036" createdVersion="6" refreshedVersion="6" minRefreshableVersion="3" recordCount="106" xr:uid="{00000000-000A-0000-FFFF-FFFF00000000}">
  <cacheSource type="worksheet">
    <worksheetSource ref="L1:M1048576" sheet="엑셀 하던거 이동평균 - 복사본"/>
  </cacheSource>
  <cacheFields count="2">
    <cacheField name="주차정보" numFmtId="0">
      <sharedItems containsBlank="1" count="5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m/>
      </sharedItems>
    </cacheField>
    <cacheField name="계절성 지수 산출 #1" numFmtId="0">
      <sharedItems containsString="0" containsBlank="1" containsNumber="1" minValue="0.71360984767476032" maxValue="1.5714356703980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1.0138242539231004"/>
  </r>
  <r>
    <x v="1"/>
    <n v="0.86246291337103376"/>
  </r>
  <r>
    <x v="2"/>
    <n v="0.82518265033234073"/>
  </r>
  <r>
    <x v="3"/>
    <n v="0.89629534681472611"/>
  </r>
  <r>
    <x v="4"/>
    <n v="0.93613236399905009"/>
  </r>
  <r>
    <x v="5"/>
    <n v="1.0996759074585252"/>
  </r>
  <r>
    <x v="6"/>
    <n v="1.1728496780091082"/>
  </r>
  <r>
    <x v="7"/>
    <n v="1.0769626317544843"/>
  </r>
  <r>
    <x v="8"/>
    <n v="1.0602785335137719"/>
  </r>
  <r>
    <x v="9"/>
    <n v="0.93423709812665945"/>
  </r>
  <r>
    <x v="10"/>
    <n v="0.93666418852201827"/>
  </r>
  <r>
    <x v="11"/>
    <n v="0.8584851678962736"/>
  </r>
  <r>
    <x v="12"/>
    <n v="0.80423668578598617"/>
  </r>
  <r>
    <x v="13"/>
    <n v="0.71636211033798225"/>
  </r>
  <r>
    <x v="14"/>
    <n v="1.3317966778569572"/>
  </r>
  <r>
    <x v="15"/>
    <n v="1.2391841991628192"/>
  </r>
  <r>
    <x v="16"/>
    <n v="1.1117566676136359"/>
  </r>
  <r>
    <x v="17"/>
    <n v="1.0591136106705714"/>
  </r>
  <r>
    <x v="18"/>
    <n v="1.0679830019390164"/>
  </r>
  <r>
    <x v="19"/>
    <n v="1.0108050817699465"/>
  </r>
  <r>
    <x v="20"/>
    <n v="0.97793878802278977"/>
  </r>
  <r>
    <x v="21"/>
    <n v="0.96048135001208601"/>
  </r>
  <r>
    <x v="22"/>
    <n v="0.98035640034650062"/>
  </r>
  <r>
    <x v="23"/>
    <n v="0.95628602938911633"/>
  </r>
  <r>
    <x v="24"/>
    <n v="1.0089311908485208"/>
  </r>
  <r>
    <x v="25"/>
    <n v="0.95491212222418775"/>
  </r>
  <r>
    <x v="26"/>
    <n v="0.96901232542705817"/>
  </r>
  <r>
    <x v="27"/>
    <n v="0.93960912829578214"/>
  </r>
  <r>
    <x v="28"/>
    <n v="0.97467447370840332"/>
  </r>
  <r>
    <x v="29"/>
    <n v="0.9877496561824034"/>
  </r>
  <r>
    <x v="30"/>
    <n v="1.007578510215831"/>
  </r>
  <r>
    <x v="31"/>
    <n v="0.99633028490458719"/>
  </r>
  <r>
    <x v="32"/>
    <n v="0.98466343848929816"/>
  </r>
  <r>
    <x v="33"/>
    <n v="1.2145269302763861"/>
  </r>
  <r>
    <x v="34"/>
    <n v="1.1882284078872116"/>
  </r>
  <r>
    <x v="35"/>
    <n v="1.1774899342419778"/>
  </r>
  <r>
    <x v="36"/>
    <n v="1.0267566221543354"/>
  </r>
  <r>
    <x v="37"/>
    <n v="0.99892735784847009"/>
  </r>
  <r>
    <x v="38"/>
    <n v="0.92583170609408394"/>
  </r>
  <r>
    <x v="39"/>
    <n v="0.94621568304302206"/>
  </r>
  <r>
    <x v="40"/>
    <n v="0.9153583213678963"/>
  </r>
  <r>
    <x v="41"/>
    <n v="0.93857763159790442"/>
  </r>
  <r>
    <x v="42"/>
    <n v="0.92176262724781577"/>
  </r>
  <r>
    <x v="43"/>
    <n v="0.89949700069808913"/>
  </r>
  <r>
    <x v="44"/>
    <n v="0.88312581759277242"/>
  </r>
  <r>
    <x v="45"/>
    <n v="0.89391681240005649"/>
  </r>
  <r>
    <x v="46"/>
    <n v="0.92119816768481622"/>
  </r>
  <r>
    <x v="47"/>
    <n v="1.463728528469165"/>
  </r>
  <r>
    <x v="48"/>
    <n v="1.0977733264397938"/>
  </r>
  <r>
    <x v="49"/>
    <n v="0.98246999642173016"/>
  </r>
  <r>
    <x v="50"/>
    <n v="1.1309816378538946"/>
  </r>
  <r>
    <x v="51"/>
    <n v="1.5714356703980283"/>
  </r>
  <r>
    <x v="52"/>
    <n v="0.99986868499525572"/>
  </r>
  <r>
    <x v="0"/>
    <n v="0.87113451653149265"/>
  </r>
  <r>
    <x v="1"/>
    <n v="0.77047112878069823"/>
  </r>
  <r>
    <x v="2"/>
    <n v="0.71360984767476032"/>
  </r>
  <r>
    <x v="3"/>
    <n v="0.78596330731641162"/>
  </r>
  <r>
    <x v="4"/>
    <n v="0.8779818537602494"/>
  </r>
  <r>
    <x v="5"/>
    <n v="1.1582606928027721"/>
  </r>
  <r>
    <x v="6"/>
    <n v="1.0356795271491634"/>
  </r>
  <r>
    <x v="7"/>
    <n v="0.87150632467440048"/>
  </r>
  <r>
    <x v="8"/>
    <n v="0.81658116625093113"/>
  </r>
  <r>
    <x v="9"/>
    <n v="1.5569742265926747"/>
  </r>
  <r>
    <x v="10"/>
    <n v="1.280334107143003"/>
  </r>
  <r>
    <x v="11"/>
    <n v="1.0043326399589305"/>
  </r>
  <r>
    <x v="12"/>
    <n v="1.1293964313374028"/>
  </r>
  <r>
    <x v="13"/>
    <n v="0.94982792832056329"/>
  </r>
  <r>
    <x v="14"/>
    <n v="0.88418316703635713"/>
  </r>
  <r>
    <x v="15"/>
    <n v="0.87497242176217704"/>
  </r>
  <r>
    <x v="16"/>
    <n v="0.93229651752826459"/>
  </r>
  <r>
    <x v="17"/>
    <n v="0.96539730713507488"/>
  </r>
  <r>
    <x v="18"/>
    <n v="0.95038374729759456"/>
  </r>
  <r>
    <x v="19"/>
    <n v="0.94377670559168958"/>
  </r>
  <r>
    <x v="20"/>
    <n v="0.96600974232433978"/>
  </r>
  <r>
    <x v="21"/>
    <n v="1.0825644604542268"/>
  </r>
  <r>
    <x v="22"/>
    <n v="1.0022324149738453"/>
  </r>
  <r>
    <x v="23"/>
    <n v="0.99006601492541813"/>
  </r>
  <r>
    <x v="24"/>
    <n v="1.0012346759653628"/>
  </r>
  <r>
    <x v="25"/>
    <n v="1.1002631810714907"/>
  </r>
  <r>
    <x v="26"/>
    <n v="1.0019800004835993"/>
  </r>
  <r>
    <x v="27"/>
    <n v="1.0820839054161435"/>
  </r>
  <r>
    <x v="28"/>
    <n v="1.0186191587489701"/>
  </r>
  <r>
    <x v="29"/>
    <n v="1.0018761031767123"/>
  </r>
  <r>
    <x v="30"/>
    <n v="1.0563289392092412"/>
  </r>
  <r>
    <x v="31"/>
    <n v="0.99140638237428991"/>
  </r>
  <r>
    <x v="32"/>
    <n v="0.96746776649267996"/>
  </r>
  <r>
    <x v="33"/>
    <n v="0.9321646301960701"/>
  </r>
  <r>
    <x v="34"/>
    <n v="0.97923209218453944"/>
  </r>
  <r>
    <x v="35"/>
    <n v="0.94519808189013588"/>
  </r>
  <r>
    <x v="36"/>
    <n v="0.96468005627735964"/>
  </r>
  <r>
    <x v="37"/>
    <n v="1.3961571211896764"/>
  </r>
  <r>
    <x v="38"/>
    <n v="1.0300882934879934"/>
  </r>
  <r>
    <x v="39"/>
    <n v="0.95478526896952864"/>
  </r>
  <r>
    <x v="40"/>
    <n v="1.0374559737218263"/>
  </r>
  <r>
    <x v="41"/>
    <n v="0.92404810583745589"/>
  </r>
  <r>
    <x v="42"/>
    <n v="0.7532390790028598"/>
  </r>
  <r>
    <x v="43"/>
    <n v="0.81921659953540205"/>
  </r>
  <r>
    <x v="44"/>
    <n v="0.7843465297834662"/>
  </r>
  <r>
    <x v="45"/>
    <n v="0.8308127043464687"/>
  </r>
  <r>
    <x v="46"/>
    <n v="1.3608600465864367"/>
  </r>
  <r>
    <x v="47"/>
    <n v="1.1326033293534707"/>
  </r>
  <r>
    <x v="48"/>
    <n v="0.94367854890901137"/>
  </r>
  <r>
    <x v="49"/>
    <n v="0.97531090189506775"/>
  </r>
  <r>
    <x v="50"/>
    <n v="1.4495209952765093"/>
  </r>
  <r>
    <x v="51"/>
    <n v="0.98008931137995214"/>
  </r>
  <r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7" cacheId="100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8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평균 : 계절성 지수 산출 #1" fld="1" subtotal="average" baseField="0" baseItem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80" zoomScaleNormal="80" workbookViewId="0" xr3:uid="{AEA406A1-0E4B-5B11-9CD5-51D6E497D94C}">
      <pane xSplit="4" ySplit="1" topLeftCell="E2" activePane="bottomRight" state="frozen"/>
      <selection pane="bottomRight" activeCell="D10" sqref="D10"/>
      <selection pane="bottomLeft" activeCell="A2" sqref="A2"/>
      <selection pane="topRight" activeCell="E1" sqref="E1"/>
    </sheetView>
  </sheetViews>
  <sheetFormatPr defaultRowHeight="17.45"/>
  <cols>
    <col min="1" max="1" width="9.75" bestFit="1" customWidth="1"/>
    <col min="2" max="2" width="16.25" bestFit="1" customWidth="1"/>
    <col min="3" max="3" width="10.25" bestFit="1" customWidth="1"/>
    <col min="4" max="4" width="17.75" customWidth="1"/>
    <col min="5" max="5" width="20" bestFit="1" customWidth="1"/>
    <col min="6" max="12" width="29.25" customWidth="1"/>
    <col min="13" max="13" width="29.25" style="1" customWidth="1"/>
    <col min="14" max="14" width="25.125" style="1" customWidth="1"/>
  </cols>
  <sheetData>
    <row r="1" spans="1:14" ht="52.15">
      <c r="A1" s="5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  <c r="L1" s="4" t="s">
        <v>10</v>
      </c>
      <c r="M1" s="6" t="s">
        <v>11</v>
      </c>
      <c r="N1" s="6" t="s">
        <v>12</v>
      </c>
    </row>
    <row r="2" spans="1:14">
      <c r="A2" s="1" t="s">
        <v>13</v>
      </c>
      <c r="B2" s="1" t="s">
        <v>14</v>
      </c>
      <c r="C2" s="1">
        <v>201501</v>
      </c>
      <c r="D2" s="1">
        <v>513598</v>
      </c>
      <c r="E2" s="1">
        <f>AVERAGE($D$2:D8)</f>
        <v>500536.42857142858</v>
      </c>
      <c r="F2" s="1">
        <f>STDEV($E$2:E4)</f>
        <v>7818.3281671908617</v>
      </c>
      <c r="G2" s="1">
        <f>E2+F2</f>
        <v>508354.75673861941</v>
      </c>
      <c r="H2" s="1">
        <f>E2-F2</f>
        <v>492718.10040423775</v>
      </c>
      <c r="I2" s="1">
        <f>IF(D2&gt;G2,G2,IF(D2&lt;H2,H2,D2))</f>
        <v>508354.75673861941</v>
      </c>
      <c r="J2" s="1" t="b">
        <f>D2=I2</f>
        <v>0</v>
      </c>
      <c r="K2" s="1">
        <f>AVERAGE($I$2:I4)</f>
        <v>506594.70614613732</v>
      </c>
      <c r="L2" s="1" t="str">
        <f t="shared" ref="L2:L33" si="0">RIGHT(C2,2)</f>
        <v>01</v>
      </c>
      <c r="M2" s="1">
        <f>D2/K2</f>
        <v>1.0138242539231004</v>
      </c>
      <c r="N2" s="1">
        <f>I2/K2</f>
        <v>1.0034742775065131</v>
      </c>
    </row>
    <row r="3" spans="1:14">
      <c r="A3" s="1" t="s">
        <v>13</v>
      </c>
      <c r="B3" s="1" t="s">
        <v>14</v>
      </c>
      <c r="C3" s="1">
        <v>201502</v>
      </c>
      <c r="D3" s="1">
        <v>438251</v>
      </c>
      <c r="E3" s="1">
        <f>AVERAGE($D$2:D9)</f>
        <v>509442</v>
      </c>
      <c r="F3" s="1">
        <f>STDEV($E$2:E5)</f>
        <v>7274.5225828410239</v>
      </c>
      <c r="G3" s="1">
        <f>E3+F3</f>
        <v>516716.52258284105</v>
      </c>
      <c r="H3" s="1">
        <f>E3-F3</f>
        <v>502167.47741715895</v>
      </c>
      <c r="I3" s="1">
        <f>IF(D3&gt;G3,G3,IF(D3&lt;H3,H3,D3))</f>
        <v>502167.47741715895</v>
      </c>
      <c r="J3" s="1" t="b">
        <f>D3=I3</f>
        <v>0</v>
      </c>
      <c r="K3" s="1">
        <f>AVERAGE($I$2:I5)</f>
        <v>508138.95091099793</v>
      </c>
      <c r="L3" s="1" t="str">
        <f t="shared" si="0"/>
        <v>02</v>
      </c>
      <c r="M3" s="1">
        <f>D3/K3</f>
        <v>0.86246291337103376</v>
      </c>
      <c r="N3" s="1">
        <f t="shared" ref="N3:N66" si="1">I3/K3</f>
        <v>0.9882483452938744</v>
      </c>
    </row>
    <row r="4" spans="1:14">
      <c r="A4" s="1" t="s">
        <v>13</v>
      </c>
      <c r="B4" s="1" t="s">
        <v>14</v>
      </c>
      <c r="C4" s="1">
        <v>201503</v>
      </c>
      <c r="D4" s="1">
        <v>420290</v>
      </c>
      <c r="E4" s="1">
        <f>AVERAGE($D$2:D10)</f>
        <v>516120.11111111112</v>
      </c>
      <c r="F4" s="1">
        <f>STDEV(E2:E6)</f>
        <v>6858.2268284774218</v>
      </c>
      <c r="G4" s="1">
        <f>E4+F4</f>
        <v>522978.33793958853</v>
      </c>
      <c r="H4" s="1">
        <f>E4-F4</f>
        <v>509261.88428263372</v>
      </c>
      <c r="I4" s="1">
        <f>IF(D4&gt;G4,G4,IF(D4&lt;H4,H4,D4))</f>
        <v>509261.88428263372</v>
      </c>
      <c r="J4" s="1" t="b">
        <f>D4=I4</f>
        <v>0</v>
      </c>
      <c r="K4" s="1">
        <f>AVERAGE(I2:I6)</f>
        <v>509329.66153702943</v>
      </c>
      <c r="L4" s="1" t="str">
        <f t="shared" si="0"/>
        <v>03</v>
      </c>
      <c r="M4" s="1">
        <f>D4/K4</f>
        <v>0.82518265033234073</v>
      </c>
      <c r="N4" s="1">
        <f t="shared" si="1"/>
        <v>0.99986692851503844</v>
      </c>
    </row>
    <row r="5" spans="1:14">
      <c r="A5" s="1" t="s">
        <v>13</v>
      </c>
      <c r="B5" s="1" t="s">
        <v>14</v>
      </c>
      <c r="C5" s="1">
        <v>201504</v>
      </c>
      <c r="D5" s="1">
        <v>458431</v>
      </c>
      <c r="E5" s="1">
        <f>AVERAGE($D$2:D11)</f>
        <v>515676</v>
      </c>
      <c r="F5" s="1">
        <f t="shared" ref="F5:F68" si="2">STDEV(E3:E7)</f>
        <v>2904.3147944204088</v>
      </c>
      <c r="G5" s="1">
        <f>E5+F5</f>
        <v>518580.31479442038</v>
      </c>
      <c r="H5" s="1">
        <f>E5-F5</f>
        <v>512771.68520557962</v>
      </c>
      <c r="I5" s="1">
        <f>IF(D5&gt;G5,G5,IF(D5&lt;H5,H5,D5))</f>
        <v>512771.68520557962</v>
      </c>
      <c r="J5" s="1" t="b">
        <f>D5=I5</f>
        <v>0</v>
      </c>
      <c r="K5" s="1">
        <f t="shared" ref="K5:K68" si="3">AVERAGE(I3:I7)</f>
        <v>511473.14512920548</v>
      </c>
      <c r="L5" s="1" t="str">
        <f t="shared" si="0"/>
        <v>04</v>
      </c>
      <c r="M5" s="1">
        <f>D5/K5</f>
        <v>0.89629534681472611</v>
      </c>
      <c r="N5" s="1">
        <f t="shared" si="1"/>
        <v>1.0025388235701918</v>
      </c>
    </row>
    <row r="6" spans="1:14">
      <c r="A6" s="1" t="s">
        <v>13</v>
      </c>
      <c r="B6" s="1" t="s">
        <v>14</v>
      </c>
      <c r="C6" s="1">
        <v>201505</v>
      </c>
      <c r="D6" s="1">
        <v>482381</v>
      </c>
      <c r="E6" s="1">
        <f>AVERAGE($D$2:D12)</f>
        <v>516504.27272727271</v>
      </c>
      <c r="F6" s="1">
        <f t="shared" si="2"/>
        <v>2411.7686861173215</v>
      </c>
      <c r="G6" s="1">
        <f>E6+F6</f>
        <v>518916.04141339002</v>
      </c>
      <c r="H6" s="1">
        <f>E6-F6</f>
        <v>514092.50404115539</v>
      </c>
      <c r="I6" s="1">
        <f>IF(D6&gt;G6,G6,IF(D6&lt;H6,H6,D6))</f>
        <v>514092.50404115539</v>
      </c>
      <c r="J6" s="1" t="b">
        <f>D6=I6</f>
        <v>0</v>
      </c>
      <c r="K6" s="1">
        <f t="shared" si="3"/>
        <v>515291.44654215744</v>
      </c>
      <c r="L6" s="1" t="str">
        <f t="shared" si="0"/>
        <v>05</v>
      </c>
      <c r="M6" s="1">
        <f>D6/K6</f>
        <v>0.93613236399905009</v>
      </c>
      <c r="N6" s="1">
        <f t="shared" si="1"/>
        <v>0.99767327303985442</v>
      </c>
    </row>
    <row r="7" spans="1:14">
      <c r="A7" s="1" t="s">
        <v>13</v>
      </c>
      <c r="B7" s="1" t="s">
        <v>14</v>
      </c>
      <c r="C7" s="1">
        <v>201506</v>
      </c>
      <c r="D7" s="1">
        <v>570412</v>
      </c>
      <c r="E7" s="1">
        <f>AVERAGE($D$2:D13)</f>
        <v>514004.66666666669</v>
      </c>
      <c r="F7" s="1">
        <f t="shared" si="2"/>
        <v>5067.5080328331906</v>
      </c>
      <c r="G7" s="1">
        <f>E7+F7</f>
        <v>519072.17469949985</v>
      </c>
      <c r="H7" s="1">
        <f>E7-F7</f>
        <v>508937.15863383352</v>
      </c>
      <c r="I7" s="1">
        <f>IF(D7&gt;G7,G7,IF(D7&lt;H7,H7,D7))</f>
        <v>519072.17469949985</v>
      </c>
      <c r="J7" s="1" t="b">
        <f>D7=I7</f>
        <v>0</v>
      </c>
      <c r="K7" s="1">
        <f t="shared" si="3"/>
        <v>518709.1907090029</v>
      </c>
      <c r="L7" s="1" t="str">
        <f t="shared" si="0"/>
        <v>06</v>
      </c>
      <c r="M7" s="1">
        <f>D7/K7</f>
        <v>1.0996759074585252</v>
      </c>
      <c r="N7" s="1">
        <f t="shared" si="1"/>
        <v>1.0006997832253575</v>
      </c>
    </row>
    <row r="8" spans="1:14">
      <c r="A8" s="1" t="s">
        <v>13</v>
      </c>
      <c r="B8" s="1" t="s">
        <v>14</v>
      </c>
      <c r="C8" s="1">
        <v>201507</v>
      </c>
      <c r="D8" s="1">
        <v>620392</v>
      </c>
      <c r="E8" s="1">
        <f>AVERAGE(D2:D14)</f>
        <v>510622.76923076925</v>
      </c>
      <c r="F8" s="1">
        <f t="shared" si="2"/>
        <v>10636.21525114933</v>
      </c>
      <c r="G8" s="1">
        <f>E8+F8</f>
        <v>521258.98448191857</v>
      </c>
      <c r="H8" s="1">
        <f>E8-F8</f>
        <v>499986.55397961993</v>
      </c>
      <c r="I8" s="1">
        <f>IF(D8&gt;G8,G8,IF(D8&lt;H8,H8,D8))</f>
        <v>521258.98448191857</v>
      </c>
      <c r="J8" s="1" t="b">
        <f>D8=I8</f>
        <v>0</v>
      </c>
      <c r="K8" s="1">
        <f t="shared" si="3"/>
        <v>528961.22293617763</v>
      </c>
      <c r="L8" s="1" t="str">
        <f t="shared" si="0"/>
        <v>07</v>
      </c>
      <c r="M8" s="1">
        <f>D8/K8</f>
        <v>1.1728496780091082</v>
      </c>
      <c r="N8" s="1">
        <f t="shared" si="1"/>
        <v>0.98543893555844186</v>
      </c>
    </row>
    <row r="9" spans="1:14">
      <c r="A9" s="1" t="s">
        <v>13</v>
      </c>
      <c r="B9" s="1" t="s">
        <v>14</v>
      </c>
      <c r="C9" s="1">
        <v>201508</v>
      </c>
      <c r="D9" s="1">
        <v>571781</v>
      </c>
      <c r="E9" s="1">
        <f t="shared" ref="E9:E72" si="4">AVERAGE(D3:D15)</f>
        <v>504053.30769230769</v>
      </c>
      <c r="F9" s="1">
        <f t="shared" si="2"/>
        <v>22297.29742455321</v>
      </c>
      <c r="G9" s="1">
        <f>E9+F9</f>
        <v>526350.60511686094</v>
      </c>
      <c r="H9" s="1">
        <f>E9-F9</f>
        <v>481756.01026775449</v>
      </c>
      <c r="I9" s="1">
        <f>IF(D9&gt;G9,G9,IF(D9&lt;H9,H9,D9))</f>
        <v>526350.60511686094</v>
      </c>
      <c r="J9" s="1" t="b">
        <f>D9=I9</f>
        <v>0</v>
      </c>
      <c r="K9" s="1">
        <f t="shared" si="3"/>
        <v>530919.99958114536</v>
      </c>
      <c r="L9" s="1" t="str">
        <f t="shared" si="0"/>
        <v>08</v>
      </c>
      <c r="M9" s="1">
        <f>D9/K9</f>
        <v>1.0769626317544843</v>
      </c>
      <c r="N9" s="1">
        <f t="shared" si="1"/>
        <v>0.9913934406918381</v>
      </c>
    </row>
    <row r="10" spans="1:14">
      <c r="A10" s="1" t="s">
        <v>13</v>
      </c>
      <c r="B10" s="1" t="s">
        <v>14</v>
      </c>
      <c r="C10" s="1">
        <v>201509</v>
      </c>
      <c r="D10" s="1">
        <v>569545</v>
      </c>
      <c r="E10" s="1">
        <f t="shared" si="4"/>
        <v>532660.4615384615</v>
      </c>
      <c r="F10" s="1">
        <f t="shared" si="2"/>
        <v>31371.384802991968</v>
      </c>
      <c r="G10" s="1">
        <f>E10+F10</f>
        <v>564031.84634145349</v>
      </c>
      <c r="H10" s="1">
        <f>E10-F10</f>
        <v>501289.07673546951</v>
      </c>
      <c r="I10" s="1">
        <f>IF(D10&gt;G10,G10,IF(D10&lt;H10,H10,D10))</f>
        <v>564031.84634145349</v>
      </c>
      <c r="J10" s="1" t="b">
        <f>D10=I10</f>
        <v>0</v>
      </c>
      <c r="K10" s="1">
        <f t="shared" si="3"/>
        <v>537165.45416846569</v>
      </c>
      <c r="L10" s="1" t="str">
        <f t="shared" si="0"/>
        <v>09</v>
      </c>
      <c r="M10" s="1">
        <f>D10/K10</f>
        <v>1.0602785335137719</v>
      </c>
      <c r="N10" s="1">
        <f t="shared" si="1"/>
        <v>1.0500151153885671</v>
      </c>
    </row>
    <row r="11" spans="1:14">
      <c r="A11" s="1" t="s">
        <v>13</v>
      </c>
      <c r="B11" s="1" t="s">
        <v>14</v>
      </c>
      <c r="C11" s="1">
        <v>201510</v>
      </c>
      <c r="D11" s="1">
        <v>511679</v>
      </c>
      <c r="E11" s="1">
        <f t="shared" si="4"/>
        <v>559171</v>
      </c>
      <c r="F11" s="1">
        <f t="shared" si="2"/>
        <v>35284.612734005714</v>
      </c>
      <c r="G11" s="1">
        <f>E11+F11</f>
        <v>594455.61273400567</v>
      </c>
      <c r="H11" s="1">
        <f>E11-F11</f>
        <v>523886.38726599427</v>
      </c>
      <c r="I11" s="1">
        <f>IF(D11&gt;G11,G11,IF(D11&lt;H11,H11,D11))</f>
        <v>523886.38726599427</v>
      </c>
      <c r="J11" s="1" t="b">
        <f>D11=I11</f>
        <v>0</v>
      </c>
      <c r="K11" s="1">
        <f t="shared" si="3"/>
        <v>547697.15420852299</v>
      </c>
      <c r="L11" s="1" t="str">
        <f t="shared" si="0"/>
        <v>10</v>
      </c>
      <c r="M11" s="1">
        <f>D11/K11</f>
        <v>0.93423709812665945</v>
      </c>
      <c r="N11" s="1">
        <f t="shared" si="1"/>
        <v>0.95652566978015863</v>
      </c>
    </row>
    <row r="12" spans="1:14">
      <c r="A12" s="1" t="s">
        <v>13</v>
      </c>
      <c r="B12" s="1" t="s">
        <v>14</v>
      </c>
      <c r="C12" s="1">
        <v>201511</v>
      </c>
      <c r="D12" s="1">
        <v>524787</v>
      </c>
      <c r="E12" s="1">
        <f t="shared" si="4"/>
        <v>577561.07692307688</v>
      </c>
      <c r="F12" s="1">
        <f t="shared" si="2"/>
        <v>27261.629286975385</v>
      </c>
      <c r="G12" s="1">
        <f>E12+F12</f>
        <v>604822.70621005225</v>
      </c>
      <c r="H12" s="1">
        <f>E12-F12</f>
        <v>550299.44763610151</v>
      </c>
      <c r="I12" s="1">
        <f>IF(D12&gt;G12,G12,IF(D12&lt;H12,H12,D12))</f>
        <v>550299.44763610151</v>
      </c>
      <c r="J12" s="1" t="b">
        <f>D12=I12</f>
        <v>0</v>
      </c>
      <c r="K12" s="1">
        <f t="shared" si="3"/>
        <v>560272.30082114297</v>
      </c>
      <c r="L12" s="1" t="str">
        <f t="shared" si="0"/>
        <v>11</v>
      </c>
      <c r="M12" s="1">
        <f>D12/K12</f>
        <v>0.93666418852201827</v>
      </c>
      <c r="N12" s="1">
        <f t="shared" si="1"/>
        <v>0.98219998887964821</v>
      </c>
    </row>
    <row r="13" spans="1:14">
      <c r="A13" s="1" t="s">
        <v>13</v>
      </c>
      <c r="B13" s="1" t="s">
        <v>14</v>
      </c>
      <c r="C13" s="1">
        <v>201512</v>
      </c>
      <c r="D13" s="1">
        <v>486509</v>
      </c>
      <c r="E13" s="1">
        <f t="shared" si="4"/>
        <v>592105.92307692312</v>
      </c>
      <c r="F13" s="1">
        <f t="shared" si="2"/>
        <v>18188.43839471828</v>
      </c>
      <c r="G13" s="1">
        <f>E13+F13</f>
        <v>610294.36147164134</v>
      </c>
      <c r="H13" s="1">
        <f>E13-F13</f>
        <v>573917.4846822049</v>
      </c>
      <c r="I13" s="1">
        <f>IF(D13&gt;G13,G13,IF(D13&lt;H13,H13,D13))</f>
        <v>573917.4846822049</v>
      </c>
      <c r="J13" s="1" t="b">
        <f>D13=I13</f>
        <v>0</v>
      </c>
      <c r="K13" s="1">
        <f t="shared" si="3"/>
        <v>566706.35462718026</v>
      </c>
      <c r="L13" s="1" t="str">
        <f t="shared" si="0"/>
        <v>12</v>
      </c>
      <c r="M13" s="1">
        <f>D13/K13</f>
        <v>0.8584851678962736</v>
      </c>
      <c r="N13" s="1">
        <f t="shared" si="1"/>
        <v>1.0127246324240862</v>
      </c>
    </row>
    <row r="14" spans="1:14">
      <c r="A14" s="1" t="s">
        <v>13</v>
      </c>
      <c r="B14" s="1" t="s">
        <v>14</v>
      </c>
      <c r="C14" s="1">
        <v>201513</v>
      </c>
      <c r="D14" s="1">
        <v>470040</v>
      </c>
      <c r="E14" s="1">
        <f t="shared" si="4"/>
        <v>600747.84615384613</v>
      </c>
      <c r="F14" s="1">
        <f t="shared" si="2"/>
        <v>11521.507973885544</v>
      </c>
      <c r="G14" s="1">
        <f>E14+F14</f>
        <v>612269.35412773164</v>
      </c>
      <c r="H14" s="1">
        <f>E14-F14</f>
        <v>589226.33817996061</v>
      </c>
      <c r="I14" s="1">
        <f>IF(D14&gt;G14,G14,IF(D14&lt;H14,H14,D14))</f>
        <v>589226.33817996061</v>
      </c>
      <c r="J14" s="1" t="b">
        <f>D14=I14</f>
        <v>0</v>
      </c>
      <c r="K14" s="1">
        <f t="shared" si="3"/>
        <v>584454.81076335954</v>
      </c>
      <c r="L14" s="1" t="str">
        <f t="shared" si="0"/>
        <v>13</v>
      </c>
      <c r="M14" s="1">
        <f>D14/K14</f>
        <v>0.80423668578598617</v>
      </c>
      <c r="N14" s="1">
        <f t="shared" si="1"/>
        <v>1.0081640656022131</v>
      </c>
    </row>
    <row r="15" spans="1:14">
      <c r="A15" s="1" t="s">
        <v>13</v>
      </c>
      <c r="B15" s="1" t="s">
        <v>14</v>
      </c>
      <c r="C15" s="1">
        <v>201514</v>
      </c>
      <c r="D15" s="1">
        <v>428195</v>
      </c>
      <c r="E15" s="1">
        <f t="shared" si="4"/>
        <v>602688.92307692312</v>
      </c>
      <c r="F15" s="1">
        <f t="shared" si="2"/>
        <v>6486.8077052834842</v>
      </c>
      <c r="G15" s="1">
        <f>E15+F15</f>
        <v>609175.73078220664</v>
      </c>
      <c r="H15" s="1">
        <f>E15-F15</f>
        <v>596202.11537163961</v>
      </c>
      <c r="I15" s="1">
        <f>IF(D15&gt;G15,G15,IF(D15&lt;H15,H15,D15))</f>
        <v>596202.11537163961</v>
      </c>
      <c r="J15" s="1" t="b">
        <f>D15=I15</f>
        <v>0</v>
      </c>
      <c r="K15" s="1">
        <f t="shared" si="3"/>
        <v>597735.41037503514</v>
      </c>
      <c r="L15" s="1" t="str">
        <f t="shared" si="0"/>
        <v>14</v>
      </c>
      <c r="M15" s="1">
        <f>D15/K15</f>
        <v>0.71636211033798225</v>
      </c>
      <c r="N15" s="1">
        <f t="shared" si="1"/>
        <v>0.99743482655238125</v>
      </c>
    </row>
    <row r="16" spans="1:14">
      <c r="A16" s="1" t="s">
        <v>13</v>
      </c>
      <c r="B16" s="1" t="s">
        <v>14</v>
      </c>
      <c r="C16" s="1">
        <v>201515</v>
      </c>
      <c r="D16" s="1">
        <v>810144</v>
      </c>
      <c r="E16" s="1">
        <f t="shared" si="4"/>
        <v>606420.38461538462</v>
      </c>
      <c r="F16" s="1">
        <f t="shared" si="2"/>
        <v>6208.2833315063981</v>
      </c>
      <c r="G16" s="1">
        <f>E16+F16</f>
        <v>612628.66794689104</v>
      </c>
      <c r="H16" s="1">
        <f>E16-F16</f>
        <v>600212.1012838782</v>
      </c>
      <c r="I16" s="1">
        <f>IF(D16&gt;G16,G16,IF(D16&lt;H16,H16,D16))</f>
        <v>612628.66794689104</v>
      </c>
      <c r="J16" s="1" t="b">
        <f>D16=I16</f>
        <v>0</v>
      </c>
      <c r="K16" s="1">
        <f t="shared" si="3"/>
        <v>608309.07109907526</v>
      </c>
      <c r="L16" s="1" t="str">
        <f t="shared" si="0"/>
        <v>15</v>
      </c>
      <c r="M16" s="1">
        <f>D16/K16</f>
        <v>1.3317966778569572</v>
      </c>
      <c r="N16" s="1">
        <f t="shared" si="1"/>
        <v>1.0071009903567791</v>
      </c>
    </row>
    <row r="17" spans="1:14">
      <c r="A17" s="1" t="s">
        <v>13</v>
      </c>
      <c r="B17" s="1" t="s">
        <v>14</v>
      </c>
      <c r="C17" s="1">
        <v>201516</v>
      </c>
      <c r="D17" s="1">
        <v>764927</v>
      </c>
      <c r="E17" s="1">
        <f t="shared" si="4"/>
        <v>609001.84615384613</v>
      </c>
      <c r="F17" s="1">
        <f t="shared" si="2"/>
        <v>7700.599540633616</v>
      </c>
      <c r="G17" s="1">
        <f>E17+F17</f>
        <v>616702.44569447974</v>
      </c>
      <c r="H17" s="1">
        <f>E17-F17</f>
        <v>601301.24661321251</v>
      </c>
      <c r="I17" s="1">
        <f>IF(D17&gt;G17,G17,IF(D17&lt;H17,H17,D17))</f>
        <v>616702.44569447974</v>
      </c>
      <c r="J17" s="1" t="b">
        <f>D17=I17</f>
        <v>0</v>
      </c>
      <c r="K17" s="1">
        <f t="shared" si="3"/>
        <v>617282.72561639932</v>
      </c>
      <c r="L17" s="1" t="str">
        <f t="shared" si="0"/>
        <v>16</v>
      </c>
      <c r="M17" s="1">
        <f>D17/K17</f>
        <v>1.2391841991628192</v>
      </c>
      <c r="N17" s="1">
        <f t="shared" si="1"/>
        <v>0.99905994466094916</v>
      </c>
    </row>
    <row r="18" spans="1:14">
      <c r="A18" s="1" t="s">
        <v>13</v>
      </c>
      <c r="B18" s="1" t="s">
        <v>14</v>
      </c>
      <c r="C18" s="1">
        <v>201517</v>
      </c>
      <c r="D18" s="1">
        <v>697502</v>
      </c>
      <c r="E18" s="1">
        <f t="shared" si="4"/>
        <v>616601.84615384613</v>
      </c>
      <c r="F18" s="1">
        <f t="shared" si="2"/>
        <v>10183.942148559536</v>
      </c>
      <c r="G18" s="1">
        <f>E18+F18</f>
        <v>626785.78830240562</v>
      </c>
      <c r="H18" s="1">
        <f>E18-F18</f>
        <v>606417.90400528663</v>
      </c>
      <c r="I18" s="1">
        <f>IF(D18&gt;G18,G18,IF(D18&lt;H18,H18,D18))</f>
        <v>626785.78830240562</v>
      </c>
      <c r="J18" s="1" t="b">
        <f>D18=I18</f>
        <v>0</v>
      </c>
      <c r="K18" s="1">
        <f t="shared" si="3"/>
        <v>627387.28745128599</v>
      </c>
      <c r="L18" s="1" t="str">
        <f t="shared" si="0"/>
        <v>17</v>
      </c>
      <c r="M18" s="1">
        <f>D18/K18</f>
        <v>1.1117566676136359</v>
      </c>
      <c r="N18" s="1">
        <f t="shared" si="1"/>
        <v>0.99904126340952193</v>
      </c>
    </row>
    <row r="19" spans="1:14">
      <c r="A19" s="1" t="s">
        <v>13</v>
      </c>
      <c r="B19" s="1" t="s">
        <v>14</v>
      </c>
      <c r="C19" s="1">
        <v>201518</v>
      </c>
      <c r="D19" s="1">
        <v>671464</v>
      </c>
      <c r="E19" s="1">
        <f t="shared" si="4"/>
        <v>621588.4615384615</v>
      </c>
      <c r="F19" s="1">
        <f t="shared" si="2"/>
        <v>12506.149228118818</v>
      </c>
      <c r="G19" s="1">
        <f>E19+F19</f>
        <v>634094.61076658033</v>
      </c>
      <c r="H19" s="1">
        <f>E19-F19</f>
        <v>609082.31231034268</v>
      </c>
      <c r="I19" s="1">
        <f>IF(D19&gt;G19,G19,IF(D19&lt;H19,H19,D19))</f>
        <v>634094.61076658033</v>
      </c>
      <c r="J19" s="1" t="b">
        <f>D19=I19</f>
        <v>0</v>
      </c>
      <c r="K19" s="1">
        <f t="shared" si="3"/>
        <v>633986.75386190775</v>
      </c>
      <c r="L19" s="1" t="str">
        <f t="shared" si="0"/>
        <v>18</v>
      </c>
      <c r="M19" s="1">
        <f>D19/K19</f>
        <v>1.0591136106705714</v>
      </c>
      <c r="N19" s="1">
        <f t="shared" si="1"/>
        <v>1.0001701248551575</v>
      </c>
    </row>
    <row r="20" spans="1:14">
      <c r="A20" s="1" t="s">
        <v>13</v>
      </c>
      <c r="B20" s="1" t="s">
        <v>14</v>
      </c>
      <c r="C20" s="1">
        <v>201519</v>
      </c>
      <c r="D20" s="1">
        <v>682757</v>
      </c>
      <c r="E20" s="1">
        <f t="shared" si="4"/>
        <v>631756.92307692312</v>
      </c>
      <c r="F20" s="1">
        <f t="shared" si="2"/>
        <v>14968.00146914992</v>
      </c>
      <c r="G20" s="1">
        <f>E20+F20</f>
        <v>646724.92454607307</v>
      </c>
      <c r="H20" s="1">
        <f>E20-F20</f>
        <v>616788.92160777317</v>
      </c>
      <c r="I20" s="1">
        <f>IF(D20&gt;G20,G20,IF(D20&lt;H20,H20,D20))</f>
        <v>646724.92454607307</v>
      </c>
      <c r="J20" s="1" t="b">
        <f>D20=I20</f>
        <v>0</v>
      </c>
      <c r="K20" s="1">
        <f t="shared" si="3"/>
        <v>639295.75541969773</v>
      </c>
      <c r="L20" s="1" t="str">
        <f t="shared" si="0"/>
        <v>19</v>
      </c>
      <c r="M20" s="1">
        <f>D20/K20</f>
        <v>1.0679830019390164</v>
      </c>
      <c r="N20" s="1">
        <f t="shared" si="1"/>
        <v>1.0116208641515194</v>
      </c>
    </row>
    <row r="21" spans="1:14">
      <c r="A21" s="1" t="s">
        <v>13</v>
      </c>
      <c r="B21" s="1" t="s">
        <v>14</v>
      </c>
      <c r="C21" s="1">
        <v>201520</v>
      </c>
      <c r="D21" s="1">
        <v>645626</v>
      </c>
      <c r="E21" s="1">
        <f t="shared" si="4"/>
        <v>640732.38461538462</v>
      </c>
      <c r="F21" s="1">
        <f t="shared" si="2"/>
        <v>11871.507647583254</v>
      </c>
      <c r="G21" s="1">
        <f>E21+F21</f>
        <v>652603.89226296789</v>
      </c>
      <c r="H21" s="1">
        <f>E21-F21</f>
        <v>628860.87696780136</v>
      </c>
      <c r="I21" s="1">
        <f>IF(D21&gt;G21,G21,IF(D21&lt;H21,H21,D21))</f>
        <v>645626</v>
      </c>
      <c r="J21" s="1" t="b">
        <f>D21=I21</f>
        <v>1</v>
      </c>
      <c r="K21" s="1">
        <f t="shared" si="3"/>
        <v>638724.52923316509</v>
      </c>
      <c r="L21" s="1" t="str">
        <f t="shared" si="0"/>
        <v>20</v>
      </c>
      <c r="M21" s="1">
        <f>D21/K21</f>
        <v>1.0108050817699465</v>
      </c>
      <c r="N21" s="1">
        <f t="shared" si="1"/>
        <v>1.0108050817699465</v>
      </c>
    </row>
    <row r="22" spans="1:14">
      <c r="A22" s="1" t="s">
        <v>13</v>
      </c>
      <c r="B22" s="1" t="s">
        <v>14</v>
      </c>
      <c r="C22" s="1">
        <v>201521</v>
      </c>
      <c r="D22" s="1">
        <v>620290</v>
      </c>
      <c r="E22" s="1">
        <f t="shared" si="4"/>
        <v>653874.5384615385</v>
      </c>
      <c r="F22" s="1">
        <f t="shared" si="2"/>
        <v>10627.08497810912</v>
      </c>
      <c r="G22" s="1">
        <f>E22+F22</f>
        <v>664501.62343964761</v>
      </c>
      <c r="H22" s="1">
        <f>E22-F22</f>
        <v>643247.45348342939</v>
      </c>
      <c r="I22" s="1">
        <f>IF(D22&gt;G22,G22,IF(D22&lt;H22,H22,D22))</f>
        <v>643247.45348342939</v>
      </c>
      <c r="J22" s="1" t="b">
        <f>D22=I22</f>
        <v>0</v>
      </c>
      <c r="K22" s="1">
        <f t="shared" si="3"/>
        <v>634283.0528832085</v>
      </c>
      <c r="L22" s="1" t="str">
        <f t="shared" si="0"/>
        <v>21</v>
      </c>
      <c r="M22" s="1">
        <f>D22/K22</f>
        <v>0.97793878802278977</v>
      </c>
      <c r="N22" s="1">
        <f t="shared" si="1"/>
        <v>1.0141331233105979</v>
      </c>
    </row>
    <row r="23" spans="1:14">
      <c r="A23" s="1" t="s">
        <v>13</v>
      </c>
      <c r="B23" s="1" t="s">
        <v>14</v>
      </c>
      <c r="C23" s="1">
        <v>201522</v>
      </c>
      <c r="D23" s="1">
        <v>603104</v>
      </c>
      <c r="E23" s="1">
        <f t="shared" si="4"/>
        <v>636750.30769230775</v>
      </c>
      <c r="F23" s="1">
        <f t="shared" si="2"/>
        <v>12820.650322565196</v>
      </c>
      <c r="G23" s="1">
        <f>E23+F23</f>
        <v>649570.95801487297</v>
      </c>
      <c r="H23" s="1">
        <f>E23-F23</f>
        <v>623929.65736974252</v>
      </c>
      <c r="I23" s="1">
        <f>IF(D23&gt;G23,G23,IF(D23&lt;H23,H23,D23))</f>
        <v>623929.65736974252</v>
      </c>
      <c r="J23" s="1" t="b">
        <f>D23=I23</f>
        <v>0</v>
      </c>
      <c r="K23" s="1">
        <f t="shared" si="3"/>
        <v>627918.49106951524</v>
      </c>
      <c r="L23" s="1" t="str">
        <f t="shared" si="0"/>
        <v>22</v>
      </c>
      <c r="M23" s="1">
        <f>D23/K23</f>
        <v>0.96048135001208601</v>
      </c>
      <c r="N23" s="1">
        <f t="shared" si="1"/>
        <v>0.99364752948590729</v>
      </c>
    </row>
    <row r="24" spans="1:14">
      <c r="A24" s="1" t="s">
        <v>13</v>
      </c>
      <c r="B24" s="1" t="s">
        <v>14</v>
      </c>
      <c r="C24" s="1">
        <v>201523</v>
      </c>
      <c r="D24" s="1">
        <v>610479</v>
      </c>
      <c r="E24" s="1">
        <f t="shared" si="4"/>
        <v>625669.92307692312</v>
      </c>
      <c r="F24" s="1">
        <f t="shared" si="2"/>
        <v>13782.69406012591</v>
      </c>
      <c r="G24" s="1">
        <f>E24+F24</f>
        <v>639452.61713704898</v>
      </c>
      <c r="H24" s="1">
        <f>E24-F24</f>
        <v>611887.22901679727</v>
      </c>
      <c r="I24" s="1">
        <f>IF(D24&gt;G24,G24,IF(D24&lt;H24,H24,D24))</f>
        <v>611887.22901679727</v>
      </c>
      <c r="J24" s="1" t="b">
        <f>D24=I24</f>
        <v>0</v>
      </c>
      <c r="K24" s="1">
        <f t="shared" si="3"/>
        <v>622711.29130613129</v>
      </c>
      <c r="L24" s="1" t="str">
        <f t="shared" si="0"/>
        <v>23</v>
      </c>
      <c r="M24" s="1">
        <f>D24/K24</f>
        <v>0.98035640034650062</v>
      </c>
      <c r="N24" s="1">
        <f t="shared" si="1"/>
        <v>0.98261784804539087</v>
      </c>
    </row>
    <row r="25" spans="1:14">
      <c r="A25" s="1" t="s">
        <v>13</v>
      </c>
      <c r="B25" s="1" t="s">
        <v>14</v>
      </c>
      <c r="C25" s="1">
        <v>201524</v>
      </c>
      <c r="D25" s="1">
        <v>589613</v>
      </c>
      <c r="E25" s="1">
        <f t="shared" si="4"/>
        <v>621553.15384615387</v>
      </c>
      <c r="F25" s="1">
        <f t="shared" si="2"/>
        <v>6651.0383685468232</v>
      </c>
      <c r="G25" s="1">
        <f>E25+F25</f>
        <v>628204.19221470074</v>
      </c>
      <c r="H25" s="1">
        <f>E25-F25</f>
        <v>614902.115477607</v>
      </c>
      <c r="I25" s="1">
        <f>IF(D25&gt;G25,G25,IF(D25&lt;H25,H25,D25))</f>
        <v>614902.115477607</v>
      </c>
      <c r="J25" s="1" t="b">
        <f>D25=I25</f>
        <v>0</v>
      </c>
      <c r="K25" s="1">
        <f t="shared" si="3"/>
        <v>616565.52734190819</v>
      </c>
      <c r="L25" s="1" t="str">
        <f t="shared" si="0"/>
        <v>24</v>
      </c>
      <c r="M25" s="1">
        <f>D25/K25</f>
        <v>0.95628602938911633</v>
      </c>
      <c r="N25" s="1">
        <f t="shared" si="1"/>
        <v>0.99730213287876734</v>
      </c>
    </row>
    <row r="26" spans="1:14">
      <c r="A26" s="1" t="s">
        <v>13</v>
      </c>
      <c r="B26" s="1" t="s">
        <v>14</v>
      </c>
      <c r="C26" s="1">
        <v>201525</v>
      </c>
      <c r="D26" s="1">
        <v>618699</v>
      </c>
      <c r="E26" s="1">
        <f t="shared" si="4"/>
        <v>621528.07692307688</v>
      </c>
      <c r="F26" s="1">
        <f t="shared" si="2"/>
        <v>1938.0757399969125</v>
      </c>
      <c r="G26" s="1">
        <f>E26+F26</f>
        <v>623466.15266307374</v>
      </c>
      <c r="H26" s="1">
        <f>E26-F26</f>
        <v>619590.00118308002</v>
      </c>
      <c r="I26" s="1">
        <f>IF(D26&gt;G26,G26,IF(D26&lt;H26,H26,D26))</f>
        <v>619590.00118308002</v>
      </c>
      <c r="J26" s="1" t="b">
        <f>D26=I26</f>
        <v>0</v>
      </c>
      <c r="K26" s="1">
        <f t="shared" si="3"/>
        <v>613222.19553909148</v>
      </c>
      <c r="L26" s="1" t="str">
        <f t="shared" si="0"/>
        <v>25</v>
      </c>
      <c r="M26" s="1">
        <f>D26/K26</f>
        <v>1.0089311908485208</v>
      </c>
      <c r="N26" s="1">
        <f t="shared" si="1"/>
        <v>1.0103841734534584</v>
      </c>
    </row>
    <row r="27" spans="1:14">
      <c r="A27" s="1" t="s">
        <v>13</v>
      </c>
      <c r="B27" s="1" t="s">
        <v>14</v>
      </c>
      <c r="C27" s="1">
        <v>201526</v>
      </c>
      <c r="D27" s="1">
        <v>586721</v>
      </c>
      <c r="E27" s="1">
        <f t="shared" si="4"/>
        <v>621124.38461538462</v>
      </c>
      <c r="F27" s="1">
        <f t="shared" si="2"/>
        <v>8605.7509530704247</v>
      </c>
      <c r="G27" s="1">
        <f>E27+F27</f>
        <v>629730.13556845509</v>
      </c>
      <c r="H27" s="1">
        <f>E27-F27</f>
        <v>612518.63366231415</v>
      </c>
      <c r="I27" s="1">
        <f>IF(D27&gt;G27,G27,IF(D27&lt;H27,H27,D27))</f>
        <v>612518.63366231415</v>
      </c>
      <c r="J27" s="1" t="b">
        <f>D27=I27</f>
        <v>0</v>
      </c>
      <c r="K27" s="1">
        <f t="shared" si="3"/>
        <v>614424.07771869679</v>
      </c>
      <c r="L27" s="1" t="str">
        <f t="shared" si="0"/>
        <v>26</v>
      </c>
      <c r="M27" s="1">
        <f>D27/K27</f>
        <v>0.95491212222418775</v>
      </c>
      <c r="N27" s="1">
        <f t="shared" si="1"/>
        <v>0.99689881284689008</v>
      </c>
    </row>
    <row r="28" spans="1:14">
      <c r="A28" s="1" t="s">
        <v>13</v>
      </c>
      <c r="B28" s="1" t="s">
        <v>14</v>
      </c>
      <c r="C28" s="1">
        <v>201527</v>
      </c>
      <c r="D28" s="1">
        <v>599043</v>
      </c>
      <c r="E28" s="1">
        <f t="shared" si="4"/>
        <v>623717.15384615387</v>
      </c>
      <c r="F28" s="1">
        <f t="shared" si="2"/>
        <v>16504.155490495064</v>
      </c>
      <c r="G28" s="1">
        <f>E28+F28</f>
        <v>640221.3093366489</v>
      </c>
      <c r="H28" s="1">
        <f>E28-F28</f>
        <v>607212.99835565884</v>
      </c>
      <c r="I28" s="1">
        <f>IF(D28&gt;G28,G28,IF(D28&lt;H28,H28,D28))</f>
        <v>607212.99835565884</v>
      </c>
      <c r="J28" s="1" t="b">
        <f>D28=I28</f>
        <v>0</v>
      </c>
      <c r="K28" s="1">
        <f t="shared" si="3"/>
        <v>618199.56700343604</v>
      </c>
      <c r="L28" s="1" t="str">
        <f t="shared" si="0"/>
        <v>27</v>
      </c>
      <c r="M28" s="1">
        <f>D28/K28</f>
        <v>0.96901232542705817</v>
      </c>
      <c r="N28" s="1">
        <f t="shared" si="1"/>
        <v>0.98222811979466151</v>
      </c>
    </row>
    <row r="29" spans="1:14">
      <c r="A29" s="1" t="s">
        <v>13</v>
      </c>
      <c r="B29" s="1" t="s">
        <v>14</v>
      </c>
      <c r="C29" s="1">
        <v>201528</v>
      </c>
      <c r="D29" s="1">
        <v>587529</v>
      </c>
      <c r="E29" s="1">
        <f t="shared" si="4"/>
        <v>641088.92307692312</v>
      </c>
      <c r="F29" s="1">
        <f t="shared" si="2"/>
        <v>23192.283162099542</v>
      </c>
      <c r="G29" s="1">
        <f>E29+F29</f>
        <v>664281.20623902266</v>
      </c>
      <c r="H29" s="1">
        <f>E29-F29</f>
        <v>617896.63991482358</v>
      </c>
      <c r="I29" s="1">
        <f>IF(D29&gt;G29,G29,IF(D29&lt;H29,H29,D29))</f>
        <v>617896.63991482358</v>
      </c>
      <c r="J29" s="1" t="b">
        <f>D29=I29</f>
        <v>0</v>
      </c>
      <c r="K29" s="1">
        <f t="shared" si="3"/>
        <v>625290.86011076951</v>
      </c>
      <c r="L29" s="1" t="str">
        <f t="shared" si="0"/>
        <v>28</v>
      </c>
      <c r="M29" s="1">
        <f>D29/K29</f>
        <v>0.93960912829578214</v>
      </c>
      <c r="N29" s="1">
        <f t="shared" si="1"/>
        <v>0.98817475087571882</v>
      </c>
    </row>
    <row r="30" spans="1:14">
      <c r="A30" s="1" t="s">
        <v>13</v>
      </c>
      <c r="B30" s="1" t="s">
        <v>14</v>
      </c>
      <c r="C30" s="1">
        <v>201529</v>
      </c>
      <c r="D30" s="1">
        <v>620882</v>
      </c>
      <c r="E30" s="1">
        <f t="shared" si="4"/>
        <v>658799.76923076925</v>
      </c>
      <c r="F30" s="1">
        <f t="shared" si="2"/>
        <v>25020.207329466055</v>
      </c>
      <c r="G30" s="1">
        <f>E30+F30</f>
        <v>683819.97656023526</v>
      </c>
      <c r="H30" s="1">
        <f>E30-F30</f>
        <v>633779.56190130324</v>
      </c>
      <c r="I30" s="1">
        <f>IF(D30&gt;G30,G30,IF(D30&lt;H30,H30,D30))</f>
        <v>633779.56190130324</v>
      </c>
      <c r="J30" s="1" t="b">
        <f>D30=I30</f>
        <v>0</v>
      </c>
      <c r="K30" s="1">
        <f t="shared" si="3"/>
        <v>637014.73337830673</v>
      </c>
      <c r="L30" s="1" t="str">
        <f t="shared" si="0"/>
        <v>29</v>
      </c>
      <c r="M30" s="1">
        <f>D30/K30</f>
        <v>0.97467447370840332</v>
      </c>
      <c r="N30" s="1">
        <f t="shared" si="1"/>
        <v>0.99492135533530557</v>
      </c>
    </row>
    <row r="31" spans="1:14">
      <c r="A31" s="1" t="s">
        <v>13</v>
      </c>
      <c r="B31" s="1" t="s">
        <v>14</v>
      </c>
      <c r="C31" s="1">
        <v>201530</v>
      </c>
      <c r="D31" s="1">
        <v>643984</v>
      </c>
      <c r="E31" s="1">
        <f t="shared" si="4"/>
        <v>675453.76923076925</v>
      </c>
      <c r="F31" s="1">
        <f t="shared" si="2"/>
        <v>20407.302511021167</v>
      </c>
      <c r="G31" s="1">
        <f>E31+F31</f>
        <v>695861.07174179039</v>
      </c>
      <c r="H31" s="1">
        <f>E31-F31</f>
        <v>655046.4667197481</v>
      </c>
      <c r="I31" s="1">
        <f>IF(D31&gt;G31,G31,IF(D31&lt;H31,H31,D31))</f>
        <v>655046.4667197481</v>
      </c>
      <c r="J31" s="1" t="b">
        <f>D31=I31</f>
        <v>0</v>
      </c>
      <c r="K31" s="1">
        <f t="shared" si="3"/>
        <v>651970.86728327675</v>
      </c>
      <c r="L31" s="1" t="str">
        <f t="shared" si="0"/>
        <v>30</v>
      </c>
      <c r="M31" s="1">
        <f>D31/K31</f>
        <v>0.9877496561824034</v>
      </c>
      <c r="N31" s="1">
        <f t="shared" si="1"/>
        <v>1.0047173878325073</v>
      </c>
    </row>
    <row r="32" spans="1:14">
      <c r="A32" s="1" t="s">
        <v>13</v>
      </c>
      <c r="B32" s="1" t="s">
        <v>14</v>
      </c>
      <c r="C32" s="1">
        <v>201531</v>
      </c>
      <c r="D32" s="1">
        <v>671138</v>
      </c>
      <c r="E32" s="1">
        <f t="shared" si="4"/>
        <v>685274.38461538462</v>
      </c>
      <c r="F32" s="1">
        <f t="shared" si="2"/>
        <v>14435.687943508836</v>
      </c>
      <c r="G32" s="1">
        <f>E32+F32</f>
        <v>699710.07255889347</v>
      </c>
      <c r="H32" s="1">
        <f>E32-F32</f>
        <v>670838.69667187578</v>
      </c>
      <c r="I32" s="1">
        <f>IF(D32&gt;G32,G32,IF(D32&lt;H32,H32,D32))</f>
        <v>671138</v>
      </c>
      <c r="J32" s="1" t="b">
        <f>D32=I32</f>
        <v>1</v>
      </c>
      <c r="K32" s="1">
        <f t="shared" si="3"/>
        <v>666090.02990371152</v>
      </c>
      <c r="L32" s="1" t="str">
        <f t="shared" si="0"/>
        <v>31</v>
      </c>
      <c r="M32" s="1">
        <f>D32/K32</f>
        <v>1.007578510215831</v>
      </c>
      <c r="N32" s="1">
        <f t="shared" si="1"/>
        <v>1.007578510215831</v>
      </c>
    </row>
    <row r="33" spans="1:14">
      <c r="A33" s="1" t="s">
        <v>13</v>
      </c>
      <c r="B33" s="1" t="s">
        <v>14</v>
      </c>
      <c r="C33" s="1">
        <v>201532</v>
      </c>
      <c r="D33" s="1">
        <v>677509</v>
      </c>
      <c r="E33" s="1">
        <f t="shared" si="4"/>
        <v>691024.38461538462</v>
      </c>
      <c r="F33" s="1">
        <f t="shared" si="2"/>
        <v>9030.716734875572</v>
      </c>
      <c r="G33" s="1">
        <f>E33+F33</f>
        <v>700055.1013502602</v>
      </c>
      <c r="H33" s="1">
        <f>E33-F33</f>
        <v>681993.66788050905</v>
      </c>
      <c r="I33" s="1">
        <f>IF(D33&gt;G33,G33,IF(D33&lt;H33,H33,D33))</f>
        <v>681993.66788050905</v>
      </c>
      <c r="J33" s="1" t="b">
        <f>D33=I33</f>
        <v>0</v>
      </c>
      <c r="K33" s="1">
        <f t="shared" si="3"/>
        <v>680004.42249417433</v>
      </c>
      <c r="L33" s="1" t="str">
        <f t="shared" si="0"/>
        <v>32</v>
      </c>
      <c r="M33" s="1">
        <f>D33/K33</f>
        <v>0.99633028490458719</v>
      </c>
      <c r="N33" s="1">
        <f t="shared" si="1"/>
        <v>1.0029253418368052</v>
      </c>
    </row>
    <row r="34" spans="1:14">
      <c r="A34" s="1" t="s">
        <v>13</v>
      </c>
      <c r="B34" s="1" t="s">
        <v>14</v>
      </c>
      <c r="C34" s="1">
        <v>201533</v>
      </c>
      <c r="D34" s="1">
        <v>679332</v>
      </c>
      <c r="E34" s="1">
        <f t="shared" si="4"/>
        <v>694828.07692307688</v>
      </c>
      <c r="F34" s="1">
        <f t="shared" si="2"/>
        <v>6335.6239060797852</v>
      </c>
      <c r="G34" s="1">
        <f>E34+F34</f>
        <v>701163.70082915667</v>
      </c>
      <c r="H34" s="1">
        <f>E34-F34</f>
        <v>688492.45301699708</v>
      </c>
      <c r="I34" s="1">
        <f>IF(D34&gt;G34,G34,IF(D34&lt;H34,H34,D34))</f>
        <v>688492.45301699708</v>
      </c>
      <c r="J34" s="1" t="b">
        <f>D34=I34</f>
        <v>0</v>
      </c>
      <c r="K34" s="1">
        <f t="shared" si="3"/>
        <v>689912.89149747719</v>
      </c>
      <c r="L34" s="1" t="str">
        <f t="shared" ref="L34:L65" si="5">RIGHT(C34,2)</f>
        <v>33</v>
      </c>
      <c r="M34" s="1">
        <f>D34/K34</f>
        <v>0.98466343848929816</v>
      </c>
      <c r="N34" s="1">
        <f t="shared" si="1"/>
        <v>0.99794113358659375</v>
      </c>
    </row>
    <row r="35" spans="1:14">
      <c r="A35" s="1" t="s">
        <v>13</v>
      </c>
      <c r="B35" s="1" t="s">
        <v>14</v>
      </c>
      <c r="C35" s="1">
        <v>201534</v>
      </c>
      <c r="D35" s="1">
        <v>846123</v>
      </c>
      <c r="E35" s="1">
        <f t="shared" si="4"/>
        <v>698527.4615384615</v>
      </c>
      <c r="F35" s="1">
        <f t="shared" si="2"/>
        <v>4824.0633151565416</v>
      </c>
      <c r="G35" s="1">
        <f>E35+F35</f>
        <v>703351.524853618</v>
      </c>
      <c r="H35" s="1">
        <f>E35-F35</f>
        <v>693703.398223305</v>
      </c>
      <c r="I35" s="1">
        <f>IF(D35&gt;G35,G35,IF(D35&lt;H35,H35,D35))</f>
        <v>703351.524853618</v>
      </c>
      <c r="J35" s="1" t="b">
        <f>D35=I35</f>
        <v>0</v>
      </c>
      <c r="K35" s="1">
        <f t="shared" si="3"/>
        <v>696668.78428743477</v>
      </c>
      <c r="L35" s="1" t="str">
        <f t="shared" si="5"/>
        <v>34</v>
      </c>
      <c r="M35" s="1">
        <f>D35/K35</f>
        <v>1.2145269302763861</v>
      </c>
      <c r="N35" s="1">
        <f t="shared" si="1"/>
        <v>1.0095924214158933</v>
      </c>
    </row>
    <row r="36" spans="1:14">
      <c r="A36" s="1" t="s">
        <v>13</v>
      </c>
      <c r="B36" s="1" t="s">
        <v>14</v>
      </c>
      <c r="C36" s="1">
        <v>201535</v>
      </c>
      <c r="D36" s="1">
        <v>833345</v>
      </c>
      <c r="E36" s="1">
        <f t="shared" si="4"/>
        <v>701389.4615384615</v>
      </c>
      <c r="F36" s="1">
        <f t="shared" si="2"/>
        <v>3199.3501978004656</v>
      </c>
      <c r="G36" s="1">
        <f>E36+F36</f>
        <v>704588.81173626194</v>
      </c>
      <c r="H36" s="1">
        <f>E36-F36</f>
        <v>698190.11134066107</v>
      </c>
      <c r="I36" s="1">
        <f>IF(D36&gt;G36,G36,IF(D36&lt;H36,H36,D36))</f>
        <v>704588.81173626194</v>
      </c>
      <c r="J36" s="1" t="b">
        <f>D36=I36</f>
        <v>0</v>
      </c>
      <c r="K36" s="1">
        <f t="shared" si="3"/>
        <v>701334.01496583503</v>
      </c>
      <c r="L36" s="1" t="str">
        <f t="shared" si="5"/>
        <v>35</v>
      </c>
      <c r="M36" s="1">
        <f>D36/K36</f>
        <v>1.1882284078872116</v>
      </c>
      <c r="N36" s="1">
        <f t="shared" si="1"/>
        <v>1.0046408654093093</v>
      </c>
    </row>
    <row r="37" spans="1:14">
      <c r="A37" s="1" t="s">
        <v>13</v>
      </c>
      <c r="B37" s="1" t="s">
        <v>14</v>
      </c>
      <c r="C37" s="1">
        <v>201536</v>
      </c>
      <c r="D37" s="1">
        <v>826981</v>
      </c>
      <c r="E37" s="1">
        <f t="shared" si="4"/>
        <v>702796.92307692312</v>
      </c>
      <c r="F37" s="1">
        <f t="shared" si="2"/>
        <v>2120.5408728650336</v>
      </c>
      <c r="G37" s="1">
        <f>E37+F37</f>
        <v>704917.46394978813</v>
      </c>
      <c r="H37" s="1">
        <f>E37-F37</f>
        <v>700676.38220405811</v>
      </c>
      <c r="I37" s="1">
        <f>IF(D37&gt;G37,G37,IF(D37&lt;H37,H37,D37))</f>
        <v>704917.46394978813</v>
      </c>
      <c r="J37" s="1" t="b">
        <f>D37=I37</f>
        <v>0</v>
      </c>
      <c r="K37" s="1">
        <f t="shared" si="3"/>
        <v>702325.32436243561</v>
      </c>
      <c r="L37" s="1" t="str">
        <f t="shared" si="5"/>
        <v>36</v>
      </c>
      <c r="M37" s="1">
        <f>D37/K37</f>
        <v>1.1774899342419778</v>
      </c>
      <c r="N37" s="1">
        <f t="shared" si="1"/>
        <v>1.0036907961274295</v>
      </c>
    </row>
    <row r="38" spans="1:14">
      <c r="A38" s="1" t="s">
        <v>13</v>
      </c>
      <c r="B38" s="1" t="s">
        <v>14</v>
      </c>
      <c r="C38" s="1">
        <v>201537</v>
      </c>
      <c r="D38" s="1">
        <v>717281</v>
      </c>
      <c r="E38" s="1">
        <f t="shared" si="4"/>
        <v>701560.15384615387</v>
      </c>
      <c r="F38" s="1">
        <f t="shared" si="2"/>
        <v>3759.6674263563427</v>
      </c>
      <c r="G38" s="1">
        <f>E38+F38</f>
        <v>705319.82127251022</v>
      </c>
      <c r="H38" s="1">
        <f>E38-F38</f>
        <v>697800.48641979753</v>
      </c>
      <c r="I38" s="1">
        <f>IF(D38&gt;G38,G38,IF(D38&lt;H38,H38,D38))</f>
        <v>705319.82127251022</v>
      </c>
      <c r="J38" s="1" t="b">
        <f>D38=I38</f>
        <v>0</v>
      </c>
      <c r="K38" s="1">
        <f t="shared" si="3"/>
        <v>698589.11500858376</v>
      </c>
      <c r="L38" s="1" t="str">
        <f t="shared" si="5"/>
        <v>37</v>
      </c>
      <c r="M38" s="1">
        <f>D38/K38</f>
        <v>1.0267566221543354</v>
      </c>
      <c r="N38" s="1">
        <f t="shared" si="1"/>
        <v>1.0096347139102557</v>
      </c>
    </row>
    <row r="39" spans="1:14">
      <c r="A39" s="1" t="s">
        <v>13</v>
      </c>
      <c r="B39" s="1" t="s">
        <v>14</v>
      </c>
      <c r="C39" s="1">
        <v>201538</v>
      </c>
      <c r="D39" s="1">
        <v>693449</v>
      </c>
      <c r="E39" s="1">
        <f t="shared" si="4"/>
        <v>697867.38461538462</v>
      </c>
      <c r="F39" s="1">
        <f t="shared" si="2"/>
        <v>5082.0495031692717</v>
      </c>
      <c r="G39" s="1">
        <f>E39+F39</f>
        <v>702949.43411855388</v>
      </c>
      <c r="H39" s="1">
        <f>E39-F39</f>
        <v>692785.33511221537</v>
      </c>
      <c r="I39" s="1">
        <f>IF(D39&gt;G39,G39,IF(D39&lt;H39,H39,D39))</f>
        <v>693449</v>
      </c>
      <c r="J39" s="1" t="b">
        <f>D39=I39</f>
        <v>1</v>
      </c>
      <c r="K39" s="1">
        <f t="shared" si="3"/>
        <v>694193.62133957201</v>
      </c>
      <c r="L39" s="1" t="str">
        <f t="shared" si="5"/>
        <v>38</v>
      </c>
      <c r="M39" s="1">
        <f>D39/K39</f>
        <v>0.99892735784847009</v>
      </c>
      <c r="N39" s="1">
        <f t="shared" si="1"/>
        <v>0.99892735784847009</v>
      </c>
    </row>
    <row r="40" spans="1:14">
      <c r="A40" s="1" t="s">
        <v>13</v>
      </c>
      <c r="B40" s="1" t="s">
        <v>14</v>
      </c>
      <c r="C40" s="1">
        <v>201539</v>
      </c>
      <c r="D40" s="1">
        <v>636169</v>
      </c>
      <c r="E40" s="1">
        <f t="shared" si="4"/>
        <v>693566.07692307688</v>
      </c>
      <c r="F40" s="1">
        <f t="shared" si="2"/>
        <v>8895.5988387184188</v>
      </c>
      <c r="G40" s="1">
        <f>E40+F40</f>
        <v>702461.67576179525</v>
      </c>
      <c r="H40" s="1">
        <f>E40-F40</f>
        <v>684670.4780843585</v>
      </c>
      <c r="I40" s="1">
        <f>IF(D40&gt;G40,G40,IF(D40&lt;H40,H40,D40))</f>
        <v>684670.4780843585</v>
      </c>
      <c r="J40" s="1" t="b">
        <f>D40=I40</f>
        <v>0</v>
      </c>
      <c r="K40" s="1">
        <f t="shared" si="3"/>
        <v>687132.44082326978</v>
      </c>
      <c r="L40" s="1" t="str">
        <f t="shared" si="5"/>
        <v>39</v>
      </c>
      <c r="M40" s="1">
        <f>D40/K40</f>
        <v>0.92583170609408394</v>
      </c>
      <c r="N40" s="1">
        <f t="shared" si="1"/>
        <v>0.99641704772960282</v>
      </c>
    </row>
    <row r="41" spans="1:14">
      <c r="A41" s="1" t="s">
        <v>13</v>
      </c>
      <c r="B41" s="1" t="s">
        <v>14</v>
      </c>
      <c r="C41" s="1">
        <v>201540</v>
      </c>
      <c r="D41" s="1">
        <v>647135</v>
      </c>
      <c r="E41" s="1">
        <f t="shared" si="4"/>
        <v>690921.23076923075</v>
      </c>
      <c r="F41" s="1">
        <f t="shared" si="2"/>
        <v>8309.8873780276281</v>
      </c>
      <c r="G41" s="1">
        <f>E41+F41</f>
        <v>699231.11814725841</v>
      </c>
      <c r="H41" s="1">
        <f>E41-F41</f>
        <v>682611.34339120309</v>
      </c>
      <c r="I41" s="1">
        <f>IF(D41&gt;G41,G41,IF(D41&lt;H41,H41,D41))</f>
        <v>682611.34339120309</v>
      </c>
      <c r="J41" s="1" t="b">
        <f>D41=I41</f>
        <v>0</v>
      </c>
      <c r="K41" s="1">
        <f t="shared" si="3"/>
        <v>683919.12287779781</v>
      </c>
      <c r="L41" s="1" t="str">
        <f t="shared" si="5"/>
        <v>40</v>
      </c>
      <c r="M41" s="1">
        <f>D41/K41</f>
        <v>0.94621568304302206</v>
      </c>
      <c r="N41" s="1">
        <f t="shared" si="1"/>
        <v>0.99808781558689008</v>
      </c>
    </row>
    <row r="42" spans="1:14">
      <c r="A42" s="1" t="s">
        <v>13</v>
      </c>
      <c r="B42" s="1" t="s">
        <v>14</v>
      </c>
      <c r="C42" s="1">
        <v>201541</v>
      </c>
      <c r="D42" s="1">
        <v>624735</v>
      </c>
      <c r="E42" s="1">
        <f t="shared" si="4"/>
        <v>678286.61538461538</v>
      </c>
      <c r="F42" s="1">
        <f t="shared" si="2"/>
        <v>8675.054016338494</v>
      </c>
      <c r="G42" s="1">
        <f>E42+F42</f>
        <v>686961.66940095392</v>
      </c>
      <c r="H42" s="1">
        <f>E42-F42</f>
        <v>669611.56136827683</v>
      </c>
      <c r="I42" s="1">
        <f>IF(D42&gt;G42,G42,IF(D42&lt;H42,H42,D42))</f>
        <v>669611.56136827683</v>
      </c>
      <c r="J42" s="1" t="b">
        <f>D42=I42</f>
        <v>0</v>
      </c>
      <c r="K42" s="1">
        <f t="shared" si="3"/>
        <v>682503.21804733947</v>
      </c>
      <c r="L42" s="1" t="str">
        <f t="shared" si="5"/>
        <v>41</v>
      </c>
      <c r="M42" s="1">
        <f>D42/K42</f>
        <v>0.9153583213678963</v>
      </c>
      <c r="N42" s="1">
        <f t="shared" si="1"/>
        <v>0.98111121480724151</v>
      </c>
    </row>
    <row r="43" spans="1:14">
      <c r="A43" s="1" t="s">
        <v>13</v>
      </c>
      <c r="B43" s="1" t="s">
        <v>14</v>
      </c>
      <c r="C43" s="1">
        <v>201542</v>
      </c>
      <c r="D43" s="1">
        <v>639179</v>
      </c>
      <c r="E43" s="1">
        <f t="shared" si="4"/>
        <v>699080.4615384615</v>
      </c>
      <c r="F43" s="1">
        <f t="shared" si="2"/>
        <v>9827.2299933104405</v>
      </c>
      <c r="G43" s="1">
        <f>E43+F43</f>
        <v>708907.69153177191</v>
      </c>
      <c r="H43" s="1">
        <f>E43-F43</f>
        <v>689253.23154515109</v>
      </c>
      <c r="I43" s="1">
        <f>IF(D43&gt;G43,G43,IF(D43&lt;H43,H43,D43))</f>
        <v>689253.23154515109</v>
      </c>
      <c r="J43" s="1" t="b">
        <f>D43=I43</f>
        <v>0</v>
      </c>
      <c r="K43" s="1">
        <f t="shared" si="3"/>
        <v>681008.13239264407</v>
      </c>
      <c r="L43" s="1" t="str">
        <f t="shared" si="5"/>
        <v>42</v>
      </c>
      <c r="M43" s="1">
        <f>D43/K43</f>
        <v>0.93857763159790442</v>
      </c>
      <c r="N43" s="1">
        <f t="shared" si="1"/>
        <v>1.0121071963172288</v>
      </c>
    </row>
    <row r="44" spans="1:14">
      <c r="A44" s="1" t="s">
        <v>13</v>
      </c>
      <c r="B44" s="1" t="s">
        <v>14</v>
      </c>
      <c r="C44" s="1">
        <v>201543</v>
      </c>
      <c r="D44" s="1">
        <v>627906</v>
      </c>
      <c r="E44" s="1">
        <f t="shared" si="4"/>
        <v>699727.92307692312</v>
      </c>
      <c r="F44" s="1">
        <f t="shared" si="2"/>
        <v>13358.447229215652</v>
      </c>
      <c r="G44" s="1">
        <f>E44+F44</f>
        <v>713086.37030613876</v>
      </c>
      <c r="H44" s="1">
        <f>E44-F44</f>
        <v>686369.47584770748</v>
      </c>
      <c r="I44" s="1">
        <f>IF(D44&gt;G44,G44,IF(D44&lt;H44,H44,D44))</f>
        <v>686369.47584770748</v>
      </c>
      <c r="J44" s="1" t="b">
        <f>D44=I44</f>
        <v>0</v>
      </c>
      <c r="K44" s="1">
        <f t="shared" si="3"/>
        <v>681201.40851749631</v>
      </c>
      <c r="L44" s="1" t="str">
        <f t="shared" si="5"/>
        <v>43</v>
      </c>
      <c r="M44" s="1">
        <f>D44/K44</f>
        <v>0.92176262724781577</v>
      </c>
      <c r="N44" s="1">
        <f t="shared" si="1"/>
        <v>1.0075866950150008</v>
      </c>
    </row>
    <row r="45" spans="1:14">
      <c r="A45" s="1" t="s">
        <v>13</v>
      </c>
      <c r="B45" s="1" t="s">
        <v>14</v>
      </c>
      <c r="C45" s="1">
        <v>201544</v>
      </c>
      <c r="D45" s="1">
        <v>623132</v>
      </c>
      <c r="E45" s="1">
        <f t="shared" si="4"/>
        <v>702445.76923076925</v>
      </c>
      <c r="F45" s="1">
        <f t="shared" si="2"/>
        <v>25250.719419887686</v>
      </c>
      <c r="G45" s="1">
        <f>E45+F45</f>
        <v>727696.48865065689</v>
      </c>
      <c r="H45" s="1">
        <f>E45-F45</f>
        <v>677195.04981088161</v>
      </c>
      <c r="I45" s="1">
        <f>IF(D45&gt;G45,G45,IF(D45&lt;H45,H45,D45))</f>
        <v>677195.04981088161</v>
      </c>
      <c r="J45" s="1" t="b">
        <f>D45=I45</f>
        <v>0</v>
      </c>
      <c r="K45" s="1">
        <f t="shared" si="3"/>
        <v>692756.06201732135</v>
      </c>
      <c r="L45" s="1" t="str">
        <f t="shared" si="5"/>
        <v>44</v>
      </c>
      <c r="M45" s="1">
        <f>D45/K45</f>
        <v>0.89949700069808913</v>
      </c>
      <c r="N45" s="1">
        <f t="shared" si="1"/>
        <v>0.97753753007786648</v>
      </c>
    </row>
    <row r="46" spans="1:14">
      <c r="A46" s="1" t="s">
        <v>13</v>
      </c>
      <c r="B46" s="1" t="s">
        <v>14</v>
      </c>
      <c r="C46" s="1">
        <v>201545</v>
      </c>
      <c r="D46" s="1">
        <v>621592</v>
      </c>
      <c r="E46" s="1">
        <f t="shared" si="4"/>
        <v>715502.69230769225</v>
      </c>
      <c r="F46" s="1">
        <f t="shared" si="2"/>
        <v>31924.968292228008</v>
      </c>
      <c r="G46" s="1">
        <f>E46+F46</f>
        <v>747427.66059992032</v>
      </c>
      <c r="H46" s="1">
        <f>E46-F46</f>
        <v>683577.72401546419</v>
      </c>
      <c r="I46" s="1">
        <f>IF(D46&gt;G46,G46,IF(D46&lt;H46,H46,D46))</f>
        <v>683577.72401546419</v>
      </c>
      <c r="J46" s="1" t="b">
        <f>D46=I46</f>
        <v>0</v>
      </c>
      <c r="K46" s="1">
        <f t="shared" si="3"/>
        <v>703854.40853075474</v>
      </c>
      <c r="L46" s="1" t="str">
        <f t="shared" si="5"/>
        <v>45</v>
      </c>
      <c r="M46" s="1">
        <f>D46/K46</f>
        <v>0.88312581759277242</v>
      </c>
      <c r="N46" s="1">
        <f t="shared" si="1"/>
        <v>0.97119193363068268</v>
      </c>
    </row>
    <row r="47" spans="1:14">
      <c r="A47" s="1" t="s">
        <v>13</v>
      </c>
      <c r="B47" s="1" t="s">
        <v>14</v>
      </c>
      <c r="C47" s="1">
        <v>201546</v>
      </c>
      <c r="D47" s="1">
        <v>644949</v>
      </c>
      <c r="E47" s="1">
        <f t="shared" si="4"/>
        <v>758656.61538461538</v>
      </c>
      <c r="F47" s="1">
        <f t="shared" si="2"/>
        <v>31271.786517212404</v>
      </c>
      <c r="G47" s="1">
        <f>E47+F47</f>
        <v>789928.40190182778</v>
      </c>
      <c r="H47" s="1">
        <f>E47-F47</f>
        <v>727384.82886740298</v>
      </c>
      <c r="I47" s="1">
        <f>IF(D47&gt;G47,G47,IF(D47&lt;H47,H47,D47))</f>
        <v>727384.82886740298</v>
      </c>
      <c r="J47" s="1" t="b">
        <f>D47=I47</f>
        <v>0</v>
      </c>
      <c r="K47" s="1">
        <f t="shared" si="3"/>
        <v>721486.59814148862</v>
      </c>
      <c r="L47" s="1" t="str">
        <f t="shared" si="5"/>
        <v>46</v>
      </c>
      <c r="M47" s="1">
        <f>D47/K47</f>
        <v>0.89391681240005649</v>
      </c>
      <c r="N47" s="1">
        <f t="shared" si="1"/>
        <v>1.0081751078136556</v>
      </c>
    </row>
    <row r="48" spans="1:14">
      <c r="A48" s="1" t="s">
        <v>13</v>
      </c>
      <c r="B48" s="1" t="s">
        <v>14</v>
      </c>
      <c r="C48" s="1">
        <v>201547</v>
      </c>
      <c r="D48" s="1">
        <v>681873</v>
      </c>
      <c r="E48" s="1">
        <f t="shared" si="4"/>
        <v>767126.30769230775</v>
      </c>
      <c r="F48" s="1">
        <f t="shared" si="2"/>
        <v>22381.343579990094</v>
      </c>
      <c r="G48" s="1">
        <f>E48+F48</f>
        <v>789507.65127229784</v>
      </c>
      <c r="H48" s="1">
        <f>E48-F48</f>
        <v>744744.96411231766</v>
      </c>
      <c r="I48" s="1">
        <f>IF(D48&gt;G48,G48,IF(D48&lt;H48,H48,D48))</f>
        <v>744744.96411231766</v>
      </c>
      <c r="J48" s="1" t="b">
        <f>D48=I48</f>
        <v>0</v>
      </c>
      <c r="K48" s="1">
        <f t="shared" si="3"/>
        <v>740202.29731210205</v>
      </c>
      <c r="L48" s="1" t="str">
        <f t="shared" si="5"/>
        <v>47</v>
      </c>
      <c r="M48" s="1">
        <f>D48/K48</f>
        <v>0.92119816768481622</v>
      </c>
      <c r="N48" s="1">
        <f t="shared" si="1"/>
        <v>1.0061370612016627</v>
      </c>
    </row>
    <row r="49" spans="1:14">
      <c r="A49" s="1" t="s">
        <v>13</v>
      </c>
      <c r="B49" s="1" t="s">
        <v>14</v>
      </c>
      <c r="C49" s="1">
        <v>201548</v>
      </c>
      <c r="D49" s="1">
        <v>1103665</v>
      </c>
      <c r="E49" s="1">
        <f t="shared" si="4"/>
        <v>769165.38461538462</v>
      </c>
      <c r="F49" s="1">
        <f t="shared" si="2"/>
        <v>5365.0392859919421</v>
      </c>
      <c r="G49" s="1">
        <f>E49+F49</f>
        <v>774530.42390137655</v>
      </c>
      <c r="H49" s="1">
        <f>E49-F49</f>
        <v>763800.3453293927</v>
      </c>
      <c r="I49" s="1">
        <f>IF(D49&gt;G49,G49,IF(D49&lt;H49,H49,D49))</f>
        <v>774530.42390137655</v>
      </c>
      <c r="J49" s="1" t="b">
        <f>D49=I49</f>
        <v>0</v>
      </c>
      <c r="K49" s="1">
        <f t="shared" si="3"/>
        <v>754009.35250900919</v>
      </c>
      <c r="L49" s="1" t="str">
        <f t="shared" si="5"/>
        <v>48</v>
      </c>
      <c r="M49" s="1">
        <f>D49/K49</f>
        <v>1.463728528469165</v>
      </c>
      <c r="N49" s="1">
        <f t="shared" si="1"/>
        <v>1.0272159374735637</v>
      </c>
    </row>
    <row r="50" spans="1:14">
      <c r="A50" s="1" t="s">
        <v>13</v>
      </c>
      <c r="B50" s="1" t="s">
        <v>14</v>
      </c>
      <c r="C50" s="1">
        <v>201549</v>
      </c>
      <c r="D50" s="1">
        <v>835398</v>
      </c>
      <c r="E50" s="1">
        <f t="shared" si="4"/>
        <v>764089.92307692312</v>
      </c>
      <c r="F50" s="1">
        <f t="shared" si="2"/>
        <v>6683.6225870256085</v>
      </c>
      <c r="G50" s="1">
        <f>E50+F50</f>
        <v>770773.54566394875</v>
      </c>
      <c r="H50" s="1">
        <f>E50-F50</f>
        <v>757406.30048989749</v>
      </c>
      <c r="I50" s="1">
        <f>IF(D50&gt;G50,G50,IF(D50&lt;H50,H50,D50))</f>
        <v>770773.54566394875</v>
      </c>
      <c r="J50" s="1" t="b">
        <f>D50=I50</f>
        <v>0</v>
      </c>
      <c r="K50" s="1">
        <f t="shared" si="3"/>
        <v>760993.16669434181</v>
      </c>
      <c r="L50" s="1" t="str">
        <f t="shared" si="5"/>
        <v>49</v>
      </c>
      <c r="M50" s="1">
        <f>D50/K50</f>
        <v>1.0977733264397938</v>
      </c>
      <c r="N50" s="1">
        <f t="shared" si="1"/>
        <v>1.0128521245625526</v>
      </c>
    </row>
    <row r="51" spans="1:14">
      <c r="A51" s="1" t="s">
        <v>13</v>
      </c>
      <c r="B51" s="1" t="s">
        <v>14</v>
      </c>
      <c r="C51" s="1">
        <v>201550</v>
      </c>
      <c r="D51" s="1">
        <v>752613</v>
      </c>
      <c r="E51" s="1">
        <f t="shared" si="4"/>
        <v>756664.23076923075</v>
      </c>
      <c r="F51" s="1">
        <f t="shared" si="2"/>
        <v>6355.0238335392705</v>
      </c>
      <c r="G51" s="1">
        <f>E51+F51</f>
        <v>763019.25460276997</v>
      </c>
      <c r="H51" s="1">
        <f>E51-F51</f>
        <v>750309.20693569153</v>
      </c>
      <c r="I51" s="1">
        <f>IF(D51&gt;G51,G51,IF(D51&lt;H51,H51,D51))</f>
        <v>752613</v>
      </c>
      <c r="J51" s="1" t="b">
        <f>D51=I51</f>
        <v>1</v>
      </c>
      <c r="K51" s="1">
        <f t="shared" si="3"/>
        <v>766041.71398730134</v>
      </c>
      <c r="L51" s="1" t="str">
        <f t="shared" si="5"/>
        <v>50</v>
      </c>
      <c r="M51" s="1">
        <f>D51/K51</f>
        <v>0.98246999642173016</v>
      </c>
      <c r="N51" s="1">
        <f t="shared" si="1"/>
        <v>0.98246999642173016</v>
      </c>
    </row>
    <row r="52" spans="1:14">
      <c r="A52" s="1" t="s">
        <v>13</v>
      </c>
      <c r="B52" s="1" t="s">
        <v>14</v>
      </c>
      <c r="C52" s="1">
        <v>201551</v>
      </c>
      <c r="D52" s="1">
        <v>863189</v>
      </c>
      <c r="E52" s="1">
        <f t="shared" si="4"/>
        <v>753732.92307692312</v>
      </c>
      <c r="F52" s="1">
        <f t="shared" si="2"/>
        <v>8570.9767171424828</v>
      </c>
      <c r="G52" s="1">
        <f>E52+F52</f>
        <v>762303.89979406563</v>
      </c>
      <c r="H52" s="1">
        <f>E52-F52</f>
        <v>745161.94635978062</v>
      </c>
      <c r="I52" s="1">
        <f>IF(D52&gt;G52,G52,IF(D52&lt;H52,H52,D52))</f>
        <v>762303.89979406563</v>
      </c>
      <c r="J52" s="1" t="b">
        <f>D52=I52</f>
        <v>0</v>
      </c>
      <c r="K52" s="1">
        <f t="shared" si="3"/>
        <v>763221.05603584577</v>
      </c>
      <c r="L52" s="1" t="str">
        <f t="shared" si="5"/>
        <v>51</v>
      </c>
      <c r="M52" s="1">
        <f>D52/K52</f>
        <v>1.1309816378538946</v>
      </c>
      <c r="N52" s="1">
        <f t="shared" si="1"/>
        <v>0.99879830851818496</v>
      </c>
    </row>
    <row r="53" spans="1:14">
      <c r="A53" s="1" t="s">
        <v>13</v>
      </c>
      <c r="B53" s="1" t="s">
        <v>14</v>
      </c>
      <c r="C53" s="1">
        <v>201552</v>
      </c>
      <c r="D53" s="1">
        <v>1197170</v>
      </c>
      <c r="E53" s="1">
        <f t="shared" si="4"/>
        <v>756768.07692307688</v>
      </c>
      <c r="F53" s="1">
        <f t="shared" si="2"/>
        <v>13219.623654039384</v>
      </c>
      <c r="G53" s="1">
        <f>E53+F53</f>
        <v>769987.70057711622</v>
      </c>
      <c r="H53" s="1">
        <f>E53-F53</f>
        <v>743548.45326903753</v>
      </c>
      <c r="I53" s="1">
        <f>IF(D53&gt;G53,G53,IF(D53&lt;H53,H53,D53))</f>
        <v>769987.70057711622</v>
      </c>
      <c r="J53" s="1" t="b">
        <f>D53=I53</f>
        <v>0</v>
      </c>
      <c r="K53" s="1">
        <f t="shared" si="3"/>
        <v>761832.01294951467</v>
      </c>
      <c r="L53" s="1" t="str">
        <f t="shared" si="5"/>
        <v>52</v>
      </c>
      <c r="M53" s="1">
        <f>D53/K53</f>
        <v>1.5714356703980283</v>
      </c>
      <c r="N53" s="1">
        <f t="shared" si="1"/>
        <v>1.0107053621913655</v>
      </c>
    </row>
    <row r="54" spans="1:14">
      <c r="A54" s="1" t="s">
        <v>13</v>
      </c>
      <c r="B54" s="1" t="s">
        <v>14</v>
      </c>
      <c r="C54" s="1">
        <v>201553</v>
      </c>
      <c r="D54" s="1">
        <v>757241</v>
      </c>
      <c r="E54" s="1">
        <f t="shared" si="4"/>
        <v>774967.07692307688</v>
      </c>
      <c r="F54" s="1">
        <f t="shared" si="2"/>
        <v>14539.942778978741</v>
      </c>
      <c r="G54" s="1">
        <f>E54+F54</f>
        <v>789507.01970205561</v>
      </c>
      <c r="H54" s="1">
        <f>E54-F54</f>
        <v>760427.13414409815</v>
      </c>
      <c r="I54" s="1">
        <f>IF(D54&gt;G54,G54,IF(D54&lt;H54,H54,D54))</f>
        <v>760427.13414409815</v>
      </c>
      <c r="J54" s="1" t="b">
        <f>D54=I54</f>
        <v>0</v>
      </c>
      <c r="K54" s="1">
        <f t="shared" si="3"/>
        <v>757340.45016480645</v>
      </c>
      <c r="L54" s="1" t="str">
        <f t="shared" si="5"/>
        <v>53</v>
      </c>
      <c r="M54" s="1">
        <f>D54/K54</f>
        <v>0.99986868499525572</v>
      </c>
      <c r="N54" s="1">
        <f t="shared" si="1"/>
        <v>1.0040756887851692</v>
      </c>
    </row>
    <row r="55" spans="1:14">
      <c r="A55" s="1" t="s">
        <v>13</v>
      </c>
      <c r="B55" s="1" t="s">
        <v>14</v>
      </c>
      <c r="C55" s="1">
        <v>201601</v>
      </c>
      <c r="D55" s="1">
        <v>651243</v>
      </c>
      <c r="E55" s="1">
        <f t="shared" si="4"/>
        <v>783317.61538461538</v>
      </c>
      <c r="F55" s="1">
        <f t="shared" si="2"/>
        <v>19489.285152322056</v>
      </c>
      <c r="G55" s="1">
        <f>E55+F55</f>
        <v>802806.90053693741</v>
      </c>
      <c r="H55" s="1">
        <f>E55-F55</f>
        <v>763828.33023229335</v>
      </c>
      <c r="I55" s="1">
        <f>IF(D55&gt;G55,G55,IF(D55&lt;H55,H55,D55))</f>
        <v>763828.33023229335</v>
      </c>
      <c r="J55" s="1" t="b">
        <f>D55=I55</f>
        <v>0</v>
      </c>
      <c r="K55" s="1">
        <f t="shared" si="3"/>
        <v>747580.2963163344</v>
      </c>
      <c r="L55" s="1" t="str">
        <f t="shared" si="5"/>
        <v>01</v>
      </c>
      <c r="M55" s="1">
        <f>D55/K55</f>
        <v>0.87113451653149265</v>
      </c>
      <c r="N55" s="1">
        <f t="shared" si="1"/>
        <v>1.0217341655418426</v>
      </c>
    </row>
    <row r="56" spans="1:14">
      <c r="A56" s="1" t="s">
        <v>13</v>
      </c>
      <c r="B56" s="1" t="s">
        <v>14</v>
      </c>
      <c r="C56" s="1">
        <v>201602</v>
      </c>
      <c r="D56" s="1">
        <v>573198</v>
      </c>
      <c r="E56" s="1">
        <f t="shared" si="4"/>
        <v>750044.61538461538</v>
      </c>
      <c r="F56" s="1">
        <f t="shared" si="2"/>
        <v>19889.429308156188</v>
      </c>
      <c r="G56" s="1">
        <f>E56+F56</f>
        <v>769934.04469277151</v>
      </c>
      <c r="H56" s="1">
        <f>E56-F56</f>
        <v>730155.18607645924</v>
      </c>
      <c r="I56" s="1">
        <f>IF(D56&gt;G56,G56,IF(D56&lt;H56,H56,D56))</f>
        <v>730155.18607645924</v>
      </c>
      <c r="J56" s="1" t="b">
        <f>D56=I56</f>
        <v>0</v>
      </c>
      <c r="K56" s="1">
        <f t="shared" si="3"/>
        <v>743957.79230184655</v>
      </c>
      <c r="L56" s="1" t="str">
        <f t="shared" si="5"/>
        <v>02</v>
      </c>
      <c r="M56" s="1">
        <f>D56/K56</f>
        <v>0.77047112878069823</v>
      </c>
      <c r="N56" s="1">
        <f t="shared" si="1"/>
        <v>0.9814470573892623</v>
      </c>
    </row>
    <row r="57" spans="1:14">
      <c r="A57" s="1" t="s">
        <v>13</v>
      </c>
      <c r="B57" s="1" t="s">
        <v>14</v>
      </c>
      <c r="C57" s="1">
        <v>201603</v>
      </c>
      <c r="D57" s="1">
        <v>531372</v>
      </c>
      <c r="E57" s="1">
        <f t="shared" si="4"/>
        <v>734661.07692307688</v>
      </c>
      <c r="F57" s="1">
        <f t="shared" si="2"/>
        <v>21157.946371371843</v>
      </c>
      <c r="G57" s="1">
        <f>E57+F57</f>
        <v>755819.02329444874</v>
      </c>
      <c r="H57" s="1">
        <f>E57-F57</f>
        <v>713503.13055170502</v>
      </c>
      <c r="I57" s="1">
        <f>IF(D57&gt;G57,G57,IF(D57&lt;H57,H57,D57))</f>
        <v>713503.13055170502</v>
      </c>
      <c r="J57" s="1" t="b">
        <f>D57=I57</f>
        <v>0</v>
      </c>
      <c r="K57" s="1">
        <f t="shared" si="3"/>
        <v>744625.37439951603</v>
      </c>
      <c r="L57" s="1" t="str">
        <f t="shared" si="5"/>
        <v>03</v>
      </c>
      <c r="M57" s="1">
        <f>D57/K57</f>
        <v>0.71360984767476032</v>
      </c>
      <c r="N57" s="1">
        <f t="shared" si="1"/>
        <v>0.95820415887262944</v>
      </c>
    </row>
    <row r="58" spans="1:14">
      <c r="A58" s="1" t="s">
        <v>13</v>
      </c>
      <c r="B58" s="1" t="s">
        <v>14</v>
      </c>
      <c r="C58" s="1">
        <v>201604</v>
      </c>
      <c r="D58" s="1">
        <v>585025</v>
      </c>
      <c r="E58" s="1">
        <f t="shared" si="4"/>
        <v>770475</v>
      </c>
      <c r="F58" s="1">
        <f t="shared" si="2"/>
        <v>18599.81949532255</v>
      </c>
      <c r="G58" s="1">
        <f>E58+F58</f>
        <v>789074.81949532253</v>
      </c>
      <c r="H58" s="1">
        <f>E58-F58</f>
        <v>751875.18050467747</v>
      </c>
      <c r="I58" s="1">
        <f>IF(D58&gt;G58,G58,IF(D58&lt;H58,H58,D58))</f>
        <v>751875.18050467747</v>
      </c>
      <c r="J58" s="1" t="b">
        <f>D58=I58</f>
        <v>0</v>
      </c>
      <c r="K58" s="1">
        <f t="shared" si="3"/>
        <v>744341.36371773621</v>
      </c>
      <c r="L58" s="1" t="str">
        <f t="shared" si="5"/>
        <v>04</v>
      </c>
      <c r="M58" s="1">
        <f>D58/K58</f>
        <v>0.78596330731641162</v>
      </c>
      <c r="N58" s="1">
        <f t="shared" si="1"/>
        <v>1.0101214538841592</v>
      </c>
    </row>
    <row r="59" spans="1:14">
      <c r="A59" s="1" t="s">
        <v>13</v>
      </c>
      <c r="B59" s="1" t="s">
        <v>14</v>
      </c>
      <c r="C59" s="1">
        <v>201605</v>
      </c>
      <c r="D59" s="1">
        <v>661049</v>
      </c>
      <c r="E59" s="1">
        <f t="shared" si="4"/>
        <v>781889.76923076925</v>
      </c>
      <c r="F59" s="1">
        <f t="shared" si="2"/>
        <v>18124.724598323959</v>
      </c>
      <c r="G59" s="1">
        <f>E59+F59</f>
        <v>800014.49382909318</v>
      </c>
      <c r="H59" s="1">
        <f>E59-F59</f>
        <v>763765.04463244532</v>
      </c>
      <c r="I59" s="1">
        <f>IF(D59&gt;G59,G59,IF(D59&lt;H59,H59,D59))</f>
        <v>763765.04463244532</v>
      </c>
      <c r="J59" s="1" t="b">
        <f>D59=I59</f>
        <v>0</v>
      </c>
      <c r="K59" s="1">
        <f t="shared" si="3"/>
        <v>752918.75016418356</v>
      </c>
      <c r="L59" s="1" t="str">
        <f t="shared" si="5"/>
        <v>05</v>
      </c>
      <c r="M59" s="1">
        <f>D59/K59</f>
        <v>0.8779818537602494</v>
      </c>
      <c r="N59" s="1">
        <f t="shared" si="1"/>
        <v>1.0144056639124694</v>
      </c>
    </row>
    <row r="60" spans="1:14">
      <c r="A60" s="1" t="s">
        <v>13</v>
      </c>
      <c r="B60" s="1" t="s">
        <v>14</v>
      </c>
      <c r="C60" s="1">
        <v>201606</v>
      </c>
      <c r="D60" s="1">
        <v>881536</v>
      </c>
      <c r="E60" s="1">
        <f t="shared" si="4"/>
        <v>750908.4615384615</v>
      </c>
      <c r="F60" s="1">
        <f t="shared" si="2"/>
        <v>11499.81528493282</v>
      </c>
      <c r="G60" s="1">
        <f>E60+F60</f>
        <v>762408.27682339435</v>
      </c>
      <c r="H60" s="1">
        <f>E60-F60</f>
        <v>739408.64625352866</v>
      </c>
      <c r="I60" s="1">
        <f>IF(D60&gt;G60,G60,IF(D60&lt;H60,H60,D60))</f>
        <v>762408.27682339435</v>
      </c>
      <c r="J60" s="1" t="b">
        <f>D60=I60</f>
        <v>0</v>
      </c>
      <c r="K60" s="1">
        <f t="shared" si="3"/>
        <v>761086.00203538756</v>
      </c>
      <c r="L60" s="1" t="str">
        <f t="shared" si="5"/>
        <v>06</v>
      </c>
      <c r="M60" s="1">
        <f>D60/K60</f>
        <v>1.1582606928027721</v>
      </c>
      <c r="N60" s="1">
        <f t="shared" si="1"/>
        <v>1.0017373526572169</v>
      </c>
    </row>
    <row r="61" spans="1:14">
      <c r="A61" s="1" t="s">
        <v>13</v>
      </c>
      <c r="B61" s="1" t="s">
        <v>14</v>
      </c>
      <c r="C61" s="1">
        <v>201607</v>
      </c>
      <c r="D61" s="1">
        <v>790430</v>
      </c>
      <c r="E61" s="1">
        <f t="shared" si="4"/>
        <v>760845.84615384613</v>
      </c>
      <c r="F61" s="1">
        <f t="shared" si="2"/>
        <v>12196.272154849143</v>
      </c>
      <c r="G61" s="1">
        <f>E61+F61</f>
        <v>773042.11830869527</v>
      </c>
      <c r="H61" s="1">
        <f>E61-F61</f>
        <v>748649.57399899699</v>
      </c>
      <c r="I61" s="1">
        <f>IF(D61&gt;G61,G61,IF(D61&lt;H61,H61,D61))</f>
        <v>773042.11830869527</v>
      </c>
      <c r="J61" s="1" t="b">
        <f>D61=I61</f>
        <v>0</v>
      </c>
      <c r="K61" s="1">
        <f t="shared" si="3"/>
        <v>763199.40607086907</v>
      </c>
      <c r="L61" s="1" t="str">
        <f t="shared" si="5"/>
        <v>07</v>
      </c>
      <c r="M61" s="1">
        <f>D61/K61</f>
        <v>1.0356795271491634</v>
      </c>
      <c r="N61" s="1">
        <f t="shared" si="1"/>
        <v>1.0128966455680291</v>
      </c>
    </row>
    <row r="62" spans="1:14">
      <c r="A62" s="1" t="s">
        <v>13</v>
      </c>
      <c r="B62" s="1" t="s">
        <v>14</v>
      </c>
      <c r="C62" s="1">
        <v>201608</v>
      </c>
      <c r="D62" s="1">
        <v>671116</v>
      </c>
      <c r="E62" s="1">
        <f t="shared" si="4"/>
        <v>767671.5384615385</v>
      </c>
      <c r="F62" s="1">
        <f t="shared" si="2"/>
        <v>13332.148553813355</v>
      </c>
      <c r="G62" s="1">
        <f>E62+F62</f>
        <v>781003.68701535184</v>
      </c>
      <c r="H62" s="1">
        <f>E62-F62</f>
        <v>754339.38990772516</v>
      </c>
      <c r="I62" s="1">
        <f>IF(D62&gt;G62,G62,IF(D62&lt;H62,H62,D62))</f>
        <v>754339.38990772516</v>
      </c>
      <c r="J62" s="1" t="b">
        <f>D62=I62</f>
        <v>0</v>
      </c>
      <c r="K62" s="1">
        <f t="shared" si="3"/>
        <v>770064.40572962293</v>
      </c>
      <c r="L62" s="1" t="str">
        <f t="shared" si="5"/>
        <v>08</v>
      </c>
      <c r="M62" s="1">
        <f>D62/K62</f>
        <v>0.87150632467440048</v>
      </c>
      <c r="N62" s="1">
        <f t="shared" si="1"/>
        <v>0.97957960956915213</v>
      </c>
    </row>
    <row r="63" spans="1:14">
      <c r="A63" s="1" t="s">
        <v>13</v>
      </c>
      <c r="B63" s="1" t="s">
        <v>14</v>
      </c>
      <c r="C63" s="1">
        <v>201609</v>
      </c>
      <c r="D63" s="1">
        <v>635412</v>
      </c>
      <c r="E63" s="1">
        <f t="shared" si="4"/>
        <v>775769.15384615387</v>
      </c>
      <c r="F63" s="1">
        <f t="shared" si="2"/>
        <v>13326.953164068609</v>
      </c>
      <c r="G63" s="1">
        <f>E63+F63</f>
        <v>789096.10701022251</v>
      </c>
      <c r="H63" s="1">
        <f>E63-F63</f>
        <v>762442.20068208524</v>
      </c>
      <c r="I63" s="1">
        <f>IF(D63&gt;G63,G63,IF(D63&lt;H63,H63,D63))</f>
        <v>762442.20068208524</v>
      </c>
      <c r="J63" s="1" t="b">
        <f>D63=I63</f>
        <v>0</v>
      </c>
      <c r="K63" s="1">
        <f t="shared" si="3"/>
        <v>778136.97677756776</v>
      </c>
      <c r="L63" s="1" t="str">
        <f t="shared" si="5"/>
        <v>09</v>
      </c>
      <c r="M63" s="1">
        <f>D63/K63</f>
        <v>0.81658116625093113</v>
      </c>
      <c r="N63" s="1">
        <f t="shared" si="1"/>
        <v>0.97983031707286561</v>
      </c>
    </row>
    <row r="64" spans="1:14">
      <c r="A64" s="1" t="s">
        <v>13</v>
      </c>
      <c r="B64" s="1" t="s">
        <v>14</v>
      </c>
      <c r="C64" s="1">
        <v>201610</v>
      </c>
      <c r="D64" s="1">
        <v>1218194</v>
      </c>
      <c r="E64" s="1">
        <f t="shared" si="4"/>
        <v>785530.5384615385</v>
      </c>
      <c r="F64" s="1">
        <f t="shared" si="2"/>
        <v>12559.504464676322</v>
      </c>
      <c r="G64" s="1">
        <f>E64+F64</f>
        <v>798090.04292621487</v>
      </c>
      <c r="H64" s="1">
        <f>E64-F64</f>
        <v>772971.03399686213</v>
      </c>
      <c r="I64" s="1">
        <f>IF(D64&gt;G64,G64,IF(D64&lt;H64,H64,D64))</f>
        <v>798090.04292621487</v>
      </c>
      <c r="J64" s="1" t="b">
        <f>D64=I64</f>
        <v>0</v>
      </c>
      <c r="K64" s="1">
        <f t="shared" si="3"/>
        <v>782411.15311582864</v>
      </c>
      <c r="L64" s="1" t="str">
        <f t="shared" si="5"/>
        <v>10</v>
      </c>
      <c r="M64" s="1">
        <f>D64/K64</f>
        <v>1.5569742265926747</v>
      </c>
      <c r="N64" s="1">
        <f t="shared" si="1"/>
        <v>1.0200391951826704</v>
      </c>
    </row>
    <row r="65" spans="1:14">
      <c r="A65" s="1" t="s">
        <v>13</v>
      </c>
      <c r="B65" s="1" t="s">
        <v>14</v>
      </c>
      <c r="C65" s="1">
        <v>201611</v>
      </c>
      <c r="D65" s="1">
        <v>1011581</v>
      </c>
      <c r="E65" s="1">
        <f t="shared" si="4"/>
        <v>793984</v>
      </c>
      <c r="F65" s="1">
        <f t="shared" si="2"/>
        <v>8787.1320631178824</v>
      </c>
      <c r="G65" s="1">
        <f>E65+F65</f>
        <v>802771.13206311793</v>
      </c>
      <c r="H65" s="1">
        <f>E65-F65</f>
        <v>785196.86793688207</v>
      </c>
      <c r="I65" s="1">
        <f>IF(D65&gt;G65,G65,IF(D65&lt;H65,H65,D65))</f>
        <v>802771.13206311793</v>
      </c>
      <c r="J65" s="1" t="b">
        <f>D65=I65</f>
        <v>0</v>
      </c>
      <c r="K65" s="1">
        <f t="shared" si="3"/>
        <v>790091.42563364876</v>
      </c>
      <c r="L65" s="1" t="str">
        <f t="shared" si="5"/>
        <v>11</v>
      </c>
      <c r="M65" s="1">
        <f>D65/K65</f>
        <v>1.280334107143003</v>
      </c>
      <c r="N65" s="1">
        <f t="shared" si="1"/>
        <v>1.016048404042988</v>
      </c>
    </row>
    <row r="66" spans="1:14">
      <c r="A66" s="1" t="s">
        <v>13</v>
      </c>
      <c r="B66" s="1" t="s">
        <v>14</v>
      </c>
      <c r="C66" s="1">
        <v>201612</v>
      </c>
      <c r="D66" s="1">
        <v>794413</v>
      </c>
      <c r="E66" s="1">
        <f t="shared" si="4"/>
        <v>797955</v>
      </c>
      <c r="F66" s="1">
        <f t="shared" si="2"/>
        <v>8643.4800610106613</v>
      </c>
      <c r="G66" s="1">
        <f>E66+F66</f>
        <v>806598.48006101069</v>
      </c>
      <c r="H66" s="1">
        <f>E66-F66</f>
        <v>789311.51993898931</v>
      </c>
      <c r="I66" s="1">
        <f>IF(D66&gt;G66,G66,IF(D66&lt;H66,H66,D66))</f>
        <v>794413</v>
      </c>
      <c r="J66" s="1" t="b">
        <f>D66=I66</f>
        <v>1</v>
      </c>
      <c r="K66" s="1">
        <f t="shared" si="3"/>
        <v>790985.9426977156</v>
      </c>
      <c r="L66" s="1" t="str">
        <f t="shared" ref="L66:L97" si="6">RIGHT(C66,2)</f>
        <v>12</v>
      </c>
      <c r="M66" s="1">
        <f>D66/K66</f>
        <v>1.0043326399589305</v>
      </c>
      <c r="N66" s="1">
        <f t="shared" si="1"/>
        <v>1.0043326399589305</v>
      </c>
    </row>
    <row r="67" spans="1:14">
      <c r="A67" s="1" t="s">
        <v>13</v>
      </c>
      <c r="B67" s="1" t="s">
        <v>14</v>
      </c>
      <c r="C67" s="1">
        <v>201613</v>
      </c>
      <c r="D67" s="1">
        <v>886427</v>
      </c>
      <c r="E67" s="1">
        <f t="shared" si="4"/>
        <v>783483.15384615387</v>
      </c>
      <c r="F67" s="1">
        <f t="shared" si="2"/>
        <v>9257.5986506719491</v>
      </c>
      <c r="G67" s="1">
        <f>E67+F67</f>
        <v>792740.75249682576</v>
      </c>
      <c r="H67" s="1">
        <f>E67-F67</f>
        <v>774225.55519548198</v>
      </c>
      <c r="I67" s="1">
        <f>IF(D67&gt;G67,G67,IF(D67&lt;H67,H67,D67))</f>
        <v>792740.75249682576</v>
      </c>
      <c r="J67" s="1" t="b">
        <f>D67=I67</f>
        <v>0</v>
      </c>
      <c r="K67" s="1">
        <f t="shared" si="3"/>
        <v>784867.89527953044</v>
      </c>
      <c r="L67" s="1" t="str">
        <f t="shared" si="6"/>
        <v>13</v>
      </c>
      <c r="M67" s="1">
        <f>D67/K67</f>
        <v>1.1293964313374028</v>
      </c>
      <c r="N67" s="1">
        <f t="shared" ref="N67:N106" si="7">I67/K67</f>
        <v>1.0100308055210889</v>
      </c>
    </row>
    <row r="68" spans="1:14">
      <c r="A68" s="1" t="s">
        <v>13</v>
      </c>
      <c r="B68" s="1" t="s">
        <v>14</v>
      </c>
      <c r="C68" s="1">
        <v>201614</v>
      </c>
      <c r="D68" s="1">
        <v>739977</v>
      </c>
      <c r="E68" s="1">
        <f t="shared" si="4"/>
        <v>776208.4615384615</v>
      </c>
      <c r="F68" s="1">
        <f t="shared" si="2"/>
        <v>9293.6755360422849</v>
      </c>
      <c r="G68" s="1">
        <f>E68+F68</f>
        <v>785502.13707450381</v>
      </c>
      <c r="H68" s="1">
        <f>E68-F68</f>
        <v>766914.78600241919</v>
      </c>
      <c r="I68" s="1">
        <f>IF(D68&gt;G68,G68,IF(D68&lt;H68,H68,D68))</f>
        <v>766914.78600241919</v>
      </c>
      <c r="J68" s="1" t="b">
        <f>D68=I68</f>
        <v>0</v>
      </c>
      <c r="K68" s="1">
        <f t="shared" si="3"/>
        <v>779064.26831267122</v>
      </c>
      <c r="L68" s="1" t="str">
        <f t="shared" si="6"/>
        <v>14</v>
      </c>
      <c r="M68" s="1">
        <f>D68/K68</f>
        <v>0.94982792832056329</v>
      </c>
      <c r="N68" s="1">
        <f t="shared" si="7"/>
        <v>0.98440503203084151</v>
      </c>
    </row>
    <row r="69" spans="1:14">
      <c r="A69" s="1" t="s">
        <v>13</v>
      </c>
      <c r="B69" s="1" t="s">
        <v>14</v>
      </c>
      <c r="C69" s="1">
        <v>201615</v>
      </c>
      <c r="D69" s="1">
        <v>678467</v>
      </c>
      <c r="E69" s="1">
        <f t="shared" si="4"/>
        <v>780121.92307692312</v>
      </c>
      <c r="F69" s="1">
        <f t="shared" ref="F69:F103" si="8">STDEV(E67:E71)</f>
        <v>12622.117241633383</v>
      </c>
      <c r="G69" s="1">
        <f>E69+F69</f>
        <v>792744.04031855648</v>
      </c>
      <c r="H69" s="1">
        <f>E69-F69</f>
        <v>767499.80583528976</v>
      </c>
      <c r="I69" s="1">
        <f>IF(D69&gt;G69,G69,IF(D69&lt;H69,H69,D69))</f>
        <v>767499.80583528976</v>
      </c>
      <c r="J69" s="1" t="b">
        <f>D69=I69</f>
        <v>0</v>
      </c>
      <c r="K69" s="1">
        <f t="shared" ref="K69:K106" si="9">AVERAGE(I67:I71)</f>
        <v>767337.61204040411</v>
      </c>
      <c r="L69" s="1" t="str">
        <f t="shared" si="6"/>
        <v>15</v>
      </c>
      <c r="M69" s="1">
        <f>D69/K69</f>
        <v>0.88418316703635713</v>
      </c>
      <c r="N69" s="1">
        <f t="shared" si="7"/>
        <v>1.0002113721422496</v>
      </c>
    </row>
    <row r="70" spans="1:14">
      <c r="A70" s="1" t="s">
        <v>13</v>
      </c>
      <c r="B70" s="1" t="s">
        <v>14</v>
      </c>
      <c r="C70" s="1">
        <v>201616</v>
      </c>
      <c r="D70" s="1">
        <v>658270</v>
      </c>
      <c r="E70" s="1">
        <f t="shared" si="4"/>
        <v>794157.76923076925</v>
      </c>
      <c r="F70" s="1">
        <f t="shared" si="8"/>
        <v>20404.772001947968</v>
      </c>
      <c r="G70" s="1">
        <f>E70+F70</f>
        <v>814562.54123271722</v>
      </c>
      <c r="H70" s="1">
        <f>E70-F70</f>
        <v>773752.99722882127</v>
      </c>
      <c r="I70" s="1">
        <f>IF(D70&gt;G70,G70,IF(D70&lt;H70,H70,D70))</f>
        <v>773752.99722882127</v>
      </c>
      <c r="J70" s="1" t="b">
        <f>D70=I70</f>
        <v>0</v>
      </c>
      <c r="K70" s="1">
        <f t="shared" si="9"/>
        <v>752332.28342701052</v>
      </c>
      <c r="L70" s="1" t="str">
        <f t="shared" si="6"/>
        <v>16</v>
      </c>
      <c r="M70" s="1">
        <f>D70/K70</f>
        <v>0.87497242176217704</v>
      </c>
      <c r="N70" s="1">
        <f t="shared" si="7"/>
        <v>1.0284724107600907</v>
      </c>
    </row>
    <row r="71" spans="1:14">
      <c r="A71" s="1" t="s">
        <v>13</v>
      </c>
      <c r="B71" s="1" t="s">
        <v>14</v>
      </c>
      <c r="C71" s="1">
        <v>201617</v>
      </c>
      <c r="D71" s="1">
        <v>694920</v>
      </c>
      <c r="E71" s="1">
        <f t="shared" si="4"/>
        <v>759537</v>
      </c>
      <c r="F71" s="1">
        <f t="shared" si="8"/>
        <v>23757.281361335466</v>
      </c>
      <c r="G71" s="1">
        <f>E71+F71</f>
        <v>783294.28136133542</v>
      </c>
      <c r="H71" s="1">
        <f>E71-F71</f>
        <v>735779.71863866458</v>
      </c>
      <c r="I71" s="1">
        <f>IF(D71&gt;G71,G71,IF(D71&lt;H71,H71,D71))</f>
        <v>735779.71863866458</v>
      </c>
      <c r="J71" s="1" t="b">
        <f>D71=I71</f>
        <v>0</v>
      </c>
      <c r="K71" s="1">
        <f t="shared" si="9"/>
        <v>745385.17192190629</v>
      </c>
      <c r="L71" s="1" t="str">
        <f t="shared" si="6"/>
        <v>17</v>
      </c>
      <c r="M71" s="1">
        <f>D71/K71</f>
        <v>0.93229651752826459</v>
      </c>
      <c r="N71" s="1">
        <f t="shared" si="7"/>
        <v>0.98711343658946826</v>
      </c>
    </row>
    <row r="72" spans="1:14">
      <c r="A72" s="1" t="s">
        <v>13</v>
      </c>
      <c r="B72" s="1" t="s">
        <v>14</v>
      </c>
      <c r="C72" s="1">
        <v>201618</v>
      </c>
      <c r="D72" s="1">
        <v>712672</v>
      </c>
      <c r="E72" s="1">
        <f t="shared" si="4"/>
        <v>741162</v>
      </c>
      <c r="F72" s="1">
        <f t="shared" si="8"/>
        <v>23447.890570141895</v>
      </c>
      <c r="G72" s="1">
        <f>E72+F72</f>
        <v>764609.89057014184</v>
      </c>
      <c r="H72" s="1">
        <f>E72-F72</f>
        <v>717714.10942985816</v>
      </c>
      <c r="I72" s="1">
        <f>IF(D72&gt;G72,G72,IF(D72&lt;H72,H72,D72))</f>
        <v>717714.10942985816</v>
      </c>
      <c r="J72" s="1" t="b">
        <f>D72=I72</f>
        <v>0</v>
      </c>
      <c r="K72" s="1">
        <f t="shared" si="9"/>
        <v>738216.27088947897</v>
      </c>
      <c r="L72" s="1" t="str">
        <f t="shared" si="6"/>
        <v>18</v>
      </c>
      <c r="M72" s="1">
        <f>D72/K72</f>
        <v>0.96539730713507488</v>
      </c>
      <c r="N72" s="1">
        <f t="shared" si="7"/>
        <v>0.9722274321657558</v>
      </c>
    </row>
    <row r="73" spans="1:14">
      <c r="A73" s="1" t="s">
        <v>13</v>
      </c>
      <c r="B73" s="1" t="s">
        <v>14</v>
      </c>
      <c r="C73" s="1">
        <v>201619</v>
      </c>
      <c r="D73" s="1">
        <v>693402</v>
      </c>
      <c r="E73" s="1">
        <f t="shared" ref="E73:E99" si="10">AVERAGE(D67:D79)</f>
        <v>740531.61538461538</v>
      </c>
      <c r="F73" s="1">
        <f t="shared" si="8"/>
        <v>8352.3869077176314</v>
      </c>
      <c r="G73" s="1">
        <f>E73+F73</f>
        <v>748884.00229233305</v>
      </c>
      <c r="H73" s="1">
        <f>E73-F73</f>
        <v>732179.2284768977</v>
      </c>
      <c r="I73" s="1">
        <f>IF(D73&gt;G73,G73,IF(D73&lt;H73,H73,D73))</f>
        <v>732179.2284768977</v>
      </c>
      <c r="J73" s="1" t="b">
        <f>D73=I73</f>
        <v>0</v>
      </c>
      <c r="K73" s="1">
        <f t="shared" si="9"/>
        <v>729602.12332300586</v>
      </c>
      <c r="L73" s="1" t="str">
        <f t="shared" si="6"/>
        <v>19</v>
      </c>
      <c r="M73" s="1">
        <f>D73/K73</f>
        <v>0.95038374729759456</v>
      </c>
      <c r="N73" s="1">
        <f t="shared" si="7"/>
        <v>1.0035322062141956</v>
      </c>
    </row>
    <row r="74" spans="1:14">
      <c r="A74" s="1" t="s">
        <v>13</v>
      </c>
      <c r="B74" s="1" t="s">
        <v>14</v>
      </c>
      <c r="C74" s="1">
        <v>201620</v>
      </c>
      <c r="D74" s="1">
        <v>695859</v>
      </c>
      <c r="E74" s="1">
        <f t="shared" si="10"/>
        <v>739363.92307692312</v>
      </c>
      <c r="F74" s="1">
        <f t="shared" si="8"/>
        <v>7708.6224037700204</v>
      </c>
      <c r="G74" s="1">
        <f>E74+F74</f>
        <v>747072.54548069311</v>
      </c>
      <c r="H74" s="1">
        <f>E74-F74</f>
        <v>731655.30067315313</v>
      </c>
      <c r="I74" s="1">
        <f>IF(D74&gt;G74,G74,IF(D74&lt;H74,H74,D74))</f>
        <v>731655.30067315313</v>
      </c>
      <c r="J74" s="1" t="b">
        <f>D74=I74</f>
        <v>0</v>
      </c>
      <c r="K74" s="1">
        <f t="shared" si="9"/>
        <v>737313.17575139715</v>
      </c>
      <c r="L74" s="1" t="str">
        <f t="shared" si="6"/>
        <v>20</v>
      </c>
      <c r="M74" s="1">
        <f>D74/K74</f>
        <v>0.94377670559168958</v>
      </c>
      <c r="N74" s="1">
        <f t="shared" si="7"/>
        <v>0.992326361084653</v>
      </c>
    </row>
    <row r="75" spans="1:14">
      <c r="A75" s="1" t="s">
        <v>13</v>
      </c>
      <c r="B75" s="1" t="s">
        <v>14</v>
      </c>
      <c r="C75" s="1">
        <v>201621</v>
      </c>
      <c r="D75" s="1">
        <v>721991</v>
      </c>
      <c r="E75" s="1">
        <f t="shared" si="10"/>
        <v>743848.92307692312</v>
      </c>
      <c r="F75" s="1">
        <f t="shared" si="8"/>
        <v>13166.663680468011</v>
      </c>
      <c r="G75" s="1">
        <f>E75+F75</f>
        <v>757015.58675739111</v>
      </c>
      <c r="H75" s="1">
        <f>E75-F75</f>
        <v>730682.25939645513</v>
      </c>
      <c r="I75" s="1">
        <f>IF(D75&gt;G75,G75,IF(D75&lt;H75,H75,D75))</f>
        <v>730682.25939645513</v>
      </c>
      <c r="J75" s="1" t="b">
        <f>D75=I75</f>
        <v>0</v>
      </c>
      <c r="K75" s="1">
        <f t="shared" si="9"/>
        <v>747395.1538654255</v>
      </c>
      <c r="L75" s="1" t="str">
        <f t="shared" si="6"/>
        <v>21</v>
      </c>
      <c r="M75" s="1">
        <f>D75/K75</f>
        <v>0.96600974232433978</v>
      </c>
      <c r="N75" s="1">
        <f t="shared" si="7"/>
        <v>0.97763847626983724</v>
      </c>
    </row>
    <row r="76" spans="1:14">
      <c r="A76" s="1" t="s">
        <v>13</v>
      </c>
      <c r="B76" s="1" t="s">
        <v>14</v>
      </c>
      <c r="C76" s="1">
        <v>201622</v>
      </c>
      <c r="D76" s="1">
        <v>817878</v>
      </c>
      <c r="E76" s="1">
        <f t="shared" si="10"/>
        <v>758066.23076923075</v>
      </c>
      <c r="F76" s="1">
        <f t="shared" si="8"/>
        <v>16268.750011391017</v>
      </c>
      <c r="G76" s="1">
        <f>E76+F76</f>
        <v>774334.98078062176</v>
      </c>
      <c r="H76" s="1">
        <f>E76-F76</f>
        <v>741797.48075783974</v>
      </c>
      <c r="I76" s="1">
        <f>IF(D76&gt;G76,G76,IF(D76&lt;H76,H76,D76))</f>
        <v>774334.98078062176</v>
      </c>
      <c r="J76" s="1" t="b">
        <f>D76=I76</f>
        <v>0</v>
      </c>
      <c r="K76" s="1">
        <f t="shared" si="9"/>
        <v>755500.50817004603</v>
      </c>
      <c r="L76" s="1" t="str">
        <f t="shared" si="6"/>
        <v>22</v>
      </c>
      <c r="M76" s="1">
        <f>D76/K76</f>
        <v>1.0825644604542268</v>
      </c>
      <c r="N76" s="1">
        <f t="shared" si="7"/>
        <v>1.0249297947610865</v>
      </c>
    </row>
    <row r="77" spans="1:14">
      <c r="A77" s="1" t="s">
        <v>13</v>
      </c>
      <c r="B77" s="1" t="s">
        <v>14</v>
      </c>
      <c r="C77" s="1">
        <v>201623</v>
      </c>
      <c r="D77" s="1">
        <v>768124</v>
      </c>
      <c r="E77" s="1">
        <f t="shared" si="10"/>
        <v>769703.4615384615</v>
      </c>
      <c r="F77" s="1">
        <f t="shared" si="8"/>
        <v>16682.222691913776</v>
      </c>
      <c r="G77" s="1">
        <f>E77+F77</f>
        <v>786385.68423037534</v>
      </c>
      <c r="H77" s="1">
        <f>E77-F77</f>
        <v>753021.23884654767</v>
      </c>
      <c r="I77" s="1">
        <f>IF(D77&gt;G77,G77,IF(D77&lt;H77,H77,D77))</f>
        <v>768124</v>
      </c>
      <c r="J77" s="1" t="b">
        <f>D77=I77</f>
        <v>1</v>
      </c>
      <c r="K77" s="1">
        <f t="shared" si="9"/>
        <v>766413.04803541536</v>
      </c>
      <c r="L77" s="1" t="str">
        <f t="shared" si="6"/>
        <v>23</v>
      </c>
      <c r="M77" s="1">
        <f>D77/K77</f>
        <v>1.0022324149738453</v>
      </c>
      <c r="N77" s="1">
        <f t="shared" si="7"/>
        <v>1.0022324149738453</v>
      </c>
    </row>
    <row r="78" spans="1:14">
      <c r="A78" s="1" t="s">
        <v>13</v>
      </c>
      <c r="B78" s="1" t="s">
        <v>14</v>
      </c>
      <c r="C78" s="1">
        <v>201624</v>
      </c>
      <c r="D78" s="1">
        <v>772706</v>
      </c>
      <c r="E78" s="1">
        <f t="shared" si="10"/>
        <v>777357.38461538462</v>
      </c>
      <c r="F78" s="1">
        <f t="shared" si="8"/>
        <v>13724.480353448349</v>
      </c>
      <c r="G78" s="1">
        <f>E78+F78</f>
        <v>791081.86496883293</v>
      </c>
      <c r="H78" s="1">
        <f>E78-F78</f>
        <v>763632.90426193632</v>
      </c>
      <c r="I78" s="1">
        <f>IF(D78&gt;G78,G78,IF(D78&lt;H78,H78,D78))</f>
        <v>772706</v>
      </c>
      <c r="J78" s="1" t="b">
        <f>D78=I78</f>
        <v>1</v>
      </c>
      <c r="K78" s="1">
        <f t="shared" si="9"/>
        <v>780459.0687401871</v>
      </c>
      <c r="L78" s="1" t="str">
        <f t="shared" si="6"/>
        <v>24</v>
      </c>
      <c r="M78" s="1">
        <f>D78/K78</f>
        <v>0.99006601492541813</v>
      </c>
      <c r="N78" s="1">
        <f t="shared" si="7"/>
        <v>0.99006601492541813</v>
      </c>
    </row>
    <row r="79" spans="1:14">
      <c r="A79" s="1" t="s">
        <v>13</v>
      </c>
      <c r="B79" s="1" t="s">
        <v>14</v>
      </c>
      <c r="C79" s="1">
        <v>201625</v>
      </c>
      <c r="D79" s="1">
        <v>786218</v>
      </c>
      <c r="E79" s="1">
        <f t="shared" si="10"/>
        <v>786567.23076923075</v>
      </c>
      <c r="F79" s="1">
        <f t="shared" si="8"/>
        <v>11126.962626242586</v>
      </c>
      <c r="G79" s="1">
        <f>E79+F79</f>
        <v>797694.1933954733</v>
      </c>
      <c r="H79" s="1">
        <f>E79-F79</f>
        <v>775440.26814298821</v>
      </c>
      <c r="I79" s="1">
        <f>IF(D79&gt;G79,G79,IF(D79&lt;H79,H79,D79))</f>
        <v>786218</v>
      </c>
      <c r="J79" s="1" t="b">
        <f>D79=I79</f>
        <v>1</v>
      </c>
      <c r="K79" s="1">
        <f t="shared" si="9"/>
        <v>785248.47258406272</v>
      </c>
      <c r="L79" s="1" t="str">
        <f t="shared" si="6"/>
        <v>25</v>
      </c>
      <c r="M79" s="1">
        <f>D79/K79</f>
        <v>1.0012346759653628</v>
      </c>
      <c r="N79" s="1">
        <f t="shared" si="7"/>
        <v>1.0012346759653628</v>
      </c>
    </row>
    <row r="80" spans="1:14">
      <c r="A80" s="1" t="s">
        <v>13</v>
      </c>
      <c r="B80" s="1" t="s">
        <v>14</v>
      </c>
      <c r="C80" s="1">
        <v>201626</v>
      </c>
      <c r="D80" s="1">
        <v>871247</v>
      </c>
      <c r="E80" s="1">
        <f t="shared" si="10"/>
        <v>792814.76923076925</v>
      </c>
      <c r="F80" s="1">
        <f t="shared" si="8"/>
        <v>8097.593689544261</v>
      </c>
      <c r="G80" s="1">
        <f>E80+F80</f>
        <v>800912.36292031349</v>
      </c>
      <c r="H80" s="1">
        <f>E80-F80</f>
        <v>784717.17554122501</v>
      </c>
      <c r="I80" s="1">
        <f>IF(D80&gt;G80,G80,IF(D80&lt;H80,H80,D80))</f>
        <v>800912.36292031349</v>
      </c>
      <c r="J80" s="1" t="b">
        <f>D80=I80</f>
        <v>0</v>
      </c>
      <c r="K80" s="1">
        <f t="shared" si="9"/>
        <v>791853.27200673625</v>
      </c>
      <c r="L80" s="1" t="str">
        <f t="shared" si="6"/>
        <v>26</v>
      </c>
      <c r="M80" s="1">
        <f>D80/K80</f>
        <v>1.1002631810714907</v>
      </c>
      <c r="N80" s="1">
        <f t="shared" si="7"/>
        <v>1.0114403655750761</v>
      </c>
    </row>
    <row r="81" spans="1:14">
      <c r="A81" s="1" t="s">
        <v>13</v>
      </c>
      <c r="B81" s="1" t="s">
        <v>14</v>
      </c>
      <c r="C81" s="1">
        <v>201627</v>
      </c>
      <c r="D81" s="1">
        <v>798282</v>
      </c>
      <c r="E81" s="1">
        <f t="shared" si="10"/>
        <v>796828.5384615385</v>
      </c>
      <c r="F81" s="1">
        <f t="shared" si="8"/>
        <v>4345.1621120369973</v>
      </c>
      <c r="G81" s="1">
        <f>E81+F81</f>
        <v>801173.70057357545</v>
      </c>
      <c r="H81" s="1">
        <f>E81-F81</f>
        <v>792483.37634950154</v>
      </c>
      <c r="I81" s="1">
        <f>IF(D81&gt;G81,G81,IF(D81&lt;H81,H81,D81))</f>
        <v>798282</v>
      </c>
      <c r="J81" s="1" t="b">
        <f>D81=I81</f>
        <v>1</v>
      </c>
      <c r="K81" s="1">
        <f t="shared" si="9"/>
        <v>796704.52465589566</v>
      </c>
      <c r="L81" s="1" t="str">
        <f t="shared" si="6"/>
        <v>27</v>
      </c>
      <c r="M81" s="1">
        <f>D81/K81</f>
        <v>1.0019800004835993</v>
      </c>
      <c r="N81" s="1">
        <f t="shared" si="7"/>
        <v>1.0019800004835993</v>
      </c>
    </row>
    <row r="82" spans="1:14">
      <c r="A82" s="1" t="s">
        <v>13</v>
      </c>
      <c r="B82" s="1" t="s">
        <v>14</v>
      </c>
      <c r="C82" s="1">
        <v>201628</v>
      </c>
      <c r="D82" s="1">
        <v>863292</v>
      </c>
      <c r="E82" s="1">
        <f t="shared" si="10"/>
        <v>796012.30769230775</v>
      </c>
      <c r="F82" s="1">
        <f t="shared" si="8"/>
        <v>5135.6894210598221</v>
      </c>
      <c r="G82" s="1">
        <f>E82+F82</f>
        <v>801147.99711336754</v>
      </c>
      <c r="H82" s="1">
        <f>E82-F82</f>
        <v>790876.61827124795</v>
      </c>
      <c r="I82" s="1">
        <f>IF(D82&gt;G82,G82,IF(D82&lt;H82,H82,D82))</f>
        <v>801147.99711336754</v>
      </c>
      <c r="J82" s="1" t="b">
        <f>D82=I82</f>
        <v>0</v>
      </c>
      <c r="K82" s="1">
        <f t="shared" si="9"/>
        <v>797805.04605878831</v>
      </c>
      <c r="L82" s="1" t="str">
        <f t="shared" si="6"/>
        <v>28</v>
      </c>
      <c r="M82" s="1">
        <f>D82/K82</f>
        <v>1.0820839054161435</v>
      </c>
      <c r="N82" s="1">
        <f t="shared" si="7"/>
        <v>1.0041901853981667</v>
      </c>
    </row>
    <row r="83" spans="1:14">
      <c r="A83" s="1" t="s">
        <v>13</v>
      </c>
      <c r="B83" s="1" t="s">
        <v>14</v>
      </c>
      <c r="C83" s="1">
        <v>201629</v>
      </c>
      <c r="D83" s="1">
        <v>809554</v>
      </c>
      <c r="E83" s="1">
        <f t="shared" si="10"/>
        <v>789452.30769230775</v>
      </c>
      <c r="F83" s="1">
        <f t="shared" si="8"/>
        <v>7509.9555534893216</v>
      </c>
      <c r="G83" s="1">
        <f>E83+F83</f>
        <v>796962.26324579702</v>
      </c>
      <c r="H83" s="1">
        <f>E83-F83</f>
        <v>781942.35213881847</v>
      </c>
      <c r="I83" s="1">
        <f>IF(D83&gt;G83,G83,IF(D83&lt;H83,H83,D83))</f>
        <v>796962.26324579702</v>
      </c>
      <c r="J83" s="1" t="b">
        <f>D83=I83</f>
        <v>0</v>
      </c>
      <c r="K83" s="1">
        <f t="shared" si="9"/>
        <v>794756.30616869987</v>
      </c>
      <c r="L83" s="1" t="str">
        <f t="shared" si="6"/>
        <v>29</v>
      </c>
      <c r="M83" s="1">
        <f>D83/K83</f>
        <v>1.0186191587489701</v>
      </c>
      <c r="N83" s="1">
        <f t="shared" si="7"/>
        <v>1.0027756396016931</v>
      </c>
    </row>
    <row r="84" spans="1:14">
      <c r="A84" s="1" t="s">
        <v>13</v>
      </c>
      <c r="B84" s="1" t="s">
        <v>14</v>
      </c>
      <c r="C84" s="1">
        <v>201630</v>
      </c>
      <c r="D84" s="1">
        <v>794421</v>
      </c>
      <c r="E84" s="1">
        <f t="shared" si="10"/>
        <v>784318.92307692312</v>
      </c>
      <c r="F84" s="1">
        <f t="shared" si="8"/>
        <v>7401.6839375403706</v>
      </c>
      <c r="G84" s="1">
        <f>E84+F84</f>
        <v>791720.60701446352</v>
      </c>
      <c r="H84" s="1">
        <f>E84-F84</f>
        <v>776917.23913938273</v>
      </c>
      <c r="I84" s="1">
        <f>IF(D84&gt;G84,G84,IF(D84&lt;H84,H84,D84))</f>
        <v>791720.60701446352</v>
      </c>
      <c r="J84" s="1" t="b">
        <f>D84=I84</f>
        <v>0</v>
      </c>
      <c r="K84" s="1">
        <f t="shared" si="9"/>
        <v>792933.37517591123</v>
      </c>
      <c r="L84" s="1" t="str">
        <f t="shared" si="6"/>
        <v>30</v>
      </c>
      <c r="M84" s="1">
        <f>D84/K84</f>
        <v>1.0018761031767123</v>
      </c>
      <c r="N84" s="1">
        <f t="shared" si="7"/>
        <v>0.99847052955593063</v>
      </c>
    </row>
    <row r="85" spans="1:14">
      <c r="A85" s="1" t="s">
        <v>13</v>
      </c>
      <c r="B85" s="1" t="s">
        <v>14</v>
      </c>
      <c r="C85" s="1">
        <v>201631</v>
      </c>
      <c r="D85" s="1">
        <v>832400</v>
      </c>
      <c r="E85" s="1">
        <f t="shared" si="10"/>
        <v>779345.69230769225</v>
      </c>
      <c r="F85" s="1">
        <f t="shared" si="8"/>
        <v>6322.9711621793658</v>
      </c>
      <c r="G85" s="1">
        <f>E85+F85</f>
        <v>785668.66346987162</v>
      </c>
      <c r="H85" s="1">
        <f>E85-F85</f>
        <v>773022.72114551289</v>
      </c>
      <c r="I85" s="1">
        <f>IF(D85&gt;G85,G85,IF(D85&lt;H85,H85,D85))</f>
        <v>785668.66346987162</v>
      </c>
      <c r="J85" s="1" t="b">
        <f>D85=I85</f>
        <v>0</v>
      </c>
      <c r="K85" s="1">
        <f t="shared" si="9"/>
        <v>788012.11355917924</v>
      </c>
      <c r="L85" s="1" t="str">
        <f t="shared" si="6"/>
        <v>31</v>
      </c>
      <c r="M85" s="1">
        <f>D85/K85</f>
        <v>1.0563289392092412</v>
      </c>
      <c r="N85" s="1">
        <f t="shared" si="7"/>
        <v>0.99702612428288306</v>
      </c>
    </row>
    <row r="86" spans="1:14">
      <c r="A86" s="1" t="s">
        <v>13</v>
      </c>
      <c r="B86" s="1" t="s">
        <v>14</v>
      </c>
      <c r="C86" s="1">
        <v>201632</v>
      </c>
      <c r="D86" s="1">
        <v>774620</v>
      </c>
      <c r="E86" s="1">
        <f t="shared" si="10"/>
        <v>796395.92307692312</v>
      </c>
      <c r="F86" s="1">
        <f t="shared" si="8"/>
        <v>7228.5780408666806</v>
      </c>
      <c r="G86" s="1">
        <f>E86+F86</f>
        <v>803624.50111778977</v>
      </c>
      <c r="H86" s="1">
        <f>E86-F86</f>
        <v>789167.34503605647</v>
      </c>
      <c r="I86" s="1">
        <f>IF(D86&gt;G86,G86,IF(D86&lt;H86,H86,D86))</f>
        <v>789167.34503605647</v>
      </c>
      <c r="J86" s="1" t="b">
        <f>D86=I86</f>
        <v>0</v>
      </c>
      <c r="K86" s="1">
        <f t="shared" si="9"/>
        <v>781334.48984349426</v>
      </c>
      <c r="L86" s="1" t="str">
        <f t="shared" si="6"/>
        <v>32</v>
      </c>
      <c r="M86" s="1">
        <f>D86/K86</f>
        <v>0.99140638237428991</v>
      </c>
      <c r="N86" s="1">
        <f t="shared" si="7"/>
        <v>1.0100249704760009</v>
      </c>
    </row>
    <row r="87" spans="1:14">
      <c r="A87" s="1" t="s">
        <v>13</v>
      </c>
      <c r="B87" s="1" t="s">
        <v>14</v>
      </c>
      <c r="C87" s="1">
        <v>201633</v>
      </c>
      <c r="D87" s="1">
        <v>748038</v>
      </c>
      <c r="E87" s="1">
        <f t="shared" si="10"/>
        <v>786655.15384615387</v>
      </c>
      <c r="F87" s="1">
        <f t="shared" si="8"/>
        <v>10113.464816446009</v>
      </c>
      <c r="G87" s="1">
        <f>E87+F87</f>
        <v>796768.61866259994</v>
      </c>
      <c r="H87" s="1">
        <f>E87-F87</f>
        <v>776541.68902970781</v>
      </c>
      <c r="I87" s="1">
        <f>IF(D87&gt;G87,G87,IF(D87&lt;H87,H87,D87))</f>
        <v>776541.68902970781</v>
      </c>
      <c r="J87" s="1" t="b">
        <f>D87=I87</f>
        <v>0</v>
      </c>
      <c r="K87" s="1">
        <f t="shared" si="9"/>
        <v>773191.65134754882</v>
      </c>
      <c r="L87" s="1" t="str">
        <f t="shared" si="6"/>
        <v>33</v>
      </c>
      <c r="M87" s="1">
        <f>D87/K87</f>
        <v>0.96746776649267996</v>
      </c>
      <c r="N87" s="1">
        <f t="shared" si="7"/>
        <v>1.0043327390774595</v>
      </c>
    </row>
    <row r="88" spans="1:14">
      <c r="A88" s="1" t="s">
        <v>13</v>
      </c>
      <c r="B88" s="1" t="s">
        <v>14</v>
      </c>
      <c r="C88" s="1">
        <v>201634</v>
      </c>
      <c r="D88" s="1">
        <v>711380</v>
      </c>
      <c r="E88" s="1">
        <f t="shared" si="10"/>
        <v>778369.07692307688</v>
      </c>
      <c r="F88" s="1">
        <f t="shared" si="8"/>
        <v>14794.932255704576</v>
      </c>
      <c r="G88" s="1">
        <f>E88+F88</f>
        <v>793164.00917878142</v>
      </c>
      <c r="H88" s="1">
        <f>E88-F88</f>
        <v>763574.14466737234</v>
      </c>
      <c r="I88" s="1">
        <f>IF(D88&gt;G88,G88,IF(D88&lt;H88,H88,D88))</f>
        <v>763574.14466737234</v>
      </c>
      <c r="J88" s="1" t="b">
        <f>D88=I88</f>
        <v>0</v>
      </c>
      <c r="K88" s="1">
        <f t="shared" si="9"/>
        <v>763148.45785381214</v>
      </c>
      <c r="L88" s="1" t="str">
        <f t="shared" si="6"/>
        <v>34</v>
      </c>
      <c r="M88" s="1">
        <f>D88/K88</f>
        <v>0.9321646301960701</v>
      </c>
      <c r="N88" s="1">
        <f t="shared" si="7"/>
        <v>1.0005578034118778</v>
      </c>
    </row>
    <row r="89" spans="1:14">
      <c r="A89" s="1" t="s">
        <v>13</v>
      </c>
      <c r="B89" s="1" t="s">
        <v>14</v>
      </c>
      <c r="C89" s="1">
        <v>201635</v>
      </c>
      <c r="D89" s="1">
        <v>732598</v>
      </c>
      <c r="E89" s="1">
        <f t="shared" si="10"/>
        <v>769351.30769230775</v>
      </c>
      <c r="F89" s="1">
        <f t="shared" si="8"/>
        <v>18344.893157571725</v>
      </c>
      <c r="G89" s="1">
        <f>E89+F89</f>
        <v>787696.20084987942</v>
      </c>
      <c r="H89" s="1">
        <f>E89-F89</f>
        <v>751006.41453473608</v>
      </c>
      <c r="I89" s="1">
        <f>IF(D89&gt;G89,G89,IF(D89&lt;H89,H89,D89))</f>
        <v>751006.41453473608</v>
      </c>
      <c r="J89" s="1" t="b">
        <f>D89=I89</f>
        <v>0</v>
      </c>
      <c r="K89" s="1">
        <f t="shared" si="9"/>
        <v>748135.2029279077</v>
      </c>
      <c r="L89" s="1" t="str">
        <f t="shared" si="6"/>
        <v>35</v>
      </c>
      <c r="M89" s="1">
        <f>D89/K89</f>
        <v>0.97923209218453944</v>
      </c>
      <c r="N89" s="1">
        <f t="shared" si="7"/>
        <v>1.0038378244942781</v>
      </c>
    </row>
    <row r="90" spans="1:14">
      <c r="A90" s="1" t="s">
        <v>13</v>
      </c>
      <c r="B90" s="1" t="s">
        <v>14</v>
      </c>
      <c r="C90" s="1">
        <v>201636</v>
      </c>
      <c r="D90" s="1">
        <v>701390</v>
      </c>
      <c r="E90" s="1">
        <f t="shared" si="10"/>
        <v>758315.76923076925</v>
      </c>
      <c r="F90" s="1">
        <f t="shared" si="8"/>
        <v>22863.073229580983</v>
      </c>
      <c r="G90" s="1">
        <f>E90+F90</f>
        <v>781178.84246035025</v>
      </c>
      <c r="H90" s="1">
        <f>E90-F90</f>
        <v>735452.69600118825</v>
      </c>
      <c r="I90" s="1">
        <f>IF(D90&gt;G90,G90,IF(D90&lt;H90,H90,D90))</f>
        <v>735452.69600118825</v>
      </c>
      <c r="J90" s="1" t="b">
        <f>D90=I90</f>
        <v>0</v>
      </c>
      <c r="K90" s="1">
        <f t="shared" si="9"/>
        <v>742056.0974874316</v>
      </c>
      <c r="L90" s="1" t="str">
        <f t="shared" si="6"/>
        <v>36</v>
      </c>
      <c r="M90" s="1">
        <f>D90/K90</f>
        <v>0.94519808189013588</v>
      </c>
      <c r="N90" s="1">
        <f t="shared" si="7"/>
        <v>0.99110120985650252</v>
      </c>
    </row>
    <row r="91" spans="1:14">
      <c r="A91" s="1" t="s">
        <v>13</v>
      </c>
      <c r="B91" s="1" t="s">
        <v>14</v>
      </c>
      <c r="C91" s="1">
        <v>201637</v>
      </c>
      <c r="D91" s="1">
        <v>708054</v>
      </c>
      <c r="E91" s="1">
        <f t="shared" si="10"/>
        <v>739594</v>
      </c>
      <c r="F91" s="1">
        <f t="shared" si="8"/>
        <v>25492.929593465637</v>
      </c>
      <c r="G91" s="1">
        <f>E91+F91</f>
        <v>765086.92959346564</v>
      </c>
      <c r="H91" s="1">
        <f>E91-F91</f>
        <v>714101.07040653436</v>
      </c>
      <c r="I91" s="1">
        <f>IF(D91&gt;G91,G91,IF(D91&lt;H91,H91,D91))</f>
        <v>714101.07040653436</v>
      </c>
      <c r="J91" s="1" t="b">
        <f>D91=I91</f>
        <v>0</v>
      </c>
      <c r="K91" s="1">
        <f t="shared" si="9"/>
        <v>733978.06391098863</v>
      </c>
      <c r="L91" s="1" t="str">
        <f t="shared" si="6"/>
        <v>37</v>
      </c>
      <c r="M91" s="1">
        <f>D91/K91</f>
        <v>0.96468005627735964</v>
      </c>
      <c r="N91" s="1">
        <f t="shared" si="7"/>
        <v>0.97291881803859359</v>
      </c>
    </row>
    <row r="92" spans="1:14">
      <c r="A92" s="1" t="s">
        <v>13</v>
      </c>
      <c r="B92" s="1" t="s">
        <v>14</v>
      </c>
      <c r="C92" s="1">
        <v>201638</v>
      </c>
      <c r="D92" s="1">
        <v>1007871</v>
      </c>
      <c r="E92" s="1">
        <f t="shared" si="10"/>
        <v>721804.92307692312</v>
      </c>
      <c r="F92" s="1">
        <f t="shared" si="8"/>
        <v>24341.238750403423</v>
      </c>
      <c r="G92" s="1">
        <f>E92+F92</f>
        <v>746146.16182732652</v>
      </c>
      <c r="H92" s="1">
        <f>E92-F92</f>
        <v>697463.68432651972</v>
      </c>
      <c r="I92" s="1">
        <f>IF(D92&gt;G92,G92,IF(D92&lt;H92,H92,D92))</f>
        <v>746146.16182732652</v>
      </c>
      <c r="J92" s="1" t="b">
        <f>D92=I92</f>
        <v>0</v>
      </c>
      <c r="K92" s="1">
        <f t="shared" si="9"/>
        <v>721889.38100404153</v>
      </c>
      <c r="L92" s="1" t="str">
        <f t="shared" si="6"/>
        <v>38</v>
      </c>
      <c r="M92" s="1">
        <f>D92/K92</f>
        <v>1.3961571211896764</v>
      </c>
      <c r="N92" s="1">
        <f t="shared" si="7"/>
        <v>1.0336017975351672</v>
      </c>
    </row>
    <row r="93" spans="1:14">
      <c r="A93" s="1" t="s">
        <v>13</v>
      </c>
      <c r="B93" s="1" t="s">
        <v>14</v>
      </c>
      <c r="C93" s="1">
        <v>201639</v>
      </c>
      <c r="D93" s="1">
        <v>744617</v>
      </c>
      <c r="E93" s="1">
        <f t="shared" si="10"/>
        <v>707226.30769230775</v>
      </c>
      <c r="F93" s="1">
        <f t="shared" si="8"/>
        <v>15957.669092850698</v>
      </c>
      <c r="G93" s="1">
        <f>E93+F93</f>
        <v>723183.97678515839</v>
      </c>
      <c r="H93" s="1">
        <f>E93-F93</f>
        <v>691268.6385994571</v>
      </c>
      <c r="I93" s="1">
        <f>IF(D93&gt;G93,G93,IF(D93&lt;H93,H93,D93))</f>
        <v>723183.97678515839</v>
      </c>
      <c r="J93" s="1" t="b">
        <f>D93=I93</f>
        <v>0</v>
      </c>
      <c r="K93" s="1">
        <f t="shared" si="9"/>
        <v>722867.16071555787</v>
      </c>
      <c r="L93" s="1" t="str">
        <f t="shared" si="6"/>
        <v>39</v>
      </c>
      <c r="M93" s="1">
        <f>D93/K93</f>
        <v>1.0300882934879934</v>
      </c>
      <c r="N93" s="1">
        <f t="shared" si="7"/>
        <v>1.0004382770262892</v>
      </c>
    </row>
    <row r="94" spans="1:14">
      <c r="A94" s="1" t="s">
        <v>13</v>
      </c>
      <c r="B94" s="1" t="s">
        <v>14</v>
      </c>
      <c r="C94" s="1">
        <v>201640</v>
      </c>
      <c r="D94" s="1">
        <v>690563</v>
      </c>
      <c r="E94" s="1">
        <f t="shared" si="10"/>
        <v>698149.5384615385</v>
      </c>
      <c r="F94" s="1">
        <f t="shared" si="8"/>
        <v>14187.790975000129</v>
      </c>
      <c r="G94" s="1">
        <f>E94+F94</f>
        <v>712337.32943653862</v>
      </c>
      <c r="H94" s="1">
        <f>E94-F94</f>
        <v>683961.74748653837</v>
      </c>
      <c r="I94" s="1">
        <f>IF(D94&gt;G94,G94,IF(D94&lt;H94,H94,D94))</f>
        <v>690563</v>
      </c>
      <c r="J94" s="1" t="b">
        <f>D94=I94</f>
        <v>1</v>
      </c>
      <c r="K94" s="1">
        <f t="shared" si="9"/>
        <v>723265.243446104</v>
      </c>
      <c r="L94" s="1" t="str">
        <f t="shared" si="6"/>
        <v>40</v>
      </c>
      <c r="M94" s="1">
        <f>D94/K94</f>
        <v>0.95478526896952864</v>
      </c>
      <c r="N94" s="1">
        <f t="shared" si="7"/>
        <v>0.95478526896952864</v>
      </c>
    </row>
    <row r="95" spans="1:14">
      <c r="A95" s="1" t="s">
        <v>13</v>
      </c>
      <c r="B95" s="1" t="s">
        <v>14</v>
      </c>
      <c r="C95" s="1">
        <v>201641</v>
      </c>
      <c r="D95" s="1">
        <v>746061</v>
      </c>
      <c r="E95" s="1">
        <f t="shared" si="10"/>
        <v>723262.84615384613</v>
      </c>
      <c r="F95" s="1">
        <f t="shared" si="8"/>
        <v>17078.74840492411</v>
      </c>
      <c r="G95" s="1">
        <f>E95+F95</f>
        <v>740341.59455877019</v>
      </c>
      <c r="H95" s="1">
        <f>E95-F95</f>
        <v>706184.09774892207</v>
      </c>
      <c r="I95" s="1">
        <f>IF(D95&gt;G95,G95,IF(D95&lt;H95,H95,D95))</f>
        <v>740341.59455877019</v>
      </c>
      <c r="J95" s="1" t="b">
        <f>D95=I95</f>
        <v>0</v>
      </c>
      <c r="K95" s="1">
        <f t="shared" si="9"/>
        <v>719125.45582396141</v>
      </c>
      <c r="L95" s="1" t="str">
        <f t="shared" si="6"/>
        <v>41</v>
      </c>
      <c r="M95" s="1">
        <f>D95/K95</f>
        <v>1.0374559737218263</v>
      </c>
      <c r="N95" s="1">
        <f t="shared" si="7"/>
        <v>1.0295026946452615</v>
      </c>
    </row>
    <row r="96" spans="1:14">
      <c r="A96" s="1" t="s">
        <v>13</v>
      </c>
      <c r="B96" s="1" t="s">
        <v>14</v>
      </c>
      <c r="C96" s="1">
        <v>201642</v>
      </c>
      <c r="D96" s="1">
        <v>666092</v>
      </c>
      <c r="E96" s="1">
        <f t="shared" si="10"/>
        <v>734089.23076923075</v>
      </c>
      <c r="F96" s="1">
        <f t="shared" si="8"/>
        <v>17997.746709966072</v>
      </c>
      <c r="G96" s="1">
        <f>E96+F96</f>
        <v>752086.97747919685</v>
      </c>
      <c r="H96" s="1">
        <f>E96-F96</f>
        <v>716091.48405926465</v>
      </c>
      <c r="I96" s="1">
        <f>IF(D96&gt;G96,G96,IF(D96&lt;H96,H96,D96))</f>
        <v>716091.48405926465</v>
      </c>
      <c r="J96" s="1" t="b">
        <f>D96=I96</f>
        <v>0</v>
      </c>
      <c r="K96" s="1">
        <f t="shared" si="9"/>
        <v>720841.25901251344</v>
      </c>
      <c r="L96" s="1" t="str">
        <f t="shared" si="6"/>
        <v>42</v>
      </c>
      <c r="M96" s="1">
        <f>D96/K96</f>
        <v>0.92404810583745589</v>
      </c>
      <c r="N96" s="1">
        <f t="shared" si="7"/>
        <v>0.99341078927730142</v>
      </c>
    </row>
    <row r="97" spans="1:14">
      <c r="A97" s="1" t="s">
        <v>13</v>
      </c>
      <c r="B97" s="1" t="s">
        <v>14</v>
      </c>
      <c r="C97" s="1">
        <v>201643</v>
      </c>
      <c r="D97" s="1">
        <v>551038</v>
      </c>
      <c r="E97" s="1">
        <f t="shared" si="10"/>
        <v>737805.30769230775</v>
      </c>
      <c r="F97" s="1">
        <f t="shared" si="8"/>
        <v>12358.083975693648</v>
      </c>
      <c r="G97" s="1">
        <f>E97+F97</f>
        <v>750163.39166800142</v>
      </c>
      <c r="H97" s="1">
        <f>E97-F97</f>
        <v>725447.22371661407</v>
      </c>
      <c r="I97" s="1">
        <f>IF(D97&gt;G97,G97,IF(D97&lt;H97,H97,D97))</f>
        <v>725447.22371661407</v>
      </c>
      <c r="J97" s="1" t="b">
        <f>D97=I97</f>
        <v>0</v>
      </c>
      <c r="K97" s="1">
        <f t="shared" si="9"/>
        <v>731557.90154895547</v>
      </c>
      <c r="L97" s="1" t="str">
        <f t="shared" si="6"/>
        <v>43</v>
      </c>
      <c r="M97" s="1">
        <f>D97/K97</f>
        <v>0.7532390790028598</v>
      </c>
      <c r="N97" s="1">
        <f t="shared" si="7"/>
        <v>0.99164703461010673</v>
      </c>
    </row>
    <row r="98" spans="1:14">
      <c r="A98" s="1" t="s">
        <v>13</v>
      </c>
      <c r="B98" s="1" t="s">
        <v>14</v>
      </c>
      <c r="C98" s="1">
        <v>201644</v>
      </c>
      <c r="D98" s="1">
        <v>601142</v>
      </c>
      <c r="E98" s="1">
        <f t="shared" si="10"/>
        <v>743830.38461538462</v>
      </c>
      <c r="F98" s="1">
        <f t="shared" si="8"/>
        <v>12067.391887465996</v>
      </c>
      <c r="G98" s="1">
        <f>E98+F98</f>
        <v>755897.77650285058</v>
      </c>
      <c r="H98" s="1">
        <f>E98-F98</f>
        <v>731762.99272791867</v>
      </c>
      <c r="I98" s="1">
        <f>IF(D98&gt;G98,G98,IF(D98&lt;H98,H98,D98))</f>
        <v>731762.99272791867</v>
      </c>
      <c r="J98" s="1" t="b">
        <f>D98=I98</f>
        <v>0</v>
      </c>
      <c r="K98" s="1">
        <f t="shared" si="9"/>
        <v>733801.04888123902</v>
      </c>
      <c r="L98" s="1" t="str">
        <f t="shared" ref="L98:L106" si="11">RIGHT(C98,2)</f>
        <v>44</v>
      </c>
      <c r="M98" s="1">
        <f>D98/K98</f>
        <v>0.81921659953540205</v>
      </c>
      <c r="N98" s="1">
        <f t="shared" si="7"/>
        <v>0.99722260392455475</v>
      </c>
    </row>
    <row r="99" spans="1:14">
      <c r="A99" s="1" t="s">
        <v>13</v>
      </c>
      <c r="B99" s="1" t="s">
        <v>14</v>
      </c>
      <c r="C99" s="1">
        <v>201645</v>
      </c>
      <c r="D99" s="1">
        <v>585098</v>
      </c>
      <c r="E99" s="1">
        <f t="shared" si="10"/>
        <v>756733</v>
      </c>
      <c r="F99" s="1">
        <f t="shared" si="8"/>
        <v>12586.787317789505</v>
      </c>
      <c r="G99" s="1">
        <f>E99+F99</f>
        <v>769319.78731778951</v>
      </c>
      <c r="H99" s="1">
        <f>E99-F99</f>
        <v>744146.21268221049</v>
      </c>
      <c r="I99" s="1">
        <f>IF(D99&gt;G99,G99,IF(D99&lt;H99,H99,D99))</f>
        <v>744146.21268221049</v>
      </c>
      <c r="J99" s="1" t="b">
        <f>D99=I99</f>
        <v>0</v>
      </c>
      <c r="K99" s="1">
        <f t="shared" si="9"/>
        <v>745968.74950352299</v>
      </c>
      <c r="L99" s="1" t="str">
        <f t="shared" si="11"/>
        <v>45</v>
      </c>
      <c r="M99" s="1">
        <f>D99/K99</f>
        <v>0.7843465297834662</v>
      </c>
      <c r="N99" s="1">
        <f t="shared" si="7"/>
        <v>0.99755681880437286</v>
      </c>
    </row>
    <row r="100" spans="1:14">
      <c r="A100" s="1" t="s">
        <v>13</v>
      </c>
      <c r="B100" s="1" t="s">
        <v>14</v>
      </c>
      <c r="C100" s="1">
        <v>201646</v>
      </c>
      <c r="D100" s="1">
        <v>630040</v>
      </c>
      <c r="E100" s="1">
        <f>AVERAGE(D94:$D$106)</f>
        <v>762050.84615384613</v>
      </c>
      <c r="F100" s="1">
        <f t="shared" si="8"/>
        <v>10493.514933658516</v>
      </c>
      <c r="G100" s="1">
        <f>E100+F100</f>
        <v>772544.36108750466</v>
      </c>
      <c r="H100" s="1">
        <f>E100-F100</f>
        <v>751557.3312201876</v>
      </c>
      <c r="I100" s="1">
        <f>IF(D100&gt;G100,G100,IF(D100&lt;H100,H100,D100))</f>
        <v>751557.3312201876</v>
      </c>
      <c r="J100" s="1" t="b">
        <f>D100=I100</f>
        <v>0</v>
      </c>
      <c r="K100" s="1">
        <f t="shared" si="9"/>
        <v>758341.79798153194</v>
      </c>
      <c r="L100" s="1" t="str">
        <f t="shared" si="11"/>
        <v>46</v>
      </c>
      <c r="M100" s="1">
        <f>D100/K100</f>
        <v>0.8308127043464687</v>
      </c>
      <c r="N100" s="1">
        <f t="shared" si="7"/>
        <v>0.99105355028642428</v>
      </c>
    </row>
    <row r="101" spans="1:14">
      <c r="A101" s="1" t="s">
        <v>13</v>
      </c>
      <c r="B101" s="1" t="s">
        <v>14</v>
      </c>
      <c r="C101" s="1">
        <v>201647</v>
      </c>
      <c r="D101" s="1">
        <v>1037853</v>
      </c>
      <c r="E101" s="1">
        <f>AVERAGE(D95:$D$106)</f>
        <v>768008.16666666663</v>
      </c>
      <c r="F101" s="1">
        <f t="shared" si="8"/>
        <v>8921.8205040175581</v>
      </c>
      <c r="G101" s="1">
        <f>E101+F101</f>
        <v>776929.98717068415</v>
      </c>
      <c r="H101" s="1">
        <f>E101-F101</f>
        <v>759086.3461626491</v>
      </c>
      <c r="I101" s="1">
        <f>IF(D101&gt;G101,G101,IF(D101&lt;H101,H101,D101))</f>
        <v>776929.98717068415</v>
      </c>
      <c r="J101" s="1" t="b">
        <f>D101=I101</f>
        <v>0</v>
      </c>
      <c r="K101" s="1">
        <f t="shared" si="9"/>
        <v>762644.91900055169</v>
      </c>
      <c r="L101" s="1" t="str">
        <f t="shared" si="11"/>
        <v>47</v>
      </c>
      <c r="M101" s="1">
        <f>D101/K101</f>
        <v>1.3608600465864367</v>
      </c>
      <c r="N101" s="1">
        <f t="shared" si="7"/>
        <v>1.0187309556705013</v>
      </c>
    </row>
    <row r="102" spans="1:14">
      <c r="A102" s="1" t="s">
        <v>13</v>
      </c>
      <c r="B102" s="1" t="s">
        <v>14</v>
      </c>
      <c r="C102" s="1">
        <v>201648</v>
      </c>
      <c r="D102" s="1">
        <v>873341</v>
      </c>
      <c r="E102" s="1">
        <f>AVERAGE(D96:$D$106)</f>
        <v>770003.36363636365</v>
      </c>
      <c r="F102" s="1">
        <f t="shared" si="8"/>
        <v>17309.102470295224</v>
      </c>
      <c r="G102" s="1">
        <f>E102+F102</f>
        <v>787312.46610665892</v>
      </c>
      <c r="H102" s="1">
        <f>E102-F102</f>
        <v>752694.26116606838</v>
      </c>
      <c r="I102" s="1">
        <f>IF(D102&gt;G102,G102,IF(D102&lt;H102,H102,D102))</f>
        <v>787312.46610665892</v>
      </c>
      <c r="J102" s="1" t="b">
        <f>D102=I102</f>
        <v>0</v>
      </c>
      <c r="K102" s="1">
        <f t="shared" si="9"/>
        <v>771091.67646410968</v>
      </c>
      <c r="L102" s="1" t="str">
        <f t="shared" si="11"/>
        <v>48</v>
      </c>
      <c r="M102" s="1">
        <f>D102/K102</f>
        <v>1.1326033293534707</v>
      </c>
      <c r="N102" s="1">
        <f t="shared" si="7"/>
        <v>1.0210361363475362</v>
      </c>
    </row>
    <row r="103" spans="1:14">
      <c r="A103" s="1" t="s">
        <v>13</v>
      </c>
      <c r="B103" s="1" t="s">
        <v>14</v>
      </c>
      <c r="C103" s="1">
        <v>201649</v>
      </c>
      <c r="D103" s="1">
        <v>749699</v>
      </c>
      <c r="E103" s="1">
        <f>AVERAGE(D97:$D$106)</f>
        <v>780394.5</v>
      </c>
      <c r="F103" s="1">
        <f t="shared" si="8"/>
        <v>27115.902176982549</v>
      </c>
      <c r="G103" s="1">
        <f>E103+F103</f>
        <v>807510.40217698249</v>
      </c>
      <c r="H103" s="1">
        <f>E103-F103</f>
        <v>753278.59782301751</v>
      </c>
      <c r="I103" s="1">
        <f>IF(D103&gt;G103,G103,IF(D103&lt;H103,H103,D103))</f>
        <v>753278.59782301751</v>
      </c>
      <c r="J103" s="1" t="b">
        <f>D103=I103</f>
        <v>0</v>
      </c>
      <c r="K103" s="1">
        <f t="shared" si="9"/>
        <v>794443.19346532621</v>
      </c>
      <c r="L103" s="1" t="str">
        <f t="shared" si="11"/>
        <v>49</v>
      </c>
      <c r="M103" s="1">
        <f>D103/K103</f>
        <v>0.94367854890901137</v>
      </c>
      <c r="N103" s="1">
        <f t="shared" si="7"/>
        <v>0.94818434347363401</v>
      </c>
    </row>
    <row r="104" spans="1:14">
      <c r="A104" s="1" t="s">
        <v>13</v>
      </c>
      <c r="B104" s="1" t="s">
        <v>14</v>
      </c>
      <c r="C104" s="1">
        <v>201650</v>
      </c>
      <c r="D104" s="1">
        <v>786380</v>
      </c>
      <c r="E104" s="1">
        <f>AVERAGE(D98:$D$106)</f>
        <v>805878.5555555555</v>
      </c>
      <c r="F104" s="1">
        <f>STDEV(E102:$E$106)</f>
        <v>39247.327450455872</v>
      </c>
      <c r="G104" s="1">
        <f>E104+F104</f>
        <v>845125.88300601137</v>
      </c>
      <c r="H104" s="1">
        <f>E104-F104</f>
        <v>766631.22810509964</v>
      </c>
      <c r="I104" s="1">
        <f>IF(D104&gt;G104,G104,IF(D104&lt;H104,H104,D104))</f>
        <v>786380</v>
      </c>
      <c r="J104" s="1" t="b">
        <f>D104=I104</f>
        <v>1</v>
      </c>
      <c r="K104" s="1">
        <f t="shared" si="9"/>
        <v>806286.48615742172</v>
      </c>
      <c r="L104" s="1" t="str">
        <f t="shared" si="11"/>
        <v>50</v>
      </c>
      <c r="M104" s="1">
        <f>D104/K104</f>
        <v>0.97531090189506775</v>
      </c>
      <c r="N104" s="1">
        <f t="shared" si="7"/>
        <v>0.97531090189506775</v>
      </c>
    </row>
    <row r="105" spans="1:14">
      <c r="A105" s="1" t="s">
        <v>13</v>
      </c>
      <c r="B105" s="1" t="s">
        <v>14</v>
      </c>
      <c r="C105" s="1">
        <v>201651</v>
      </c>
      <c r="D105" s="1">
        <v>1175605</v>
      </c>
      <c r="E105" s="1">
        <f>AVERAGE(D99:$D$106)</f>
        <v>831470.625</v>
      </c>
      <c r="F105" s="1">
        <f>STDEV(E103:$E$106)</f>
        <v>36844.291226270383</v>
      </c>
      <c r="G105" s="1">
        <f>E105+F105</f>
        <v>868314.91622627038</v>
      </c>
      <c r="H105" s="1">
        <f>E105-F105</f>
        <v>794626.33377372962</v>
      </c>
      <c r="I105" s="1">
        <f>IF(D105&gt;G105,G105,IF(D105&lt;H105,H105,D105))</f>
        <v>868314.91622627038</v>
      </c>
      <c r="J105" s="1" t="b">
        <f>D105=I105</f>
        <v>0</v>
      </c>
      <c r="K105" s="1">
        <f t="shared" si="9"/>
        <v>811029.99117011251</v>
      </c>
      <c r="L105" s="1" t="str">
        <f t="shared" si="11"/>
        <v>51</v>
      </c>
      <c r="M105" s="1">
        <f>D105/K105</f>
        <v>1.4495209952765093</v>
      </c>
      <c r="N105" s="1">
        <f t="shared" si="7"/>
        <v>1.0706323140695575</v>
      </c>
    </row>
    <row r="106" spans="1:14">
      <c r="A106" s="1" t="s">
        <v>13</v>
      </c>
      <c r="B106" s="1" t="s">
        <v>14</v>
      </c>
      <c r="C106" s="1">
        <v>201652</v>
      </c>
      <c r="D106" s="1">
        <v>813749</v>
      </c>
      <c r="E106" s="1">
        <f>AVERAGE(D100:$D$106)</f>
        <v>866666.71428571432</v>
      </c>
      <c r="F106" s="1">
        <f>STDEV(E104:$E$106)</f>
        <v>30520.263654552055</v>
      </c>
      <c r="G106" s="1">
        <f>E106+F106</f>
        <v>897186.97794026637</v>
      </c>
      <c r="H106" s="1">
        <f>E106-F106</f>
        <v>836146.45063116227</v>
      </c>
      <c r="I106" s="1">
        <f>IF(D106&gt;G106,G106,IF(D106&lt;H106,H106,D106))</f>
        <v>836146.45063116227</v>
      </c>
      <c r="J106" s="1" t="b">
        <f>D106=I106</f>
        <v>0</v>
      </c>
      <c r="K106" s="1">
        <f t="shared" si="9"/>
        <v>830280.45561914425</v>
      </c>
      <c r="L106" s="1" t="str">
        <f t="shared" si="11"/>
        <v>52</v>
      </c>
      <c r="M106" s="1">
        <f>D106/K106</f>
        <v>0.98008931137995214</v>
      </c>
      <c r="N106" s="1">
        <f t="shared" si="7"/>
        <v>1.0070650765922746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8"/>
  <sheetViews>
    <sheetView topLeftCell="A38" workbookViewId="0" xr3:uid="{958C4451-9541-5A59-BF78-D2F731DF1C81}">
      <selection activeCell="F56" sqref="F56"/>
    </sheetView>
  </sheetViews>
  <sheetFormatPr defaultRowHeight="17.45"/>
  <cols>
    <col min="1" max="1" width="11.25" bestFit="1" customWidth="1"/>
    <col min="2" max="2" width="24.375" bestFit="1" customWidth="1"/>
  </cols>
  <sheetData>
    <row r="3" spans="1:2">
      <c r="A3" s="2" t="s">
        <v>15</v>
      </c>
      <c r="B3" t="s">
        <v>16</v>
      </c>
    </row>
    <row r="4" spans="1:2">
      <c r="A4" s="3" t="s">
        <v>17</v>
      </c>
      <c r="B4">
        <v>0.94247938522729657</v>
      </c>
    </row>
    <row r="5" spans="1:2">
      <c r="A5" s="3" t="s">
        <v>18</v>
      </c>
      <c r="B5">
        <v>0.816467021075866</v>
      </c>
    </row>
    <row r="6" spans="1:2">
      <c r="A6" s="3" t="s">
        <v>19</v>
      </c>
      <c r="B6">
        <v>0.76939624900355053</v>
      </c>
    </row>
    <row r="7" spans="1:2">
      <c r="A7" s="3" t="s">
        <v>20</v>
      </c>
      <c r="B7">
        <v>0.84112932706556887</v>
      </c>
    </row>
    <row r="8" spans="1:2">
      <c r="A8" s="3" t="s">
        <v>21</v>
      </c>
      <c r="B8">
        <v>0.90705710887964974</v>
      </c>
    </row>
    <row r="9" spans="1:2">
      <c r="A9" s="3" t="s">
        <v>22</v>
      </c>
      <c r="B9">
        <v>1.1289683001306487</v>
      </c>
    </row>
    <row r="10" spans="1:2">
      <c r="A10" s="3" t="s">
        <v>23</v>
      </c>
      <c r="B10">
        <v>1.1042646025791358</v>
      </c>
    </row>
    <row r="11" spans="1:2">
      <c r="A11" s="3" t="s">
        <v>24</v>
      </c>
      <c r="B11">
        <v>0.97423447821444231</v>
      </c>
    </row>
    <row r="12" spans="1:2">
      <c r="A12" s="3" t="s">
        <v>25</v>
      </c>
      <c r="B12">
        <v>0.93842984988235156</v>
      </c>
    </row>
    <row r="13" spans="1:2">
      <c r="A13" s="3" t="s">
        <v>26</v>
      </c>
      <c r="B13">
        <v>1.245605662359667</v>
      </c>
    </row>
    <row r="14" spans="1:2">
      <c r="A14" s="3" t="s">
        <v>27</v>
      </c>
      <c r="B14">
        <v>1.1084991478325106</v>
      </c>
    </row>
    <row r="15" spans="1:2">
      <c r="A15" s="3" t="s">
        <v>28</v>
      </c>
      <c r="B15">
        <v>0.93140890392760212</v>
      </c>
    </row>
    <row r="16" spans="1:2">
      <c r="A16" s="3" t="s">
        <v>29</v>
      </c>
      <c r="B16">
        <v>0.96681655856169446</v>
      </c>
    </row>
    <row r="17" spans="1:2">
      <c r="A17" s="3" t="s">
        <v>30</v>
      </c>
      <c r="B17">
        <v>0.83309501932927277</v>
      </c>
    </row>
    <row r="18" spans="1:2">
      <c r="A18" s="3" t="s">
        <v>31</v>
      </c>
      <c r="B18">
        <v>1.1079899224466572</v>
      </c>
    </row>
    <row r="19" spans="1:2">
      <c r="A19" s="3" t="s">
        <v>32</v>
      </c>
      <c r="B19">
        <v>1.0570783104624981</v>
      </c>
    </row>
    <row r="20" spans="1:2">
      <c r="A20" s="3" t="s">
        <v>33</v>
      </c>
      <c r="B20">
        <v>1.0220265925709502</v>
      </c>
    </row>
    <row r="21" spans="1:2">
      <c r="A21" s="3" t="s">
        <v>34</v>
      </c>
      <c r="B21">
        <v>1.0122554589028232</v>
      </c>
    </row>
    <row r="22" spans="1:2">
      <c r="A22" s="3" t="s">
        <v>35</v>
      </c>
      <c r="B22">
        <v>1.0091833746183054</v>
      </c>
    </row>
    <row r="23" spans="1:2">
      <c r="A23" s="3" t="s">
        <v>36</v>
      </c>
      <c r="B23">
        <v>0.97729089368081801</v>
      </c>
    </row>
    <row r="24" spans="1:2">
      <c r="A24" s="3" t="s">
        <v>37</v>
      </c>
      <c r="B24">
        <v>0.97197426517356478</v>
      </c>
    </row>
    <row r="25" spans="1:2">
      <c r="A25" s="3" t="s">
        <v>38</v>
      </c>
      <c r="B25">
        <v>1.0215229052331565</v>
      </c>
    </row>
    <row r="26" spans="1:2">
      <c r="A26" s="3" t="s">
        <v>39</v>
      </c>
      <c r="B26">
        <v>0.99129440766017296</v>
      </c>
    </row>
    <row r="27" spans="1:2">
      <c r="A27" s="3" t="s">
        <v>40</v>
      </c>
      <c r="B27">
        <v>0.97317602215726717</v>
      </c>
    </row>
    <row r="28" spans="1:2">
      <c r="A28" s="3" t="s">
        <v>41</v>
      </c>
      <c r="B28">
        <v>1.0050829334069418</v>
      </c>
    </row>
    <row r="29" spans="1:2">
      <c r="A29" s="3" t="s">
        <v>42</v>
      </c>
      <c r="B29">
        <v>1.0275876516478393</v>
      </c>
    </row>
    <row r="30" spans="1:2">
      <c r="A30" s="3" t="s">
        <v>43</v>
      </c>
      <c r="B30">
        <v>0.98549616295532871</v>
      </c>
    </row>
    <row r="31" spans="1:2">
      <c r="A31" s="3" t="s">
        <v>44</v>
      </c>
      <c r="B31">
        <v>1.0108465168559628</v>
      </c>
    </row>
    <row r="32" spans="1:2">
      <c r="A32" s="3" t="s">
        <v>45</v>
      </c>
      <c r="B32">
        <v>0.99664681622868678</v>
      </c>
    </row>
    <row r="33" spans="1:2">
      <c r="A33" s="3" t="s">
        <v>46</v>
      </c>
      <c r="B33">
        <v>0.99481287967955789</v>
      </c>
    </row>
    <row r="34" spans="1:2">
      <c r="A34" s="3" t="s">
        <v>47</v>
      </c>
      <c r="B34">
        <v>1.0319537247125361</v>
      </c>
    </row>
    <row r="35" spans="1:2">
      <c r="A35" s="3" t="s">
        <v>48</v>
      </c>
      <c r="B35">
        <v>0.99386833363943849</v>
      </c>
    </row>
    <row r="36" spans="1:2">
      <c r="A36" s="3" t="s">
        <v>49</v>
      </c>
      <c r="B36">
        <v>0.97606560249098906</v>
      </c>
    </row>
    <row r="37" spans="1:2">
      <c r="A37" s="3" t="s">
        <v>50</v>
      </c>
      <c r="B37">
        <v>1.0733457802362281</v>
      </c>
    </row>
    <row r="38" spans="1:2">
      <c r="A38" s="3" t="s">
        <v>51</v>
      </c>
      <c r="B38">
        <v>1.0837302500358756</v>
      </c>
    </row>
    <row r="39" spans="1:2">
      <c r="A39" s="3" t="s">
        <v>52</v>
      </c>
      <c r="B39">
        <v>1.0613440080660568</v>
      </c>
    </row>
    <row r="40" spans="1:2">
      <c r="A40" s="3" t="s">
        <v>53</v>
      </c>
      <c r="B40">
        <v>0.99571833921584751</v>
      </c>
    </row>
    <row r="41" spans="1:2">
      <c r="A41" s="3" t="s">
        <v>54</v>
      </c>
      <c r="B41">
        <v>1.1975422395190733</v>
      </c>
    </row>
    <row r="42" spans="1:2">
      <c r="A42" s="3" t="s">
        <v>55</v>
      </c>
      <c r="B42">
        <v>0.97795999979103865</v>
      </c>
    </row>
    <row r="43" spans="1:2">
      <c r="A43" s="3" t="s">
        <v>56</v>
      </c>
      <c r="B43">
        <v>0.95050047600627541</v>
      </c>
    </row>
    <row r="44" spans="1:2">
      <c r="A44" s="3" t="s">
        <v>57</v>
      </c>
      <c r="B44">
        <v>0.97640714754486124</v>
      </c>
    </row>
    <row r="45" spans="1:2">
      <c r="A45" s="3" t="s">
        <v>58</v>
      </c>
      <c r="B45">
        <v>0.93131286871768015</v>
      </c>
    </row>
    <row r="46" spans="1:2">
      <c r="A46" s="3" t="s">
        <v>59</v>
      </c>
      <c r="B46">
        <v>0.83750085312533784</v>
      </c>
    </row>
    <row r="47" spans="1:2">
      <c r="A47" s="3" t="s">
        <v>60</v>
      </c>
      <c r="B47">
        <v>0.85935680011674553</v>
      </c>
    </row>
    <row r="48" spans="1:2">
      <c r="A48" s="3" t="s">
        <v>61</v>
      </c>
      <c r="B48">
        <v>0.83373617368811925</v>
      </c>
    </row>
    <row r="49" spans="1:2">
      <c r="A49" s="3" t="s">
        <v>62</v>
      </c>
      <c r="B49">
        <v>0.86236475837326254</v>
      </c>
    </row>
    <row r="50" spans="1:2">
      <c r="A50" s="3" t="s">
        <v>63</v>
      </c>
      <c r="B50">
        <v>1.1410291071356264</v>
      </c>
    </row>
    <row r="51" spans="1:2">
      <c r="A51" s="3" t="s">
        <v>64</v>
      </c>
      <c r="B51">
        <v>1.2981659289113179</v>
      </c>
    </row>
    <row r="52" spans="1:2">
      <c r="A52" s="3" t="s">
        <v>65</v>
      </c>
      <c r="B52">
        <v>1.0207259376744027</v>
      </c>
    </row>
    <row r="53" spans="1:2">
      <c r="A53" s="3" t="s">
        <v>66</v>
      </c>
      <c r="B53">
        <v>0.97889044915839896</v>
      </c>
    </row>
    <row r="54" spans="1:2">
      <c r="A54" s="3" t="s">
        <v>67</v>
      </c>
      <c r="B54">
        <v>1.2902513165652021</v>
      </c>
    </row>
    <row r="55" spans="1:2">
      <c r="A55" s="3" t="s">
        <v>68</v>
      </c>
      <c r="B55">
        <v>1.2757624908889902</v>
      </c>
    </row>
    <row r="56" spans="1:2">
      <c r="A56" s="3" t="s">
        <v>69</v>
      </c>
      <c r="B56">
        <v>0.99986868499525572</v>
      </c>
    </row>
    <row r="57" spans="1:2">
      <c r="A57" s="3" t="s">
        <v>70</v>
      </c>
    </row>
    <row r="58" spans="1:2">
      <c r="A58" s="3" t="s">
        <v>71</v>
      </c>
      <c r="B58">
        <v>1.0060873077306804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6"/>
  <sheetViews>
    <sheetView workbookViewId="0" xr3:uid="{842E5F09-E766-5B8D-85AF-A39847EA96FD}">
      <selection activeCell="A14" sqref="A14"/>
    </sheetView>
  </sheetViews>
  <sheetFormatPr defaultRowHeight="17.45"/>
  <cols>
    <col min="3" max="3" width="11.875" customWidth="1"/>
  </cols>
  <sheetData>
    <row r="2" spans="1:8"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</row>
    <row r="3" spans="1:8">
      <c r="B3">
        <v>7.1764700000000001</v>
      </c>
      <c r="C3">
        <v>7.4352900000000002</v>
      </c>
      <c r="D3">
        <f>B3-C3</f>
        <v>-0.25882000000000005</v>
      </c>
    </row>
    <row r="4" spans="1:8">
      <c r="B4">
        <v>7.47058</v>
      </c>
      <c r="C4">
        <v>7.2941099999999999</v>
      </c>
      <c r="D4">
        <f t="shared" ref="D4:D7" si="0">B4-C4</f>
        <v>0.17647000000000013</v>
      </c>
    </row>
    <row r="5" spans="1:8">
      <c r="A5" t="s">
        <v>79</v>
      </c>
      <c r="B5">
        <v>7.7647000000000004</v>
      </c>
      <c r="C5">
        <v>7.0823499999999999</v>
      </c>
      <c r="D5">
        <f t="shared" si="0"/>
        <v>0.68235000000000046</v>
      </c>
      <c r="E5">
        <f>SUM(D3:D7)</f>
        <v>1.811770000000001</v>
      </c>
      <c r="F5">
        <f>E5^2</f>
        <v>3.2825105329000035</v>
      </c>
      <c r="G5">
        <f>F5/F9</f>
        <v>0.65650210658000074</v>
      </c>
      <c r="H5">
        <f>SQRT(G5)</f>
        <v>0.81024817591895926</v>
      </c>
    </row>
    <row r="6" spans="1:8">
      <c r="B6">
        <v>8.0588200000000008</v>
      </c>
      <c r="C6">
        <v>6.8470500000000003</v>
      </c>
      <c r="D6">
        <f t="shared" si="0"/>
        <v>1.2117700000000005</v>
      </c>
    </row>
    <row r="7" spans="1:8">
      <c r="B7">
        <v>6.7058799999999996</v>
      </c>
      <c r="C7">
        <v>6.7058799999999996</v>
      </c>
      <c r="D7">
        <f t="shared" si="0"/>
        <v>0</v>
      </c>
    </row>
    <row r="8" spans="1:8">
      <c r="F8" t="s">
        <v>80</v>
      </c>
    </row>
    <row r="9" spans="1:8">
      <c r="F9">
        <f>COUNT(D3:D7)</f>
        <v>5</v>
      </c>
    </row>
    <row r="12" spans="1:8">
      <c r="B12" t="s">
        <v>81</v>
      </c>
      <c r="C12" t="s">
        <v>82</v>
      </c>
      <c r="D12" t="s">
        <v>83</v>
      </c>
      <c r="F12" t="s">
        <v>84</v>
      </c>
    </row>
    <row r="13" spans="1:8">
      <c r="A13" t="s">
        <v>85</v>
      </c>
      <c r="B13">
        <v>156</v>
      </c>
      <c r="C13">
        <v>146</v>
      </c>
      <c r="D13">
        <v>136</v>
      </c>
      <c r="E13" t="s">
        <v>86</v>
      </c>
      <c r="F13">
        <f>C13-D13</f>
        <v>10</v>
      </c>
    </row>
    <row r="14" spans="1:8">
      <c r="C14" t="s">
        <v>86</v>
      </c>
    </row>
    <row r="16" spans="1:8">
      <c r="C16" t="s">
        <v>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2018-03-12T03:26:15Z</dcterms:created>
  <dcterms:modified xsi:type="dcterms:W3CDTF">2018-10-18T23:40:19Z</dcterms:modified>
  <cp:category/>
  <cp:contentStatus/>
</cp:coreProperties>
</file>