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C:\xampp\htdocs\01-portofolio\taimam\storage\template\"/>
    </mc:Choice>
  </mc:AlternateContent>
  <xr:revisionPtr revIDLastSave="0" documentId="13_ncr:1_{4E68075E-9E0F-4EC4-BAAB-52DB8BBB701D}" xr6:coauthVersionLast="47" xr6:coauthVersionMax="47" xr10:uidLastSave="{00000000-0000-0000-0000-000000000000}"/>
  <bookViews>
    <workbookView xWindow="-120" yWindow="-120" windowWidth="20730" windowHeight="11040" activeTab="1" xr2:uid="{00000000-000D-0000-FFFF-FFFF00000000}"/>
  </bookViews>
  <sheets>
    <sheet name="Instruction" sheetId="21" r:id="rId1"/>
    <sheet name="BWM-Solver-5" sheetId="22" r:id="rId2"/>
  </sheets>
  <definedNames>
    <definedName name="_xlnm._FilterDatabase" localSheetId="0" hidden="1">'BWM-Solver-5'!$B$11:$C$11</definedName>
    <definedName name="solver_adj" localSheetId="1" hidden="1">'BWM-Solver-5'!$C$26:$F$26,'BWM-Solver-5'!$C$28</definedName>
    <definedName name="solver_cvg" localSheetId="1" hidden="1">0.0001</definedName>
    <definedName name="solver_cvg" localSheetId="0" hidden="1">0.0001</definedName>
    <definedName name="solver_drv" localSheetId="1" hidden="1">2</definedName>
    <definedName name="solver_drv" localSheetId="0" hidden="1">1</definedName>
    <definedName name="solver_eng" localSheetId="1" hidden="1">2</definedName>
    <definedName name="solver_eng" localSheetId="0" hidden="1">2</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'BWM-Solver-5'!$C$32</definedName>
    <definedName name="solver_lhs1" localSheetId="0" hidden="1">Instruction!$B$36:$F$37</definedName>
    <definedName name="solver_lhs2" localSheetId="1" hidden="1">'BWM-Solver-5'!$C$34:$F$35</definedName>
    <definedName name="solver_lhs2" localSheetId="0" hidden="1">Instruction!$B$36:$F$37</definedName>
    <definedName name="solver_lhs3" localSheetId="1" hidden="1">'BWM-Solver-5'!$C$37:$F$38</definedName>
    <definedName name="solver_lhs3" localSheetId="0" hidden="1">Instruction!$B$36:$F$37</definedName>
    <definedName name="solver_lhs4" localSheetId="0" hidden="1">Instruction!$B$36:$F$37</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3</definedName>
    <definedName name="solver_num" localSheetId="0" hidden="1">0</definedName>
    <definedName name="solver_nwt" localSheetId="1" hidden="1">1</definedName>
    <definedName name="solver_nwt" localSheetId="0" hidden="1">1</definedName>
    <definedName name="solver_opt" localSheetId="1" hidden="1">'BWM-Solver-5'!$C$28</definedName>
    <definedName name="solver_pre" localSheetId="1" hidden="1">0.000001</definedName>
    <definedName name="solver_pre" localSheetId="0" hidden="1">0.000001</definedName>
    <definedName name="solver_rbv" localSheetId="1" hidden="1">2</definedName>
    <definedName name="solver_rbv" localSheetId="0" hidden="1">2</definedName>
    <definedName name="solver_rel1" localSheetId="1" hidden="1">2</definedName>
    <definedName name="solver_rel1" localSheetId="0" hidden="1">1</definedName>
    <definedName name="solver_rel2" localSheetId="1" hidden="1">1</definedName>
    <definedName name="solver_rel2" localSheetId="0" hidden="1">1</definedName>
    <definedName name="solver_rel3" localSheetId="1" hidden="1">1</definedName>
    <definedName name="solver_rel3" localSheetId="0" hidden="1">1</definedName>
    <definedName name="solver_rel4" localSheetId="0" hidden="1">1</definedName>
    <definedName name="solver_rhs1" localSheetId="1" hidden="1">1</definedName>
    <definedName name="solver_rhs1" localSheetId="0" hidden="1">Instruction!#REF!</definedName>
    <definedName name="solver_rhs2" localSheetId="1" hidden="1">'BWM-Solver-5'!$C$28</definedName>
    <definedName name="solver_rhs2" localSheetId="0" hidden="1">Instruction!#REF!</definedName>
    <definedName name="solver_rhs3" localSheetId="1" hidden="1">'BWM-Solver-5'!$C$28</definedName>
    <definedName name="solver_rhs3" localSheetId="0" hidden="1">Instruction!#REF!</definedName>
    <definedName name="solver_rhs4" localSheetId="0" hidden="1">Instruction!#REF!</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2</definedName>
    <definedName name="solver_scl" localSheetId="0" hidden="1">2</definedName>
    <definedName name="solver_sho" localSheetId="1" hidden="1">2</definedName>
    <definedName name="solver_sho" localSheetId="0" hidden="1">2</definedName>
    <definedName name="solver_ssz" localSheetId="1" hidden="1">100</definedName>
    <definedName name="solver_ssz" localSheetId="0" hidden="1">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2</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2" l="1"/>
  <c r="E8" i="22"/>
  <c r="D8" i="22"/>
  <c r="C8" i="22"/>
  <c r="C14" i="22"/>
  <c r="C12" i="22"/>
  <c r="C34" i="22"/>
  <c r="E37" i="22"/>
  <c r="E38" i="22" s="1"/>
  <c r="I16" i="22"/>
  <c r="F37" i="22" l="1"/>
  <c r="D37" i="22"/>
  <c r="C37" i="22"/>
  <c r="F34" i="22"/>
  <c r="E34" i="22"/>
  <c r="D34" i="22"/>
  <c r="C32" i="22"/>
  <c r="L16" i="22"/>
  <c r="K16" i="22"/>
  <c r="J16" i="22"/>
  <c r="B22" i="22"/>
  <c r="F15" i="22"/>
  <c r="F25" i="22" s="1"/>
  <c r="N27" i="22"/>
  <c r="N28" i="22" s="1"/>
  <c r="C30" i="22" s="1"/>
  <c r="C29" i="22" l="1"/>
  <c r="D29" i="22" s="1"/>
  <c r="F38" i="22"/>
  <c r="D38" i="22"/>
  <c r="C38" i="22"/>
  <c r="F35" i="22"/>
  <c r="E35" i="22"/>
  <c r="D35" i="22"/>
  <c r="C35" i="22"/>
  <c r="B21" i="22"/>
  <c r="B20" i="22"/>
  <c r="B19" i="22"/>
  <c r="C18" i="22"/>
  <c r="B16" i="22"/>
  <c r="E15" i="22"/>
  <c r="E25" i="22" s="1"/>
  <c r="D15" i="22"/>
  <c r="D25" i="22" s="1"/>
  <c r="C15" i="22"/>
  <c r="C25" i="22" s="1"/>
</calcChain>
</file>

<file path=xl/sharedStrings.xml><?xml version="1.0" encoding="utf-8"?>
<sst xmlns="http://schemas.openxmlformats.org/spreadsheetml/2006/main" count="73" uniqueCount="65">
  <si>
    <t>Ksi*</t>
  </si>
  <si>
    <t>Weights</t>
  </si>
  <si>
    <t>Constraint 1</t>
  </si>
  <si>
    <t>Constraint 2</t>
  </si>
  <si>
    <t>Best to Others</t>
  </si>
  <si>
    <t>Criterion 1</t>
  </si>
  <si>
    <t>Criterion 2</t>
  </si>
  <si>
    <t>Criterion 3</t>
  </si>
  <si>
    <t>Sum of weights</t>
  </si>
  <si>
    <t>Select the Best</t>
  </si>
  <si>
    <t>Names of Criteria</t>
  </si>
  <si>
    <t>Select the Worst</t>
  </si>
  <si>
    <t>Others to the Worst</t>
  </si>
  <si>
    <t xml:space="preserve">Step 1. </t>
  </si>
  <si>
    <t>The meaning of the numbers 1-9:</t>
  </si>
  <si>
    <t xml:space="preserve">Step 2. </t>
  </si>
  <si>
    <t>Note:</t>
  </si>
  <si>
    <t>You just need to fill in the green boxes and leave the other boxes alone. After you operating the Solver, the weights of criteria will be automatically obtained.</t>
  </si>
  <si>
    <t>Criteria Number = 5</t>
  </si>
  <si>
    <t>Step 5.</t>
  </si>
  <si>
    <t>You should then enter the names of the criteria in the right place (see below, as example).</t>
  </si>
  <si>
    <t xml:space="preserve">Requirement: </t>
  </si>
  <si>
    <t>Steps 3 &amp; 4.</t>
  </si>
  <si>
    <t>Determine the number of decision criteria. This, of course, depends on your problem. For instance if you want to buy a car and you consider five criteria uality, price, comfort, safety, and style you should go to the Sheet C=5.</t>
  </si>
  <si>
    <t>Use Solver to solve the problem. Go to "Data" tab. Click on "Solver"</t>
  </si>
  <si>
    <t>Determine the best (e.g. the most desirable, the most important) and the worst (e.g. the least desirable, the least important) criteria based on the opinion of the decision-maker. You can choose the Best and the Worst from the drop-box next to "Select the best", and "Select the worst" respectively.</t>
  </si>
  <si>
    <t>Express the preference of the decision-maker on "the Best criterion over all the other criteria", and the preference of "all the other criteria over the Worst" by selecting a number between 1 and 9 from the drop-box.</t>
  </si>
  <si>
    <t>References:</t>
  </si>
  <si>
    <t>Rezaei, J. (2016). Best-worst multi-criteria decision-making method: Some properties and a linear model. Omega, 64, 126-130.</t>
  </si>
  <si>
    <t>Rezaei, J. (2015).Best-worst multi-criteria decision-making method. Omega, 53, 49-57.</t>
  </si>
  <si>
    <t xml:space="preserve">BWM (Best Worst Method) </t>
  </si>
  <si>
    <t xml:space="preserve">To see more information visit www.bestworstmethod.com </t>
  </si>
  <si>
    <r>
      <t xml:space="preserve">1: </t>
    </r>
    <r>
      <rPr>
        <b/>
        <sz val="11"/>
        <color theme="1"/>
        <rFont val="Calibri"/>
        <family val="2"/>
        <scheme val="minor"/>
      </rPr>
      <t>Equal</t>
    </r>
    <r>
      <rPr>
        <sz val="11"/>
        <color theme="1"/>
        <rFont val="Calibri"/>
        <family val="2"/>
        <scheme val="minor"/>
      </rPr>
      <t xml:space="preserve"> importance</t>
    </r>
  </si>
  <si>
    <r>
      <t xml:space="preserve">2: </t>
    </r>
    <r>
      <rPr>
        <sz val="10"/>
        <color theme="1"/>
        <rFont val="Calibri"/>
        <family val="2"/>
        <scheme val="minor"/>
      </rPr>
      <t>Somewhat between Equal and Moderate</t>
    </r>
  </si>
  <si>
    <r>
      <t xml:space="preserve">3: </t>
    </r>
    <r>
      <rPr>
        <b/>
        <sz val="11"/>
        <color theme="1"/>
        <rFont val="Calibri"/>
        <family val="2"/>
        <scheme val="minor"/>
      </rPr>
      <t>Moderately</t>
    </r>
    <r>
      <rPr>
        <sz val="11"/>
        <color theme="1"/>
        <rFont val="Calibri"/>
        <family val="2"/>
        <scheme val="minor"/>
      </rPr>
      <t xml:space="preserve"> more important than</t>
    </r>
  </si>
  <si>
    <r>
      <t xml:space="preserve">4: </t>
    </r>
    <r>
      <rPr>
        <sz val="10"/>
        <color theme="1"/>
        <rFont val="Calibri"/>
        <family val="2"/>
        <scheme val="minor"/>
      </rPr>
      <t>Somewhat between Moderate and Strong</t>
    </r>
  </si>
  <si>
    <r>
      <t xml:space="preserve">5: </t>
    </r>
    <r>
      <rPr>
        <b/>
        <sz val="11"/>
        <color theme="1"/>
        <rFont val="Calibri"/>
        <family val="2"/>
        <scheme val="minor"/>
      </rPr>
      <t>Strongly</t>
    </r>
    <r>
      <rPr>
        <sz val="11"/>
        <color theme="1"/>
        <rFont val="Calibri"/>
        <family val="2"/>
        <scheme val="minor"/>
      </rPr>
      <t xml:space="preserve"> more important than</t>
    </r>
  </si>
  <si>
    <r>
      <t xml:space="preserve">6: </t>
    </r>
    <r>
      <rPr>
        <sz val="10"/>
        <color theme="1"/>
        <rFont val="Calibri"/>
        <family val="2"/>
        <scheme val="minor"/>
      </rPr>
      <t>Somewhat between Strong and Very strong</t>
    </r>
  </si>
  <si>
    <r>
      <t xml:space="preserve">7: </t>
    </r>
    <r>
      <rPr>
        <b/>
        <sz val="11"/>
        <color theme="1"/>
        <rFont val="Calibri"/>
        <family val="2"/>
        <scheme val="minor"/>
      </rPr>
      <t xml:space="preserve">Very strongly </t>
    </r>
    <r>
      <rPr>
        <sz val="11"/>
        <color theme="1"/>
        <rFont val="Calibri"/>
        <family val="2"/>
        <scheme val="minor"/>
      </rPr>
      <t>important than</t>
    </r>
  </si>
  <si>
    <r>
      <t xml:space="preserve">8: </t>
    </r>
    <r>
      <rPr>
        <sz val="10"/>
        <color theme="1"/>
        <rFont val="Calibri"/>
        <family val="2"/>
        <scheme val="minor"/>
      </rPr>
      <t>Somewhat between Very strong and Absolute</t>
    </r>
  </si>
  <si>
    <r>
      <t xml:space="preserve">9: </t>
    </r>
    <r>
      <rPr>
        <b/>
        <sz val="11"/>
        <color theme="1"/>
        <rFont val="Calibri"/>
        <family val="2"/>
        <scheme val="minor"/>
      </rPr>
      <t>Absulutly</t>
    </r>
    <r>
      <rPr>
        <sz val="11"/>
        <color theme="1"/>
        <rFont val="Calibri"/>
        <family val="2"/>
        <scheme val="minor"/>
      </rPr>
      <t xml:space="preserve"> more important than</t>
    </r>
  </si>
  <si>
    <t>A window like the one below opens. Press "Solve", and then "OK".</t>
  </si>
  <si>
    <t>If you have any questions you may contact info@bestworstmethod.com</t>
  </si>
  <si>
    <t>Instruction:</t>
  </si>
  <si>
    <t>If you don't have Solver in the toolbar of your Excel, you need to install it first  (follow the steps below): 
Go to "File", then "Options", then "Add-Ins". At the button (Excel Add-Ins, click on Go..."), Select "Solver Add-in" and press "OK". You should now be able to see Solver in your "Data" tab. 
You may also watch this video to know more about solving linear programming problem using Excel Solver https://www.youtube.com/watch?v=wfy8fxnZEWk</t>
  </si>
  <si>
    <t>Input-Based CR</t>
  </si>
  <si>
    <t>Criteria</t>
  </si>
  <si>
    <t>Scales</t>
  </si>
  <si>
    <t>Associated Threshold</t>
  </si>
  <si>
    <t xml:space="preserve">In this excel file you will learn how to construct and solve a multi-criteria decision-making problem using BWM. There are two popular versions of BWM (non-linear BWM (Rezaei, 2015), and linear BWM (Rezaei, 2016)). This excel file is based on the linear BWM. The consistency check is based on Liang, Brunelli, Rezaei (2020).
Here, there is an explanation of the five steps need to be taken in order to construct and solve the problem. In the next sheet, an example (including five decision criteria) is presented. There are different sheets (C=3, C=4, ...) for problems with different number of criteria. </t>
  </si>
  <si>
    <t>Liang, F., Brunelli, M., Rezaei, J. (2020). Consistency issues in the Best Worst Method: Measurements and thresholds, Omega, 96, pp. 102175.</t>
  </si>
  <si>
    <t xml:space="preserve">After pressing the "OK" button, you get the weights and the input-based consistency ratio (CR) (reliability score) in the yellow cells. </t>
  </si>
  <si>
    <t>BWM Solver v2.0, Release date: 02-02-2022 Copyright ©Jafar Rezaei</t>
  </si>
  <si>
    <t>Harga</t>
  </si>
  <si>
    <t>Jarak</t>
  </si>
  <si>
    <t>Rating</t>
  </si>
  <si>
    <t>Jumlah Terjual</t>
  </si>
  <si>
    <t>C1</t>
  </si>
  <si>
    <t>C2</t>
  </si>
  <si>
    <t>C3</t>
  </si>
  <si>
    <t>C4</t>
  </si>
  <si>
    <t>WARNING! PLEASE CHANGE THE GREEN COLUMN ONLY</t>
  </si>
  <si>
    <t>Types of Criteria</t>
  </si>
  <si>
    <t>Benefit</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</si>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</sst>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sz val="12"/>
      <color theme="1"/>
      <name val="Calibri"/>
      <family val="2"/>
      <scheme val="minor"/>
    </font>
    <font>
      <sz val="10"/>
      <color rgb="FF222222"/>
      <name val="Arial"/>
      <family val="2"/>
    </font>
    <font>
      <b/>
      <sz val="12"/>
      <color theme="1"/>
      <name val="Calibri"/>
      <family val="2"/>
      <scheme val="minor"/>
    </font>
    <font>
      <sz val="10"/>
      <color theme="1"/>
      <name val="Calibri"/>
      <family val="2"/>
      <scheme val="minor"/>
    </font>
    <font>
      <sz val="11"/>
      <color theme="0"/>
      <name val="Calibri"/>
      <family val="2"/>
      <scheme val="minor"/>
    </font>
    <font>
      <sz val="10"/>
      <color theme="0"/>
      <name val="Calibri"/>
      <family val="2"/>
      <scheme val="minor"/>
    </font>
    <font>
      <sz val="11"/>
      <color theme="6"/>
      <name val="Calibri"/>
      <family val="2"/>
      <scheme val="minor"/>
    </font>
    <font>
      <sz val="11"/>
      <color theme="5"/>
      <name val="Calibri"/>
      <family val="2"/>
      <scheme val="minor"/>
    </font>
    <font>
      <sz val="11"/>
      <color theme="9"/>
      <name val="Calibri"/>
      <family val="2"/>
      <scheme val="minor"/>
    </font>
    <font>
      <b/>
      <sz val="18"/>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6" fillId="0" borderId="0" applyNumberFormat="0" applyFill="0" applyBorder="0" applyAlignment="0" applyProtection="0"/>
  </cellStyleXfs>
  <cellXfs count="71">
    <xf numFmtId="0" fontId="0" fillId="0" borderId="0" xfId="0"/>
    <xf numFmtId="0" fontId="0" fillId="4" borderId="0" xfId="0" applyFill="1" applyAlignment="1">
      <alignment horizontal="center" wrapText="1"/>
    </xf>
    <xf numFmtId="0" fontId="0" fillId="4" borderId="0" xfId="0" applyFill="1"/>
    <xf numFmtId="0" fontId="0" fillId="9" borderId="0" xfId="0" applyFill="1" applyAlignment="1" applyProtection="1">
      <alignment horizontal="center" wrapText="1"/>
      <protection hidden="1"/>
    </xf>
    <xf numFmtId="0" fontId="0" fillId="7" borderId="0" xfId="0" applyFill="1" applyAlignment="1">
      <alignment horizontal="center" wrapText="1"/>
    </xf>
    <xf numFmtId="0" fontId="5" fillId="7" borderId="0" xfId="0" applyFont="1" applyFill="1" applyAlignment="1">
      <alignment horizontal="center" vertical="center" wrapText="1"/>
    </xf>
    <xf numFmtId="0" fontId="4" fillId="8" borderId="0" xfId="0" applyFont="1" applyFill="1" applyAlignment="1">
      <alignment horizontal="center" wrapText="1"/>
    </xf>
    <xf numFmtId="0" fontId="0" fillId="8" borderId="0" xfId="0" applyFill="1" applyAlignment="1">
      <alignment horizontal="center" wrapText="1"/>
    </xf>
    <xf numFmtId="0" fontId="9" fillId="3" borderId="0" xfId="0" applyFont="1" applyFill="1" applyAlignment="1">
      <alignment horizontal="left" vertical="top" wrapText="1"/>
    </xf>
    <xf numFmtId="0" fontId="7" fillId="3" borderId="0" xfId="0" applyFont="1" applyFill="1" applyAlignment="1">
      <alignment horizontal="left" vertical="top" wrapText="1"/>
    </xf>
    <xf numFmtId="0" fontId="0" fillId="8" borderId="0" xfId="0" applyFill="1" applyAlignment="1">
      <alignment horizontal="left"/>
    </xf>
    <xf numFmtId="0" fontId="0" fillId="6" borderId="0" xfId="0" applyFill="1" applyAlignment="1">
      <alignment horizontal="center" wrapText="1"/>
    </xf>
    <xf numFmtId="0" fontId="4" fillId="3" borderId="0" xfId="0" applyFont="1" applyFill="1" applyAlignment="1">
      <alignment horizontal="left" wrapText="1"/>
    </xf>
    <xf numFmtId="0" fontId="0" fillId="3" borderId="0" xfId="0" applyFill="1" applyAlignment="1">
      <alignment horizontal="center" wrapText="1"/>
    </xf>
    <xf numFmtId="0" fontId="4" fillId="6" borderId="0" xfId="0" applyFont="1" applyFill="1" applyAlignment="1">
      <alignment horizontal="center" wrapText="1"/>
    </xf>
    <xf numFmtId="0" fontId="8" fillId="3" borderId="0" xfId="0" applyFont="1" applyFill="1" applyAlignment="1">
      <alignment wrapText="1"/>
    </xf>
    <xf numFmtId="0" fontId="4" fillId="5" borderId="0" xfId="0" applyFont="1" applyFill="1" applyAlignment="1">
      <alignment horizontal="center" wrapText="1"/>
    </xf>
    <xf numFmtId="0" fontId="0" fillId="5" borderId="0" xfId="0" applyFill="1" applyAlignment="1">
      <alignment horizontal="center" wrapText="1"/>
    </xf>
    <xf numFmtId="0" fontId="0" fillId="5" borderId="0" xfId="0" applyFill="1" applyAlignment="1">
      <alignment horizontal="left"/>
    </xf>
    <xf numFmtId="0" fontId="0" fillId="5" borderId="0" xfId="0" applyFill="1"/>
    <xf numFmtId="0" fontId="4" fillId="9" borderId="0" xfId="0" applyFont="1" applyFill="1"/>
    <xf numFmtId="0" fontId="0" fillId="9" borderId="0" xfId="0" applyFill="1"/>
    <xf numFmtId="0" fontId="0" fillId="9" borderId="0" xfId="0" applyFill="1" applyAlignment="1">
      <alignment horizontal="center" wrapText="1"/>
    </xf>
    <xf numFmtId="0" fontId="3" fillId="9" borderId="0" xfId="0" applyFont="1" applyFill="1" applyAlignment="1">
      <alignment horizontal="center" wrapText="1"/>
    </xf>
    <xf numFmtId="0" fontId="8" fillId="4" borderId="0" xfId="0" applyFont="1" applyFill="1" applyAlignment="1">
      <alignment horizontal="left" wrapText="1"/>
    </xf>
    <xf numFmtId="0" fontId="8" fillId="4" borderId="0" xfId="0" applyFont="1" applyFill="1" applyAlignment="1">
      <alignment horizontal="left" vertical="center"/>
    </xf>
    <xf numFmtId="0" fontId="4" fillId="9" borderId="0" xfId="0" applyFont="1" applyFill="1" applyAlignment="1">
      <alignment horizontal="center"/>
    </xf>
    <xf numFmtId="0" fontId="0" fillId="4" borderId="0" xfId="0" applyFill="1" applyAlignment="1">
      <alignment horizontal="left" vertical="center" wrapText="1"/>
    </xf>
    <xf numFmtId="0" fontId="0" fillId="4" borderId="0" xfId="0" applyFill="1" applyAlignment="1">
      <alignment horizontal="left" wrapText="1"/>
    </xf>
    <xf numFmtId="0" fontId="6" fillId="4" borderId="0" xfId="2" applyFill="1" applyBorder="1" applyProtection="1"/>
    <xf numFmtId="0" fontId="1" fillId="4" borderId="0" xfId="0" applyFont="1" applyFill="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10" fontId="1" fillId="4" borderId="0" xfId="1" applyNumberFormat="1" applyFont="1" applyFill="1" applyBorder="1" applyAlignment="1" applyProtection="1">
      <alignment horizontal="center" vertical="center" wrapText="1"/>
      <protection locked="0"/>
    </xf>
    <xf numFmtId="0" fontId="1" fillId="4" borderId="0" xfId="0" applyFont="1" applyFill="1" applyAlignment="1" applyProtection="1">
      <alignment horizontal="center" vertical="center" wrapText="1"/>
      <protection locked="0" hidden="1"/>
    </xf>
    <xf numFmtId="0" fontId="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1" fillId="4" borderId="0" xfId="0" applyFont="1" applyFill="1" applyAlignment="1" applyProtection="1">
      <alignment vertical="center" wrapText="1"/>
      <protection locked="0"/>
    </xf>
    <xf numFmtId="0" fontId="11" fillId="4" borderId="0" xfId="0" applyFont="1" applyFill="1" applyAlignment="1" applyProtection="1">
      <alignment horizontal="center" vertical="center" wrapText="1"/>
      <protection locked="0" hidden="1"/>
    </xf>
    <xf numFmtId="0" fontId="11" fillId="4" borderId="0" xfId="0" applyFont="1" applyFill="1" applyAlignment="1" applyProtection="1">
      <alignment horizontal="left" vertical="center" wrapText="1"/>
      <protection locked="0"/>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4" borderId="0" xfId="0" applyFont="1" applyFill="1" applyAlignment="1" applyProtection="1">
      <alignment horizontal="left" vertical="center" wrapText="1"/>
      <protection locked="0"/>
    </xf>
    <xf numFmtId="0" fontId="14" fillId="4" borderId="0" xfId="0" applyFont="1" applyFill="1" applyAlignment="1" applyProtection="1">
      <alignment horizontal="center" vertical="center" wrapText="1"/>
      <protection locked="0"/>
    </xf>
    <xf numFmtId="0" fontId="1" fillId="10" borderId="1" xfId="0" applyFont="1" applyFill="1" applyBorder="1" applyAlignment="1">
      <alignment horizontal="center" vertical="center" wrapText="1"/>
    </xf>
    <xf numFmtId="0" fontId="1" fillId="4" borderId="1" xfId="0" applyFont="1" applyFill="1" applyBorder="1" applyAlignment="1" applyProtection="1">
      <alignment horizontal="center" vertical="center" wrapText="1"/>
      <protection locked="0"/>
    </xf>
    <xf numFmtId="0" fontId="15" fillId="4" borderId="0" xfId="0" applyFont="1" applyFill="1" applyAlignment="1" applyProtection="1">
      <alignment horizontal="left" vertical="center" wrapText="1"/>
      <protection locked="0"/>
    </xf>
    <xf numFmtId="0" fontId="0" fillId="9" borderId="0" xfId="0" applyFill="1" applyAlignment="1">
      <alignment horizontal="left" vertical="center" wrapText="1"/>
    </xf>
    <xf numFmtId="0" fontId="5" fillId="7" borderId="0" xfId="0" applyFont="1" applyFill="1" applyAlignment="1">
      <alignment horizontal="center" vertical="center" wrapText="1"/>
    </xf>
    <xf numFmtId="0" fontId="0" fillId="5" borderId="0" xfId="0" applyFill="1" applyAlignment="1">
      <alignment horizontal="left" vertical="center" wrapText="1"/>
    </xf>
    <xf numFmtId="0" fontId="7" fillId="3" borderId="0" xfId="0" applyFont="1" applyFill="1" applyAlignment="1">
      <alignment horizontal="left" vertical="top" wrapText="1"/>
    </xf>
    <xf numFmtId="0" fontId="0" fillId="8" borderId="0" xfId="0" applyFill="1" applyAlignment="1">
      <alignment horizontal="left" wrapText="1"/>
    </xf>
    <xf numFmtId="0" fontId="0" fillId="6" borderId="0" xfId="0" applyFill="1" applyAlignment="1">
      <alignment horizontal="left" wrapText="1"/>
    </xf>
    <xf numFmtId="0" fontId="6" fillId="3" borderId="0" xfId="2" applyFill="1" applyBorder="1" applyAlignment="1" applyProtection="1">
      <alignment horizontal="left" wrapText="1"/>
    </xf>
    <xf numFmtId="0" fontId="0" fillId="5" borderId="0" xfId="0" applyFill="1" applyAlignment="1">
      <alignment horizontal="left"/>
    </xf>
    <xf numFmtId="0" fontId="10" fillId="4" borderId="0" xfId="0" applyFont="1" applyFill="1" applyAlignment="1">
      <alignment horizontal="left"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6" fillId="3" borderId="0" xfId="0" applyFont="1" applyFill="1" applyAlignment="1" applyProtection="1">
      <alignment horizontal="center" vertical="center" wrapText="1"/>
      <protection locked="0"/>
    </xf>
    <xf numFmtId="0" fontId="12" fillId="4" borderId="0" xfId="0" applyFont="1" applyFill="1" applyAlignment="1" applyProtection="1">
      <alignment horizontal="center" vertical="center" wrapText="1"/>
      <protection locked="0"/>
    </xf>
    <xf numFmtId="0" fontId="1" fillId="4" borderId="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0" xfId="0" applyFont="1" applyFill="1" applyAlignment="1" applyProtection="1">
      <alignment horizontal="center" vertical="center" wrapText="1"/>
      <protection locked="0"/>
    </xf>
    <xf numFmtId="0" fontId="13" fillId="4" borderId="4" xfId="0" applyFont="1" applyFill="1" applyBorder="1" applyAlignment="1" applyProtection="1">
      <alignment horizontal="left" vertical="center" wrapText="1"/>
      <protection locked="0"/>
    </xf>
    <xf numFmtId="0" fontId="13" fillId="4" borderId="0" xfId="0" applyFont="1" applyFill="1" applyAlignment="1" applyProtection="1">
      <alignment horizontal="left" vertical="center" wrapText="1"/>
      <protection locked="0"/>
    </xf>
    <xf numFmtId="0" fontId="15" fillId="4" borderId="4" xfId="0" applyFont="1" applyFill="1" applyBorder="1" applyAlignment="1" applyProtection="1">
      <alignment horizontal="left" vertical="center" wrapText="1"/>
      <protection locked="0"/>
    </xf>
    <xf numFmtId="0" fontId="15" fillId="4" borderId="0" xfId="0" applyFont="1" applyFill="1" applyAlignment="1" applyProtection="1">
      <alignment horizontal="left" vertical="center" wrapText="1"/>
      <protection locked="0"/>
    </xf>
    <xf numFmtId="0" fontId="1" fillId="4" borderId="0" xfId="0" applyFont="1" applyFill="1" applyBorder="1" applyAlignment="1">
      <alignment horizontal="center" vertical="center" wrapText="1"/>
    </xf>
    <xf numFmtId="0" fontId="15" fillId="4" borderId="0" xfId="0" applyFont="1" applyFill="1" applyBorder="1" applyAlignment="1" applyProtection="1">
      <alignment horizontal="left" vertical="center" wrapText="1"/>
      <protection locked="0"/>
    </xf>
    <xf numFmtId="0" fontId="1" fillId="2" borderId="1" xfId="0" applyFont="1" applyFill="1" applyBorder="1" applyAlignment="1">
      <alignment horizontal="center" vertical="center" wrapText="1"/>
    </xf>
  </cellXfs>
  <cellStyles count="3">
    <cellStyle name="Hyperlink" xfId="2" builtinId="8"/>
    <cellStyle name="Normal" xfId="0" builtinId="0"/>
    <cellStyle name="Percent" xfId="1" builtinId="5"/>
  </cellStyles>
  <dxfs count="2">
    <dxf>
      <fill>
        <patternFill>
          <bgColor rgb="FFC0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000"/>
              <a:t>Weights</a:t>
            </a:r>
          </a:p>
        </c:rich>
      </c:tx>
      <c:layout>
        <c:manualLayout>
          <c:xMode val="edge"/>
          <c:yMode val="edge"/>
          <c:x val="0.47139305933865705"/>
          <c:y val="5.5846391641510139E-2"/>
        </c:manualLayout>
      </c:layout>
      <c:overlay val="0"/>
    </c:title>
    <c:autoTitleDeleted val="0"/>
    <c:plotArea>
      <c:layout/>
      <c:barChart>
        <c:barDir val="col"/>
        <c:grouping val="clustered"/>
        <c:varyColors val="0"/>
        <c:ser>
          <c:idx val="0"/>
          <c:order val="0"/>
          <c:tx>
            <c:strRef>
              <c:f>'BWM-Solver-5'!$B$25</c:f>
              <c:strCache>
                <c:ptCount val="1"/>
                <c:pt idx="0">
                  <c:v>Weights</c:v>
                </c:pt>
              </c:strCache>
            </c:strRef>
          </c:tx>
          <c:invertIfNegative val="0"/>
          <c:cat>
            <c:strRef>
              <c:f>'BWM-Solver-5'!$C$25:$G$25</c:f>
              <c:strCache>
                <c:ptCount val="4"/>
                <c:pt idx="0">
                  <c:v>Harga</c:v>
                </c:pt>
                <c:pt idx="1">
                  <c:v>Jarak</c:v>
                </c:pt>
                <c:pt idx="2">
                  <c:v>Rating</c:v>
                </c:pt>
                <c:pt idx="3">
                  <c:v>Jumlah Terjual</c:v>
                </c:pt>
              </c:strCache>
            </c:strRef>
          </c:cat>
          <c:val>
            <c:numRef>
              <c:f>'BWM-Solver-5'!$C$26:$G$26</c:f>
              <c:numCache>
                <c:formatCode>General</c:formatCode>
                <c:ptCount val="5"/>
                <c:pt idx="0">
                  <c:v>0.57180851063829796</c:v>
                </c:pt>
                <c:pt idx="1">
                  <c:v>0.22606382978723408</c:v>
                </c:pt>
                <c:pt idx="2">
                  <c:v>0.1356382978723405</c:v>
                </c:pt>
                <c:pt idx="3">
                  <c:v>6.6489361702127672E-2</c:v>
                </c:pt>
              </c:numCache>
            </c:numRef>
          </c:val>
          <c:extLst>
            <c:ext xmlns:c16="http://schemas.microsoft.com/office/drawing/2014/chart" uri="{C3380CC4-5D6E-409C-BE32-E72D297353CC}">
              <c16:uniqueId val="{00000000-8A90-49F4-A8C6-BF2C5BD7E1A6}"/>
            </c:ext>
          </c:extLst>
        </c:ser>
        <c:dLbls>
          <c:showLegendKey val="0"/>
          <c:showVal val="0"/>
          <c:showCatName val="0"/>
          <c:showSerName val="0"/>
          <c:showPercent val="0"/>
          <c:showBubbleSize val="0"/>
        </c:dLbls>
        <c:gapWidth val="150"/>
        <c:axId val="134541696"/>
        <c:axId val="134543232"/>
      </c:barChart>
      <c:catAx>
        <c:axId val="134541696"/>
        <c:scaling>
          <c:orientation val="minMax"/>
        </c:scaling>
        <c:delete val="0"/>
        <c:axPos val="b"/>
        <c:numFmt formatCode="General" sourceLinked="0"/>
        <c:majorTickMark val="none"/>
        <c:minorTickMark val="none"/>
        <c:tickLblPos val="nextTo"/>
        <c:crossAx val="134543232"/>
        <c:crosses val="autoZero"/>
        <c:auto val="1"/>
        <c:lblAlgn val="ctr"/>
        <c:lblOffset val="100"/>
        <c:noMultiLvlLbl val="0"/>
      </c:catAx>
      <c:valAx>
        <c:axId val="134543232"/>
        <c:scaling>
          <c:orientation val="minMax"/>
        </c:scaling>
        <c:delete val="0"/>
        <c:axPos val="l"/>
        <c:majorGridlines/>
        <c:numFmt formatCode="General" sourceLinked="1"/>
        <c:majorTickMark val="none"/>
        <c:minorTickMark val="none"/>
        <c:tickLblPos val="nextTo"/>
        <c:crossAx val="134541696"/>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38101</xdr:colOff>
      <xdr:row>37</xdr:row>
      <xdr:rowOff>127001</xdr:rowOff>
    </xdr:from>
    <xdr:to>
      <xdr:col>9</xdr:col>
      <xdr:colOff>279774</xdr:colOff>
      <xdr:row>40</xdr:row>
      <xdr:rowOff>151965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stretch>
          <a:fillRect/>
        </a:stretch>
      </xdr:blipFill>
      <xdr:spPr>
        <a:xfrm>
          <a:off x="6470651" y="6889751"/>
          <a:ext cx="5366123" cy="605989"/>
        </a:xfrm>
        <a:prstGeom prst="rect">
          <a:avLst/>
        </a:prstGeom>
      </xdr:spPr>
    </xdr:pic>
    <xdr:clientData/>
  </xdr:twoCellAnchor>
  <xdr:twoCellAnchor editAs="oneCell">
    <xdr:from>
      <xdr:col>8</xdr:col>
      <xdr:colOff>692150</xdr:colOff>
      <xdr:row>42</xdr:row>
      <xdr:rowOff>8950</xdr:rowOff>
    </xdr:from>
    <xdr:to>
      <xdr:col>8</xdr:col>
      <xdr:colOff>4070646</xdr:colOff>
      <xdr:row>58</xdr:row>
      <xdr:rowOff>19901</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2"/>
        <a:stretch>
          <a:fillRect/>
        </a:stretch>
      </xdr:blipFill>
      <xdr:spPr>
        <a:xfrm>
          <a:off x="7124700" y="7692450"/>
          <a:ext cx="3378496" cy="3151026"/>
        </a:xfrm>
        <a:prstGeom prst="rect">
          <a:avLst/>
        </a:prstGeom>
      </xdr:spPr>
    </xdr:pic>
    <xdr:clientData/>
  </xdr:twoCellAnchor>
  <xdr:twoCellAnchor editAs="oneCell">
    <xdr:from>
      <xdr:col>8</xdr:col>
      <xdr:colOff>711200</xdr:colOff>
      <xdr:row>59</xdr:row>
      <xdr:rowOff>101600</xdr:rowOff>
    </xdr:from>
    <xdr:to>
      <xdr:col>8</xdr:col>
      <xdr:colOff>4083049</xdr:colOff>
      <xdr:row>75</xdr:row>
      <xdr:rowOff>16223</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rotWithShape="1">
        <a:blip xmlns:r="http://schemas.openxmlformats.org/officeDocument/2006/relationships" r:embed="rId3"/>
        <a:srcRect l="-753" t="-5328" r="753" b="-5666"/>
        <a:stretch/>
      </xdr:blipFill>
      <xdr:spPr>
        <a:xfrm>
          <a:off x="7143750" y="10915650"/>
          <a:ext cx="3371849" cy="2861023"/>
        </a:xfrm>
        <a:prstGeom prst="rect">
          <a:avLst/>
        </a:prstGeom>
      </xdr:spPr>
    </xdr:pic>
    <xdr:clientData/>
  </xdr:twoCellAnchor>
  <xdr:twoCellAnchor>
    <xdr:from>
      <xdr:col>7</xdr:col>
      <xdr:colOff>590550</xdr:colOff>
      <xdr:row>5</xdr:row>
      <xdr:rowOff>38100</xdr:rowOff>
    </xdr:from>
    <xdr:to>
      <xdr:col>8</xdr:col>
      <xdr:colOff>4665980</xdr:colOff>
      <xdr:row>11</xdr:row>
      <xdr:rowOff>95250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6686550" y="1247775"/>
          <a:ext cx="4894580" cy="1238250"/>
          <a:chOff x="6276975" y="1247775"/>
          <a:chExt cx="4894580" cy="1238250"/>
        </a:xfrm>
      </xdr:grpSpPr>
      <xdr:pic>
        <xdr:nvPicPr>
          <xdr:cNvPr id="16" name="Picture 15">
            <a:extLst>
              <a:ext uri="{FF2B5EF4-FFF2-40B4-BE49-F238E27FC236}">
                <a16:creationId xmlns:a16="http://schemas.microsoft.com/office/drawing/2014/main" id="{00000000-0008-0000-0000-000010000000}"/>
              </a:ext>
            </a:extLst>
          </xdr:cNvPr>
          <xdr:cNvPicPr/>
        </xdr:nvPicPr>
        <xdr:blipFill rotWithShape="1">
          <a:blip xmlns:r="http://schemas.openxmlformats.org/officeDocument/2006/relationships" r:embed="rId4"/>
          <a:srcRect t="81176" r="58143"/>
          <a:stretch/>
        </xdr:blipFill>
        <xdr:spPr bwMode="auto">
          <a:xfrm>
            <a:off x="6276975" y="1247775"/>
            <a:ext cx="4894580" cy="1238250"/>
          </a:xfrm>
          <a:prstGeom prst="rect">
            <a:avLst/>
          </a:prstGeom>
          <a:ln>
            <a:noFill/>
          </a:ln>
          <a:extLst>
            <a:ext uri="{53640926-AAD7-44D8-BBD7-CCE9431645EC}">
              <a14:shadowObscured xmlns:a14="http://schemas.microsoft.com/office/drawing/2010/main"/>
            </a:ext>
          </a:extLst>
        </xdr:spPr>
      </xdr:pic>
      <xdr:sp macro="" textlink="">
        <xdr:nvSpPr>
          <xdr:cNvPr id="18" name="Rounded Rectangle 17">
            <a:extLst>
              <a:ext uri="{FF2B5EF4-FFF2-40B4-BE49-F238E27FC236}">
                <a16:creationId xmlns:a16="http://schemas.microsoft.com/office/drawing/2014/main" id="{00000000-0008-0000-0000-000012000000}"/>
              </a:ext>
            </a:extLst>
          </xdr:cNvPr>
          <xdr:cNvSpPr/>
        </xdr:nvSpPr>
        <xdr:spPr>
          <a:xfrm>
            <a:off x="8105775" y="1905000"/>
            <a:ext cx="257175" cy="238125"/>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cxnSp macro="">
        <xdr:nvCxnSpPr>
          <xdr:cNvPr id="20" name="Straight Arrow Connector 19">
            <a:extLst>
              <a:ext uri="{FF2B5EF4-FFF2-40B4-BE49-F238E27FC236}">
                <a16:creationId xmlns:a16="http://schemas.microsoft.com/office/drawing/2014/main" id="{00000000-0008-0000-0000-000014000000}"/>
              </a:ext>
            </a:extLst>
          </xdr:cNvPr>
          <xdr:cNvCxnSpPr/>
        </xdr:nvCxnSpPr>
        <xdr:spPr>
          <a:xfrm>
            <a:off x="8239125" y="1276350"/>
            <a:ext cx="0" cy="62865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7</xdr:col>
      <xdr:colOff>590551</xdr:colOff>
      <xdr:row>13</xdr:row>
      <xdr:rowOff>47625</xdr:rowOff>
    </xdr:from>
    <xdr:to>
      <xdr:col>8</xdr:col>
      <xdr:colOff>4572001</xdr:colOff>
      <xdr:row>15</xdr:row>
      <xdr:rowOff>133350</xdr:rowOff>
    </xdr:to>
    <xdr:pic>
      <xdr:nvPicPr>
        <xdr:cNvPr id="2" name="Picture 1">
          <a:extLst>
            <a:ext uri="{FF2B5EF4-FFF2-40B4-BE49-F238E27FC236}">
              <a16:creationId xmlns:a16="http://schemas.microsoft.com/office/drawing/2014/main" id="{C79AA42F-5899-4DDA-A858-1CC2990DF287}"/>
            </a:ext>
          </a:extLst>
        </xdr:cNvPr>
        <xdr:cNvPicPr>
          <a:picLocks noChangeAspect="1"/>
        </xdr:cNvPicPr>
      </xdr:nvPicPr>
      <xdr:blipFill rotWithShape="1">
        <a:blip xmlns:r="http://schemas.openxmlformats.org/officeDocument/2006/relationships" r:embed="rId5"/>
        <a:srcRect l="1510" t="38153" r="72238" b="57124"/>
        <a:stretch/>
      </xdr:blipFill>
      <xdr:spPr>
        <a:xfrm>
          <a:off x="6686551" y="2847975"/>
          <a:ext cx="4800600" cy="485775"/>
        </a:xfrm>
        <a:prstGeom prst="rect">
          <a:avLst/>
        </a:prstGeom>
      </xdr:spPr>
    </xdr:pic>
    <xdr:clientData/>
  </xdr:twoCellAnchor>
  <xdr:twoCellAnchor editAs="oneCell">
    <xdr:from>
      <xdr:col>8</xdr:col>
      <xdr:colOff>981074</xdr:colOff>
      <xdr:row>20</xdr:row>
      <xdr:rowOff>85725</xdr:rowOff>
    </xdr:from>
    <xdr:to>
      <xdr:col>8</xdr:col>
      <xdr:colOff>2876549</xdr:colOff>
      <xdr:row>24</xdr:row>
      <xdr:rowOff>52070</xdr:rowOff>
    </xdr:to>
    <xdr:pic>
      <xdr:nvPicPr>
        <xdr:cNvPr id="17" name="Picture 16">
          <a:extLst>
            <a:ext uri="{FF2B5EF4-FFF2-40B4-BE49-F238E27FC236}">
              <a16:creationId xmlns:a16="http://schemas.microsoft.com/office/drawing/2014/main" id="{A8E96D39-F0DC-4145-9647-5B464AD2CBF5}"/>
            </a:ext>
          </a:extLst>
        </xdr:cNvPr>
        <xdr:cNvPicPr/>
      </xdr:nvPicPr>
      <xdr:blipFill rotWithShape="1">
        <a:blip xmlns:r="http://schemas.openxmlformats.org/officeDocument/2006/relationships" r:embed="rId6"/>
        <a:srcRect t="43320" r="86732" b="47759"/>
        <a:stretch/>
      </xdr:blipFill>
      <xdr:spPr bwMode="auto">
        <a:xfrm>
          <a:off x="7896224" y="4276725"/>
          <a:ext cx="1895475" cy="547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3314699</xdr:colOff>
      <xdr:row>19</xdr:row>
      <xdr:rowOff>9526</xdr:rowOff>
    </xdr:from>
    <xdr:to>
      <xdr:col>9</xdr:col>
      <xdr:colOff>142874</xdr:colOff>
      <xdr:row>24</xdr:row>
      <xdr:rowOff>171451</xdr:rowOff>
    </xdr:to>
    <xdr:pic>
      <xdr:nvPicPr>
        <xdr:cNvPr id="21" name="Picture 20">
          <a:extLst>
            <a:ext uri="{FF2B5EF4-FFF2-40B4-BE49-F238E27FC236}">
              <a16:creationId xmlns:a16="http://schemas.microsoft.com/office/drawing/2014/main" id="{3B2E532B-DBA2-4D04-A741-051A9FD1D597}"/>
            </a:ext>
          </a:extLst>
        </xdr:cNvPr>
        <xdr:cNvPicPr/>
      </xdr:nvPicPr>
      <xdr:blipFill rotWithShape="1">
        <a:blip xmlns:r="http://schemas.openxmlformats.org/officeDocument/2006/relationships" r:embed="rId7"/>
        <a:srcRect t="42790" r="86562" b="42846"/>
        <a:stretch/>
      </xdr:blipFill>
      <xdr:spPr bwMode="auto">
        <a:xfrm>
          <a:off x="10229849" y="4010026"/>
          <a:ext cx="1724025" cy="9334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19050</xdr:colOff>
      <xdr:row>29</xdr:row>
      <xdr:rowOff>28575</xdr:rowOff>
    </xdr:from>
    <xdr:to>
      <xdr:col>8</xdr:col>
      <xdr:colOff>2209800</xdr:colOff>
      <xdr:row>34</xdr:row>
      <xdr:rowOff>60325</xdr:rowOff>
    </xdr:to>
    <xdr:pic>
      <xdr:nvPicPr>
        <xdr:cNvPr id="22" name="Picture 21">
          <a:extLst>
            <a:ext uri="{FF2B5EF4-FFF2-40B4-BE49-F238E27FC236}">
              <a16:creationId xmlns:a16="http://schemas.microsoft.com/office/drawing/2014/main" id="{D07DC914-912D-4ECB-83F9-6F9529E8A1FE}"/>
            </a:ext>
          </a:extLst>
        </xdr:cNvPr>
        <xdr:cNvPicPr/>
      </xdr:nvPicPr>
      <xdr:blipFill rotWithShape="1">
        <a:blip xmlns:r="http://schemas.openxmlformats.org/officeDocument/2006/relationships" r:embed="rId8"/>
        <a:srcRect t="51710" r="72103" b="33170"/>
        <a:stretch/>
      </xdr:blipFill>
      <xdr:spPr bwMode="auto">
        <a:xfrm>
          <a:off x="6115050" y="5810250"/>
          <a:ext cx="3009900" cy="984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2619374</xdr:colOff>
      <xdr:row>28</xdr:row>
      <xdr:rowOff>180975</xdr:rowOff>
    </xdr:from>
    <xdr:to>
      <xdr:col>8</xdr:col>
      <xdr:colOff>4800599</xdr:colOff>
      <xdr:row>34</xdr:row>
      <xdr:rowOff>153670</xdr:rowOff>
    </xdr:to>
    <xdr:pic>
      <xdr:nvPicPr>
        <xdr:cNvPr id="23" name="Picture 22">
          <a:extLst>
            <a:ext uri="{FF2B5EF4-FFF2-40B4-BE49-F238E27FC236}">
              <a16:creationId xmlns:a16="http://schemas.microsoft.com/office/drawing/2014/main" id="{9F385103-E665-4FBD-AAF7-A905B49097D5}"/>
            </a:ext>
          </a:extLst>
        </xdr:cNvPr>
        <xdr:cNvPicPr/>
      </xdr:nvPicPr>
      <xdr:blipFill rotWithShape="1">
        <a:blip xmlns:r="http://schemas.openxmlformats.org/officeDocument/2006/relationships" r:embed="rId9"/>
        <a:srcRect t="57456" r="86817" b="28331"/>
        <a:stretch/>
      </xdr:blipFill>
      <xdr:spPr bwMode="auto">
        <a:xfrm>
          <a:off x="9534524" y="5762625"/>
          <a:ext cx="2181225" cy="112522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600409</xdr:colOff>
      <xdr:row>30</xdr:row>
      <xdr:rowOff>165935</xdr:rowOff>
    </xdr:from>
    <xdr:to>
      <xdr:col>5</xdr:col>
      <xdr:colOff>1266825</xdr:colOff>
      <xdr:row>42</xdr:row>
      <xdr:rowOff>38100</xdr:rowOff>
    </xdr:to>
    <xdr:graphicFrame macro="">
      <xdr:nvGraphicFramePr>
        <xdr:cNvPr id="42" name="Chart 41">
          <a:extLst>
            <a:ext uri="{FF2B5EF4-FFF2-40B4-BE49-F238E27FC236}">
              <a16:creationId xmlns:a16="http://schemas.microsoft.com/office/drawing/2014/main" id="{00000000-0008-0000-01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iencedirect.com/science/article/pii/S0305048314001480" TargetMode="External"/><Relationship Id="rId1" Type="http://schemas.openxmlformats.org/officeDocument/2006/relationships/hyperlink" Target="https://www.sciencedirect.com/science/article/pii/S030504831500247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84"/>
  <sheetViews>
    <sheetView topLeftCell="F39" zoomScaleNormal="100" workbookViewId="0">
      <selection activeCell="A11" sqref="A11:F16"/>
    </sheetView>
  </sheetViews>
  <sheetFormatPr defaultColWidth="8.85546875" defaultRowHeight="15" x14ac:dyDescent="0.25"/>
  <cols>
    <col min="1" max="1" width="22.7109375" style="1" customWidth="1"/>
    <col min="2" max="5" width="11.42578125" style="1" customWidth="1"/>
    <col min="6" max="6" width="14.140625" style="1" customWidth="1"/>
    <col min="7" max="7" width="8.85546875" style="1"/>
    <col min="8" max="8" width="12.28515625" style="1" customWidth="1"/>
    <col min="9" max="9" width="73.42578125" style="1" customWidth="1"/>
    <col min="10" max="13" width="8.85546875" style="1"/>
    <col min="14" max="14" width="18.85546875" style="1" customWidth="1"/>
    <col min="15" max="16384" width="8.85546875" style="1"/>
  </cols>
  <sheetData>
    <row r="1" spans="1:15" ht="29.1" customHeight="1" x14ac:dyDescent="0.25">
      <c r="A1" s="49" t="s">
        <v>30</v>
      </c>
      <c r="B1" s="49"/>
      <c r="C1" s="49"/>
      <c r="D1" s="49"/>
      <c r="E1" s="49"/>
      <c r="F1" s="49"/>
      <c r="H1" s="4"/>
      <c r="I1" s="5" t="s">
        <v>43</v>
      </c>
      <c r="J1" s="5"/>
      <c r="K1" s="5"/>
      <c r="L1" s="4"/>
      <c r="M1" s="4"/>
      <c r="N1" s="4"/>
      <c r="O1" s="4"/>
    </row>
    <row r="2" spans="1:15" ht="14.45" customHeight="1" x14ac:dyDescent="0.25">
      <c r="A2" s="51" t="s">
        <v>49</v>
      </c>
      <c r="B2" s="51"/>
      <c r="C2" s="51"/>
      <c r="D2" s="51"/>
      <c r="E2" s="51"/>
      <c r="F2" s="51"/>
      <c r="H2" s="6" t="s">
        <v>13</v>
      </c>
      <c r="I2" s="52" t="s">
        <v>23</v>
      </c>
      <c r="J2" s="7"/>
      <c r="K2" s="7"/>
      <c r="L2" s="7"/>
      <c r="M2" s="7"/>
      <c r="N2" s="7"/>
      <c r="O2" s="7"/>
    </row>
    <row r="3" spans="1:15" ht="15.75" customHeight="1" x14ac:dyDescent="0.25">
      <c r="A3" s="51"/>
      <c r="B3" s="51"/>
      <c r="C3" s="51"/>
      <c r="D3" s="51"/>
      <c r="E3" s="51"/>
      <c r="F3" s="51"/>
      <c r="H3" s="7"/>
      <c r="I3" s="52"/>
      <c r="J3" s="7"/>
      <c r="K3" s="7"/>
      <c r="L3" s="7"/>
      <c r="M3" s="7"/>
      <c r="N3" s="7"/>
      <c r="O3" s="7"/>
    </row>
    <row r="4" spans="1:15" ht="21" customHeight="1" x14ac:dyDescent="0.25">
      <c r="A4" s="51"/>
      <c r="B4" s="51"/>
      <c r="C4" s="51"/>
      <c r="D4" s="51"/>
      <c r="E4" s="51"/>
      <c r="F4" s="51"/>
      <c r="H4" s="7"/>
      <c r="I4" s="52"/>
      <c r="J4" s="7"/>
      <c r="K4" s="7"/>
      <c r="L4" s="7"/>
      <c r="M4" s="7"/>
      <c r="N4" s="7"/>
      <c r="O4" s="7"/>
    </row>
    <row r="5" spans="1:15" ht="15.75" customHeight="1" x14ac:dyDescent="0.25">
      <c r="A5" s="51"/>
      <c r="B5" s="51"/>
      <c r="C5" s="51"/>
      <c r="D5" s="51"/>
      <c r="E5" s="51"/>
      <c r="F5" s="51"/>
      <c r="H5" s="7"/>
      <c r="I5" s="7"/>
      <c r="J5" s="7"/>
      <c r="K5" s="7"/>
      <c r="L5" s="7"/>
      <c r="M5" s="7"/>
      <c r="N5" s="7"/>
      <c r="O5" s="7"/>
    </row>
    <row r="6" spans="1:15" ht="15.75" customHeight="1" x14ac:dyDescent="0.25">
      <c r="A6" s="51"/>
      <c r="B6" s="51"/>
      <c r="C6" s="51"/>
      <c r="D6" s="51"/>
      <c r="E6" s="51"/>
      <c r="F6" s="51"/>
      <c r="H6" s="7"/>
      <c r="I6" s="7"/>
      <c r="J6" s="7"/>
      <c r="K6" s="7"/>
      <c r="L6" s="7"/>
      <c r="M6" s="7"/>
      <c r="N6" s="7"/>
      <c r="O6" s="7"/>
    </row>
    <row r="7" spans="1:15" ht="15.75" customHeight="1" x14ac:dyDescent="0.25">
      <c r="A7" s="51"/>
      <c r="B7" s="51"/>
      <c r="C7" s="51"/>
      <c r="D7" s="51"/>
      <c r="E7" s="51"/>
      <c r="F7" s="51"/>
      <c r="H7" s="7"/>
      <c r="I7" s="7"/>
      <c r="J7" s="7"/>
      <c r="K7" s="7"/>
      <c r="L7" s="7"/>
      <c r="M7" s="7"/>
      <c r="N7" s="7"/>
      <c r="O7" s="7"/>
    </row>
    <row r="8" spans="1:15" ht="15.75" customHeight="1" x14ac:dyDescent="0.25">
      <c r="A8" s="51"/>
      <c r="B8" s="51"/>
      <c r="C8" s="51"/>
      <c r="D8" s="51"/>
      <c r="E8" s="51"/>
      <c r="F8" s="51"/>
      <c r="H8" s="7"/>
      <c r="I8" s="7"/>
      <c r="J8" s="7"/>
      <c r="K8" s="7"/>
      <c r="L8" s="7"/>
      <c r="M8" s="7"/>
      <c r="N8" s="7"/>
      <c r="O8" s="7"/>
    </row>
    <row r="9" spans="1:15" ht="15.75" customHeight="1" x14ac:dyDescent="0.25">
      <c r="A9" s="51"/>
      <c r="B9" s="51"/>
      <c r="C9" s="51"/>
      <c r="D9" s="51"/>
      <c r="E9" s="51"/>
      <c r="F9" s="51"/>
      <c r="H9" s="7"/>
      <c r="I9" s="7"/>
      <c r="J9" s="7"/>
      <c r="K9" s="7"/>
      <c r="L9" s="7"/>
      <c r="M9" s="7"/>
      <c r="N9" s="7"/>
      <c r="O9" s="7"/>
    </row>
    <row r="10" spans="1:15" ht="15.75" x14ac:dyDescent="0.25">
      <c r="A10" s="8" t="s">
        <v>21</v>
      </c>
      <c r="B10" s="9"/>
      <c r="C10" s="9"/>
      <c r="D10" s="9"/>
      <c r="E10" s="9"/>
      <c r="F10" s="9"/>
      <c r="H10" s="7"/>
      <c r="I10" s="7"/>
      <c r="J10" s="7"/>
      <c r="K10" s="7"/>
      <c r="L10" s="7"/>
      <c r="M10" s="7"/>
      <c r="N10" s="7"/>
      <c r="O10" s="7"/>
    </row>
    <row r="11" spans="1:15" ht="14.45" customHeight="1" x14ac:dyDescent="0.25">
      <c r="A11" s="51" t="s">
        <v>44</v>
      </c>
      <c r="B11" s="51"/>
      <c r="C11" s="51"/>
      <c r="D11" s="51"/>
      <c r="E11" s="51"/>
      <c r="F11" s="51"/>
      <c r="H11" s="7"/>
      <c r="I11" s="7"/>
      <c r="J11" s="7"/>
      <c r="K11" s="7"/>
      <c r="L11" s="7"/>
      <c r="M11" s="7"/>
      <c r="N11" s="7"/>
      <c r="O11" s="7"/>
    </row>
    <row r="12" spans="1:15" ht="16.5" customHeight="1" x14ac:dyDescent="0.25">
      <c r="A12" s="51"/>
      <c r="B12" s="51"/>
      <c r="C12" s="51"/>
      <c r="D12" s="51"/>
      <c r="E12" s="51"/>
      <c r="F12" s="51"/>
      <c r="H12" s="7"/>
      <c r="I12" s="7"/>
      <c r="J12" s="7"/>
      <c r="K12" s="7"/>
      <c r="L12" s="7"/>
      <c r="M12" s="7"/>
      <c r="N12" s="7"/>
      <c r="O12" s="7"/>
    </row>
    <row r="13" spans="1:15" ht="15.75" customHeight="1" x14ac:dyDescent="0.25">
      <c r="A13" s="51"/>
      <c r="B13" s="51"/>
      <c r="C13" s="51"/>
      <c r="D13" s="51"/>
      <c r="E13" s="51"/>
      <c r="F13" s="51"/>
      <c r="H13" s="6"/>
      <c r="I13" s="10" t="s">
        <v>20</v>
      </c>
      <c r="J13" s="7"/>
      <c r="K13" s="7"/>
      <c r="L13" s="7"/>
      <c r="M13" s="7"/>
      <c r="N13" s="7"/>
      <c r="O13" s="7"/>
    </row>
    <row r="14" spans="1:15" ht="15.75" customHeight="1" x14ac:dyDescent="0.25">
      <c r="A14" s="51"/>
      <c r="B14" s="51"/>
      <c r="C14" s="51"/>
      <c r="D14" s="51"/>
      <c r="E14" s="51"/>
      <c r="F14" s="51"/>
      <c r="H14" s="7"/>
      <c r="I14" s="10"/>
      <c r="J14" s="7"/>
      <c r="K14" s="7"/>
      <c r="L14" s="7"/>
      <c r="M14" s="7"/>
      <c r="N14" s="7"/>
      <c r="O14" s="7"/>
    </row>
    <row r="15" spans="1:15" ht="15.75" customHeight="1" x14ac:dyDescent="0.25">
      <c r="A15" s="51"/>
      <c r="B15" s="51"/>
      <c r="C15" s="51"/>
      <c r="D15" s="51"/>
      <c r="E15" s="51"/>
      <c r="F15" s="51"/>
      <c r="H15" s="7"/>
      <c r="I15" s="10"/>
      <c r="J15" s="7"/>
      <c r="K15" s="7"/>
      <c r="L15" s="7"/>
      <c r="M15" s="7"/>
      <c r="N15" s="7"/>
      <c r="O15" s="7"/>
    </row>
    <row r="16" spans="1:15" ht="42.75" customHeight="1" x14ac:dyDescent="0.25">
      <c r="A16" s="51"/>
      <c r="B16" s="51"/>
      <c r="C16" s="51"/>
      <c r="D16" s="51"/>
      <c r="E16" s="51"/>
      <c r="F16" s="51"/>
      <c r="H16" s="7"/>
      <c r="I16" s="10"/>
      <c r="J16" s="7"/>
      <c r="K16" s="7"/>
      <c r="L16" s="7"/>
      <c r="M16" s="7"/>
      <c r="N16" s="7"/>
      <c r="O16" s="7"/>
    </row>
    <row r="17" spans="1:15" ht="15" customHeight="1" x14ac:dyDescent="0.25">
      <c r="A17" s="9"/>
      <c r="B17" s="9"/>
      <c r="C17" s="9"/>
      <c r="D17" s="9"/>
      <c r="E17" s="9"/>
      <c r="F17" s="9"/>
      <c r="H17" s="11"/>
      <c r="I17" s="53" t="s">
        <v>25</v>
      </c>
      <c r="J17" s="53"/>
      <c r="K17" s="53"/>
      <c r="L17" s="11"/>
      <c r="M17" s="11"/>
      <c r="N17" s="11"/>
      <c r="O17" s="11"/>
    </row>
    <row r="18" spans="1:15" ht="15" customHeight="1" x14ac:dyDescent="0.25">
      <c r="A18" s="12" t="s">
        <v>27</v>
      </c>
      <c r="B18" s="13"/>
      <c r="C18" s="13"/>
      <c r="D18" s="13"/>
      <c r="E18" s="13"/>
      <c r="F18" s="13"/>
      <c r="H18" s="14" t="s">
        <v>15</v>
      </c>
      <c r="I18" s="53"/>
      <c r="J18" s="53"/>
      <c r="K18" s="53"/>
      <c r="L18" s="11"/>
      <c r="M18" s="11"/>
      <c r="N18" s="11"/>
      <c r="O18" s="11"/>
    </row>
    <row r="19" spans="1:15" ht="17.45" customHeight="1" x14ac:dyDescent="0.25">
      <c r="A19" s="54" t="s">
        <v>29</v>
      </c>
      <c r="B19" s="54"/>
      <c r="C19" s="54"/>
      <c r="D19" s="54"/>
      <c r="E19" s="54"/>
      <c r="F19" s="54"/>
      <c r="H19" s="11"/>
      <c r="I19" s="53"/>
      <c r="J19" s="53"/>
      <c r="K19" s="53"/>
      <c r="L19" s="11"/>
      <c r="M19" s="11"/>
      <c r="N19" s="11"/>
      <c r="O19" s="11"/>
    </row>
    <row r="20" spans="1:15" ht="15" customHeight="1" x14ac:dyDescent="0.25">
      <c r="A20" s="54" t="s">
        <v>28</v>
      </c>
      <c r="B20" s="54"/>
      <c r="C20" s="54"/>
      <c r="D20" s="54"/>
      <c r="E20" s="54"/>
      <c r="F20" s="54"/>
      <c r="H20" s="11"/>
      <c r="I20" s="53"/>
      <c r="J20" s="53"/>
      <c r="K20" s="53"/>
      <c r="L20" s="11"/>
      <c r="M20" s="11"/>
      <c r="N20" s="11"/>
      <c r="O20" s="11"/>
    </row>
    <row r="21" spans="1:15" x14ac:dyDescent="0.25">
      <c r="A21" s="54"/>
      <c r="B21" s="54"/>
      <c r="C21" s="54"/>
      <c r="D21" s="54"/>
      <c r="E21" s="54"/>
      <c r="F21" s="54"/>
      <c r="H21" s="11"/>
      <c r="I21" s="11"/>
      <c r="J21" s="11"/>
      <c r="K21" s="11"/>
      <c r="L21" s="11"/>
      <c r="M21" s="11"/>
      <c r="N21" s="11"/>
      <c r="O21" s="11"/>
    </row>
    <row r="22" spans="1:15" ht="1.5" customHeight="1" x14ac:dyDescent="0.25">
      <c r="A22" s="15"/>
      <c r="B22" s="15"/>
      <c r="C22" s="15"/>
      <c r="D22" s="15"/>
      <c r="E22" s="15"/>
      <c r="F22" s="15"/>
      <c r="H22" s="11"/>
      <c r="I22" s="11"/>
      <c r="J22" s="11"/>
      <c r="K22" s="11"/>
      <c r="L22" s="11"/>
      <c r="M22" s="11"/>
      <c r="N22" s="11"/>
      <c r="O22" s="11"/>
    </row>
    <row r="23" spans="1:15" ht="15" customHeight="1" x14ac:dyDescent="0.25">
      <c r="A23" s="54" t="s">
        <v>50</v>
      </c>
      <c r="B23" s="54"/>
      <c r="C23" s="54"/>
      <c r="D23" s="54"/>
      <c r="E23" s="54"/>
      <c r="F23" s="54"/>
      <c r="H23" s="11"/>
      <c r="I23" s="11"/>
      <c r="J23" s="11"/>
      <c r="K23" s="11"/>
      <c r="L23" s="11"/>
      <c r="M23" s="11"/>
      <c r="N23" s="11"/>
      <c r="O23" s="11"/>
    </row>
    <row r="24" spans="1:15" ht="14.25" customHeight="1" x14ac:dyDescent="0.25">
      <c r="A24" s="54"/>
      <c r="B24" s="54"/>
      <c r="C24" s="54"/>
      <c r="D24" s="54"/>
      <c r="E24" s="54"/>
      <c r="F24" s="54"/>
      <c r="H24" s="11"/>
      <c r="I24" s="11"/>
      <c r="J24" s="11"/>
      <c r="K24" s="11"/>
      <c r="L24" s="11"/>
      <c r="M24" s="11"/>
      <c r="N24" s="11"/>
      <c r="O24" s="11"/>
    </row>
    <row r="25" spans="1:15" ht="15.75" customHeight="1" x14ac:dyDescent="0.25">
      <c r="A25" s="56" t="s">
        <v>52</v>
      </c>
      <c r="B25" s="56"/>
      <c r="C25" s="56"/>
      <c r="D25" s="56"/>
      <c r="E25" s="56"/>
      <c r="F25" s="56"/>
      <c r="H25" s="14"/>
      <c r="I25" s="11"/>
      <c r="J25" s="11"/>
      <c r="K25" s="11"/>
      <c r="L25" s="11"/>
      <c r="M25" s="11"/>
      <c r="N25" s="11"/>
      <c r="O25" s="11"/>
    </row>
    <row r="26" spans="1:15" x14ac:dyDescent="0.25">
      <c r="A26" s="56" t="s">
        <v>31</v>
      </c>
      <c r="B26" s="56"/>
      <c r="C26" s="56"/>
      <c r="D26" s="56"/>
      <c r="E26" s="56"/>
      <c r="F26" s="56"/>
      <c r="H26" s="16" t="s">
        <v>22</v>
      </c>
      <c r="I26" s="50" t="s">
        <v>26</v>
      </c>
      <c r="J26" s="17"/>
      <c r="K26" s="17"/>
      <c r="L26" s="17"/>
      <c r="M26" s="17"/>
      <c r="N26" s="17"/>
      <c r="O26" s="17"/>
    </row>
    <row r="27" spans="1:15" x14ac:dyDescent="0.25">
      <c r="A27" s="56" t="s">
        <v>42</v>
      </c>
      <c r="B27" s="56"/>
      <c r="C27" s="56"/>
      <c r="D27" s="56"/>
      <c r="E27" s="56"/>
      <c r="F27" s="56"/>
      <c r="H27" s="17"/>
      <c r="I27" s="50"/>
      <c r="J27" s="17"/>
      <c r="K27" s="18" t="s">
        <v>14</v>
      </c>
      <c r="L27" s="17"/>
      <c r="M27" s="17"/>
      <c r="N27" s="17"/>
      <c r="O27" s="17"/>
    </row>
    <row r="28" spans="1:15" x14ac:dyDescent="0.25">
      <c r="H28" s="17"/>
      <c r="I28" s="50"/>
      <c r="J28" s="17"/>
      <c r="K28" s="55" t="s">
        <v>32</v>
      </c>
      <c r="L28" s="55"/>
      <c r="M28" s="55"/>
      <c r="N28" s="55"/>
      <c r="O28" s="17"/>
    </row>
    <row r="29" spans="1:15" ht="15.75" customHeight="1" x14ac:dyDescent="0.25">
      <c r="H29" s="17"/>
      <c r="I29" s="17"/>
      <c r="J29" s="17"/>
      <c r="K29" s="55" t="s">
        <v>33</v>
      </c>
      <c r="L29" s="55"/>
      <c r="M29" s="55"/>
      <c r="N29" s="55"/>
      <c r="O29" s="17"/>
    </row>
    <row r="30" spans="1:15" x14ac:dyDescent="0.25">
      <c r="H30" s="17"/>
      <c r="I30" s="17"/>
      <c r="J30" s="17"/>
      <c r="K30" s="55" t="s">
        <v>34</v>
      </c>
      <c r="L30" s="55"/>
      <c r="M30" s="55"/>
      <c r="N30" s="55"/>
      <c r="O30" s="17"/>
    </row>
    <row r="31" spans="1:15" x14ac:dyDescent="0.25">
      <c r="H31" s="17"/>
      <c r="I31" s="17"/>
      <c r="J31" s="17"/>
      <c r="K31" s="55" t="s">
        <v>35</v>
      </c>
      <c r="L31" s="55"/>
      <c r="M31" s="55"/>
      <c r="N31" s="55"/>
      <c r="O31" s="17"/>
    </row>
    <row r="32" spans="1:15" x14ac:dyDescent="0.25">
      <c r="H32" s="17"/>
      <c r="I32" s="17"/>
      <c r="J32" s="17"/>
      <c r="K32" s="55" t="s">
        <v>36</v>
      </c>
      <c r="L32" s="55"/>
      <c r="M32" s="55"/>
      <c r="N32" s="55"/>
      <c r="O32" s="17"/>
    </row>
    <row r="33" spans="8:15" x14ac:dyDescent="0.25">
      <c r="H33" s="17"/>
      <c r="I33" s="17"/>
      <c r="J33" s="17"/>
      <c r="K33" s="55" t="s">
        <v>37</v>
      </c>
      <c r="L33" s="55"/>
      <c r="M33" s="55"/>
      <c r="N33" s="55"/>
      <c r="O33" s="17"/>
    </row>
    <row r="34" spans="8:15" x14ac:dyDescent="0.25">
      <c r="H34" s="17"/>
      <c r="I34" s="17"/>
      <c r="J34" s="17"/>
      <c r="K34" s="55" t="s">
        <v>38</v>
      </c>
      <c r="L34" s="55"/>
      <c r="M34" s="55"/>
      <c r="N34" s="55"/>
      <c r="O34" s="17"/>
    </row>
    <row r="35" spans="8:15" x14ac:dyDescent="0.25">
      <c r="H35" s="17"/>
      <c r="I35" s="19"/>
      <c r="J35" s="17"/>
      <c r="K35" s="55" t="s">
        <v>39</v>
      </c>
      <c r="L35" s="55"/>
      <c r="M35" s="55"/>
      <c r="N35" s="55"/>
      <c r="O35" s="17"/>
    </row>
    <row r="36" spans="8:15" x14ac:dyDescent="0.25">
      <c r="H36" s="17"/>
      <c r="I36" s="17"/>
      <c r="J36" s="17"/>
      <c r="K36" s="55" t="s">
        <v>40</v>
      </c>
      <c r="L36" s="55"/>
      <c r="M36" s="55"/>
      <c r="N36" s="55"/>
      <c r="O36" s="17"/>
    </row>
    <row r="37" spans="8:15" x14ac:dyDescent="0.25">
      <c r="H37" s="20" t="s">
        <v>19</v>
      </c>
      <c r="I37" s="21" t="s">
        <v>24</v>
      </c>
      <c r="J37" s="22"/>
      <c r="K37" s="22"/>
      <c r="L37" s="22"/>
      <c r="M37" s="22"/>
      <c r="N37" s="22"/>
      <c r="O37" s="22"/>
    </row>
    <row r="38" spans="8:15" x14ac:dyDescent="0.25">
      <c r="H38" s="3"/>
      <c r="I38" s="22"/>
      <c r="J38" s="22"/>
      <c r="K38" s="22"/>
      <c r="L38" s="22"/>
      <c r="M38" s="22"/>
      <c r="N38" s="22"/>
      <c r="O38" s="22"/>
    </row>
    <row r="39" spans="8:15" x14ac:dyDescent="0.25">
      <c r="H39" s="3"/>
      <c r="I39" s="22"/>
      <c r="J39" s="22"/>
      <c r="K39" s="22"/>
      <c r="L39" s="22"/>
      <c r="M39" s="22"/>
      <c r="N39" s="22"/>
      <c r="O39" s="22"/>
    </row>
    <row r="40" spans="8:15" x14ac:dyDescent="0.25">
      <c r="H40" s="3"/>
      <c r="I40" s="22"/>
      <c r="J40" s="22"/>
      <c r="K40" s="22"/>
      <c r="L40" s="22"/>
      <c r="M40" s="22"/>
      <c r="N40" s="22"/>
      <c r="O40" s="22"/>
    </row>
    <row r="41" spans="8:15" x14ac:dyDescent="0.25">
      <c r="H41" s="3"/>
      <c r="I41" s="22"/>
      <c r="J41" s="22"/>
      <c r="K41" s="22"/>
      <c r="L41" s="22"/>
      <c r="M41" s="22"/>
      <c r="N41" s="22"/>
      <c r="O41" s="22"/>
    </row>
    <row r="42" spans="8:15" x14ac:dyDescent="0.25">
      <c r="H42" s="3"/>
      <c r="I42" s="22" t="s">
        <v>41</v>
      </c>
      <c r="J42" s="22"/>
      <c r="K42" s="22"/>
      <c r="L42" s="22"/>
      <c r="M42" s="22"/>
      <c r="N42" s="22"/>
      <c r="O42" s="22"/>
    </row>
    <row r="43" spans="8:15" x14ac:dyDescent="0.25">
      <c r="H43" s="3"/>
      <c r="I43" s="22"/>
      <c r="J43" s="22"/>
      <c r="K43" s="22"/>
      <c r="L43" s="22"/>
      <c r="M43" s="22"/>
      <c r="N43" s="22"/>
      <c r="O43" s="22"/>
    </row>
    <row r="44" spans="8:15" x14ac:dyDescent="0.25">
      <c r="H44" s="3"/>
      <c r="I44" s="22"/>
      <c r="J44" s="22"/>
      <c r="K44" s="22"/>
      <c r="L44" s="22"/>
      <c r="M44" s="22"/>
      <c r="N44" s="22"/>
      <c r="O44" s="22"/>
    </row>
    <row r="45" spans="8:15" x14ac:dyDescent="0.25">
      <c r="H45" s="3"/>
      <c r="I45" s="22"/>
      <c r="J45" s="22"/>
      <c r="K45" s="22"/>
      <c r="L45" s="22"/>
      <c r="M45" s="22"/>
      <c r="N45" s="22"/>
      <c r="O45" s="22"/>
    </row>
    <row r="46" spans="8:15" x14ac:dyDescent="0.25">
      <c r="H46" s="3"/>
      <c r="I46" s="22"/>
      <c r="J46" s="22"/>
      <c r="K46" s="22"/>
      <c r="L46" s="22"/>
      <c r="M46" s="22"/>
      <c r="N46" s="22"/>
      <c r="O46" s="22"/>
    </row>
    <row r="47" spans="8:15" ht="15" customHeight="1" x14ac:dyDescent="0.25">
      <c r="H47" s="3"/>
      <c r="I47" s="22"/>
      <c r="J47" s="22"/>
      <c r="K47" s="22"/>
      <c r="L47" s="22"/>
      <c r="M47" s="22"/>
      <c r="N47" s="22"/>
      <c r="O47" s="22"/>
    </row>
    <row r="48" spans="8:15" ht="15" customHeight="1" x14ac:dyDescent="0.25">
      <c r="H48" s="23"/>
      <c r="I48" s="22"/>
      <c r="J48" s="22"/>
      <c r="K48" s="22"/>
      <c r="L48" s="22"/>
      <c r="M48" s="22"/>
      <c r="N48" s="22"/>
      <c r="O48" s="22"/>
    </row>
    <row r="49" spans="1:15" x14ac:dyDescent="0.25">
      <c r="H49" s="22"/>
      <c r="I49" s="22"/>
      <c r="J49" s="22"/>
      <c r="K49" s="22"/>
      <c r="L49" s="22"/>
      <c r="M49" s="22"/>
      <c r="N49" s="22"/>
      <c r="O49" s="22"/>
    </row>
    <row r="50" spans="1:15" x14ac:dyDescent="0.25">
      <c r="H50" s="22"/>
      <c r="I50" s="22"/>
      <c r="J50" s="22"/>
      <c r="K50" s="22"/>
      <c r="L50" s="22"/>
      <c r="M50" s="22"/>
      <c r="N50" s="22"/>
      <c r="O50" s="22"/>
    </row>
    <row r="51" spans="1:15" x14ac:dyDescent="0.25">
      <c r="H51" s="22"/>
      <c r="I51" s="22"/>
      <c r="J51" s="22"/>
      <c r="K51" s="22"/>
      <c r="L51" s="22"/>
      <c r="M51" s="22"/>
      <c r="N51" s="22"/>
      <c r="O51" s="22"/>
    </row>
    <row r="52" spans="1:15" ht="29.25" customHeight="1" x14ac:dyDescent="0.25">
      <c r="A52" s="24"/>
      <c r="B52" s="24"/>
      <c r="C52" s="24"/>
      <c r="D52" s="24"/>
      <c r="E52" s="24"/>
      <c r="F52" s="24"/>
      <c r="H52" s="22"/>
      <c r="I52" s="22"/>
      <c r="J52" s="22"/>
      <c r="K52" s="22"/>
      <c r="L52" s="22"/>
      <c r="M52" s="22"/>
      <c r="N52" s="22"/>
      <c r="O52" s="22"/>
    </row>
    <row r="53" spans="1:15" x14ac:dyDescent="0.25">
      <c r="H53" s="22"/>
      <c r="I53" s="22"/>
      <c r="J53" s="22"/>
      <c r="K53" s="22"/>
      <c r="L53" s="22"/>
      <c r="M53" s="22"/>
      <c r="N53" s="22"/>
      <c r="O53" s="22"/>
    </row>
    <row r="54" spans="1:15" x14ac:dyDescent="0.25">
      <c r="H54" s="22"/>
      <c r="I54" s="22"/>
      <c r="J54" s="22"/>
      <c r="K54" s="22"/>
      <c r="L54" s="22"/>
      <c r="M54" s="22"/>
      <c r="N54" s="22"/>
      <c r="O54" s="22"/>
    </row>
    <row r="55" spans="1:15" x14ac:dyDescent="0.25">
      <c r="G55" s="25"/>
      <c r="H55" s="22"/>
      <c r="I55" s="22"/>
      <c r="J55" s="22"/>
      <c r="K55" s="22"/>
      <c r="L55" s="22"/>
      <c r="M55" s="22"/>
      <c r="N55" s="22"/>
      <c r="O55" s="22"/>
    </row>
    <row r="56" spans="1:15" x14ac:dyDescent="0.25">
      <c r="G56" s="24"/>
      <c r="H56" s="22"/>
      <c r="I56" s="22"/>
      <c r="J56" s="22"/>
      <c r="K56" s="22"/>
      <c r="L56" s="22"/>
      <c r="M56" s="22"/>
      <c r="N56" s="22"/>
      <c r="O56" s="22"/>
    </row>
    <row r="57" spans="1:15" x14ac:dyDescent="0.25">
      <c r="G57" s="24"/>
      <c r="H57" s="22"/>
      <c r="I57" s="22"/>
      <c r="J57" s="22"/>
      <c r="K57" s="22"/>
      <c r="L57" s="22"/>
      <c r="M57" s="22"/>
      <c r="N57" s="22"/>
      <c r="O57" s="22"/>
    </row>
    <row r="58" spans="1:15" x14ac:dyDescent="0.25">
      <c r="H58" s="22"/>
      <c r="I58" s="22"/>
      <c r="J58" s="22"/>
      <c r="K58" s="22"/>
      <c r="L58" s="22"/>
      <c r="M58" s="22"/>
      <c r="N58" s="22"/>
      <c r="O58" s="22"/>
    </row>
    <row r="59" spans="1:15" x14ac:dyDescent="0.25">
      <c r="H59" s="22"/>
      <c r="I59" s="22"/>
      <c r="J59" s="22"/>
      <c r="K59" s="22"/>
      <c r="L59" s="22"/>
      <c r="M59" s="22"/>
      <c r="N59" s="22"/>
      <c r="O59" s="22"/>
    </row>
    <row r="60" spans="1:15" x14ac:dyDescent="0.25">
      <c r="H60" s="22"/>
      <c r="I60" s="22"/>
      <c r="J60" s="22"/>
      <c r="K60" s="22"/>
      <c r="L60" s="22"/>
      <c r="M60" s="22"/>
      <c r="N60" s="22"/>
      <c r="O60" s="22"/>
    </row>
    <row r="61" spans="1:15" x14ac:dyDescent="0.25">
      <c r="H61" s="22"/>
      <c r="I61" s="22"/>
      <c r="J61" s="22"/>
      <c r="K61" s="22"/>
      <c r="L61" s="22"/>
      <c r="M61" s="22"/>
      <c r="N61" s="22"/>
      <c r="O61" s="22"/>
    </row>
    <row r="62" spans="1:15" x14ac:dyDescent="0.25">
      <c r="H62" s="22"/>
      <c r="I62" s="22"/>
      <c r="J62" s="22"/>
      <c r="K62" s="22"/>
      <c r="L62" s="22"/>
      <c r="M62" s="22"/>
      <c r="N62" s="22"/>
      <c r="O62" s="22"/>
    </row>
    <row r="63" spans="1:15" x14ac:dyDescent="0.25">
      <c r="H63" s="22"/>
      <c r="I63" s="22"/>
      <c r="J63" s="22"/>
      <c r="K63" s="22"/>
      <c r="L63" s="22"/>
      <c r="M63" s="22"/>
      <c r="N63" s="22"/>
      <c r="O63" s="22"/>
    </row>
    <row r="64" spans="1:15" x14ac:dyDescent="0.25">
      <c r="H64" s="22"/>
      <c r="I64" s="22"/>
      <c r="J64" s="22"/>
      <c r="K64" s="22"/>
      <c r="L64" s="22"/>
      <c r="M64" s="22"/>
      <c r="N64" s="22"/>
      <c r="O64" s="22"/>
    </row>
    <row r="65" spans="8:15" x14ac:dyDescent="0.25">
      <c r="H65" s="22"/>
      <c r="I65" s="22"/>
      <c r="J65" s="22"/>
      <c r="K65" s="22"/>
      <c r="L65" s="22"/>
      <c r="M65" s="22"/>
      <c r="N65" s="22"/>
      <c r="O65" s="22"/>
    </row>
    <row r="66" spans="8:15" x14ac:dyDescent="0.25">
      <c r="H66" s="22"/>
      <c r="I66" s="22"/>
      <c r="J66" s="22"/>
      <c r="K66" s="22"/>
      <c r="L66" s="22"/>
      <c r="M66" s="22"/>
      <c r="N66" s="22"/>
      <c r="O66" s="22"/>
    </row>
    <row r="67" spans="8:15" x14ac:dyDescent="0.25">
      <c r="H67" s="22"/>
      <c r="I67" s="22"/>
      <c r="J67" s="22"/>
      <c r="K67" s="22"/>
      <c r="L67" s="22"/>
      <c r="M67" s="22"/>
      <c r="N67" s="22"/>
      <c r="O67" s="22"/>
    </row>
    <row r="68" spans="8:15" x14ac:dyDescent="0.25">
      <c r="H68" s="22"/>
      <c r="I68" s="22"/>
      <c r="J68" s="22"/>
      <c r="K68" s="22"/>
      <c r="L68" s="22"/>
      <c r="M68" s="22"/>
      <c r="N68" s="22"/>
      <c r="O68" s="22"/>
    </row>
    <row r="69" spans="8:15" x14ac:dyDescent="0.25">
      <c r="H69" s="22"/>
      <c r="I69" s="22"/>
      <c r="J69" s="22"/>
      <c r="K69" s="22"/>
      <c r="L69" s="22"/>
      <c r="M69" s="22"/>
      <c r="N69" s="22"/>
      <c r="O69" s="22"/>
    </row>
    <row r="70" spans="8:15" x14ac:dyDescent="0.25">
      <c r="H70" s="22"/>
      <c r="I70" s="22"/>
      <c r="J70" s="22"/>
      <c r="K70" s="22"/>
      <c r="L70" s="22"/>
      <c r="M70" s="22"/>
      <c r="N70" s="22"/>
      <c r="O70" s="22"/>
    </row>
    <row r="71" spans="8:15" x14ac:dyDescent="0.25">
      <c r="H71" s="22"/>
      <c r="I71" s="22"/>
      <c r="J71" s="22"/>
      <c r="K71" s="22"/>
      <c r="L71" s="22"/>
      <c r="M71" s="22"/>
      <c r="N71" s="22"/>
      <c r="O71" s="22"/>
    </row>
    <row r="72" spans="8:15" x14ac:dyDescent="0.25">
      <c r="H72" s="22"/>
      <c r="I72" s="22"/>
      <c r="J72" s="22"/>
      <c r="K72" s="22"/>
      <c r="L72" s="22"/>
      <c r="M72" s="22"/>
      <c r="N72" s="22"/>
      <c r="O72" s="22"/>
    </row>
    <row r="73" spans="8:15" x14ac:dyDescent="0.25">
      <c r="H73" s="22"/>
      <c r="I73" s="22"/>
      <c r="J73" s="22"/>
      <c r="K73" s="22"/>
      <c r="L73" s="22"/>
      <c r="M73" s="22"/>
      <c r="N73" s="22"/>
      <c r="O73" s="22"/>
    </row>
    <row r="74" spans="8:15" x14ac:dyDescent="0.25">
      <c r="H74" s="22"/>
      <c r="I74" s="22"/>
      <c r="J74" s="22"/>
      <c r="K74" s="22"/>
      <c r="L74" s="22"/>
      <c r="M74" s="22"/>
      <c r="N74" s="22"/>
      <c r="O74" s="22"/>
    </row>
    <row r="75" spans="8:15" x14ac:dyDescent="0.25">
      <c r="H75" s="22"/>
      <c r="I75" s="22"/>
      <c r="J75" s="22"/>
      <c r="K75" s="22"/>
      <c r="L75" s="22"/>
      <c r="M75" s="22"/>
      <c r="N75" s="22"/>
      <c r="O75" s="22"/>
    </row>
    <row r="76" spans="8:15" ht="18.95" customHeight="1" x14ac:dyDescent="0.25">
      <c r="H76" s="22"/>
      <c r="I76" s="21" t="s">
        <v>51</v>
      </c>
      <c r="J76" s="22"/>
      <c r="K76" s="22"/>
      <c r="L76" s="22"/>
      <c r="M76" s="22"/>
      <c r="N76" s="22"/>
      <c r="O76" s="22"/>
    </row>
    <row r="77" spans="8:15" ht="15" customHeight="1" x14ac:dyDescent="0.25">
      <c r="H77" s="22"/>
      <c r="I77" s="21"/>
      <c r="J77" s="22"/>
      <c r="K77" s="22"/>
      <c r="L77" s="22"/>
      <c r="M77" s="22"/>
      <c r="N77" s="22"/>
      <c r="O77" s="22"/>
    </row>
    <row r="78" spans="8:15" ht="15" customHeight="1" x14ac:dyDescent="0.25">
      <c r="H78" s="22"/>
      <c r="I78" s="21"/>
      <c r="J78" s="22"/>
      <c r="K78" s="22"/>
      <c r="L78" s="22"/>
      <c r="M78" s="22"/>
      <c r="N78" s="22"/>
      <c r="O78" s="22"/>
    </row>
    <row r="79" spans="8:15" x14ac:dyDescent="0.25">
      <c r="H79" s="26" t="s">
        <v>16</v>
      </c>
      <c r="I79" s="48" t="s">
        <v>17</v>
      </c>
      <c r="J79" s="22"/>
      <c r="K79" s="22"/>
      <c r="L79" s="22"/>
      <c r="M79" s="22"/>
      <c r="N79" s="22"/>
      <c r="O79" s="22"/>
    </row>
    <row r="80" spans="8:15" ht="17.45" customHeight="1" x14ac:dyDescent="0.25">
      <c r="H80" s="22"/>
      <c r="I80" s="48"/>
      <c r="J80" s="22"/>
      <c r="K80" s="22"/>
      <c r="L80" s="22"/>
      <c r="M80" s="22"/>
      <c r="N80" s="22"/>
      <c r="O80" s="22"/>
    </row>
    <row r="81" spans="9:9" ht="18" customHeight="1" x14ac:dyDescent="0.25">
      <c r="I81" s="27"/>
    </row>
    <row r="82" spans="9:9" x14ac:dyDescent="0.25">
      <c r="I82" s="28"/>
    </row>
    <row r="83" spans="9:9" x14ac:dyDescent="0.25">
      <c r="I83" s="29"/>
    </row>
    <row r="84" spans="9:9" x14ac:dyDescent="0.25">
      <c r="I84" s="2"/>
    </row>
  </sheetData>
  <sheetProtection algorithmName="SHA-512" hashValue="42FbcNzVSZuuPre4VLRZ7eoH1n3a/Lrepv6orEMNjIvdtmbIk0ImhJ4WgCBE/ccHrofXCsycXzqyhWeED8JtoA==" saltValue="JSpLQWBmlG3bVvPx4nHbGQ==" spinCount="100000" sheet="1" objects="1" scenarios="1"/>
  <mergeCells count="22">
    <mergeCell ref="K30:N30"/>
    <mergeCell ref="A26:F26"/>
    <mergeCell ref="A27:F27"/>
    <mergeCell ref="K36:N36"/>
    <mergeCell ref="A23:F24"/>
    <mergeCell ref="A25:F25"/>
    <mergeCell ref="I79:I80"/>
    <mergeCell ref="A1:F1"/>
    <mergeCell ref="I26:I28"/>
    <mergeCell ref="A2:F9"/>
    <mergeCell ref="I2:I4"/>
    <mergeCell ref="I17:K20"/>
    <mergeCell ref="A19:F19"/>
    <mergeCell ref="A20:F21"/>
    <mergeCell ref="K31:N31"/>
    <mergeCell ref="K32:N32"/>
    <mergeCell ref="K33:N33"/>
    <mergeCell ref="K34:N34"/>
    <mergeCell ref="K35:N35"/>
    <mergeCell ref="A11:F16"/>
    <mergeCell ref="K28:N28"/>
    <mergeCell ref="K29:N29"/>
  </mergeCells>
  <hyperlinks>
    <hyperlink ref="A20:F21" r:id="rId1" display="Rezaei, J. (2016). Best-worst multi-criteria decision-making method: Some properties and a linear model. Omega, 64, 126-130." xr:uid="{00000000-0004-0000-0000-000000000000}"/>
    <hyperlink ref="A19:F19" r:id="rId2" display="Rezaei, J. (2015).Best-worst multi-criteria decision-making method. Omega, 53, 49-57." xr:uid="{00000000-0004-0000-0000-000001000000}"/>
  </hyperlinks>
  <pageMargins left="0.7" right="0.7" top="0.75" bottom="0.75" header="0.3" footer="0.3"/>
  <pageSetup paperSize="9"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Q41"/>
  <sheetViews>
    <sheetView tabSelected="1" zoomScaleNormal="100" workbookViewId="0">
      <selection activeCell="D20" sqref="D20:E20"/>
    </sheetView>
  </sheetViews>
  <sheetFormatPr defaultRowHeight="15" x14ac:dyDescent="0.25"/>
  <cols>
    <col min="1" max="1" width="9.140625" style="34" customWidth="1"/>
    <col min="2" max="8" width="20.7109375" style="34" customWidth="1"/>
    <col min="9" max="9" width="13.7109375" style="34" bestFit="1" customWidth="1"/>
    <col min="10" max="11" width="11.7109375" style="34" bestFit="1" customWidth="1"/>
    <col min="12" max="12" width="11.5703125" style="34" bestFit="1" customWidth="1"/>
    <col min="13" max="14" width="9.28515625" style="34" bestFit="1" customWidth="1"/>
    <col min="15" max="16384" width="9.140625" style="34"/>
  </cols>
  <sheetData>
    <row r="2" spans="1:17" ht="23.25" x14ac:dyDescent="0.25">
      <c r="B2" s="59" t="s">
        <v>61</v>
      </c>
      <c r="C2" s="59"/>
      <c r="D2" s="59"/>
      <c r="E2" s="59"/>
      <c r="F2" s="59"/>
    </row>
    <row r="3" spans="1:17" s="37" customFormat="1" x14ac:dyDescent="0.25">
      <c r="A3" s="35"/>
      <c r="B3" s="35"/>
      <c r="C3" s="35"/>
      <c r="D3" s="35"/>
      <c r="E3" s="39"/>
      <c r="F3" s="39"/>
      <c r="G3" s="39"/>
      <c r="H3" s="39"/>
      <c r="I3" s="39"/>
      <c r="J3" s="39"/>
    </row>
    <row r="4" spans="1:17" s="37" customFormat="1" x14ac:dyDescent="0.25">
      <c r="A4" s="35"/>
      <c r="B4" s="35"/>
      <c r="C4" s="35"/>
      <c r="D4" s="35"/>
      <c r="E4" s="39"/>
      <c r="F4" s="39"/>
      <c r="G4" s="39"/>
      <c r="H4" s="39"/>
      <c r="I4" s="39"/>
      <c r="J4" s="39"/>
    </row>
    <row r="5" spans="1:17" x14ac:dyDescent="0.25">
      <c r="B5" s="40" t="s">
        <v>18</v>
      </c>
      <c r="C5" s="40" t="s">
        <v>5</v>
      </c>
      <c r="D5" s="40" t="s">
        <v>6</v>
      </c>
      <c r="E5" s="40" t="s">
        <v>7</v>
      </c>
      <c r="F5" s="40" t="s">
        <v>7</v>
      </c>
      <c r="H5" s="30"/>
    </row>
    <row r="6" spans="1:17" x14ac:dyDescent="0.25">
      <c r="B6" s="40" t="s">
        <v>10</v>
      </c>
      <c r="C6" s="45" t="s">
        <v>53</v>
      </c>
      <c r="D6" s="45" t="s">
        <v>54</v>
      </c>
      <c r="E6" s="45" t="s">
        <v>55</v>
      </c>
      <c r="F6" s="45" t="s">
        <v>56</v>
      </c>
      <c r="G6" s="66"/>
      <c r="H6" s="67"/>
      <c r="I6" s="67"/>
      <c r="J6" s="67"/>
      <c r="N6" s="30"/>
      <c r="O6" s="30"/>
      <c r="P6" s="30"/>
      <c r="Q6" s="30"/>
    </row>
    <row r="7" spans="1:17" x14ac:dyDescent="0.25">
      <c r="B7" s="68"/>
      <c r="C7" s="68"/>
      <c r="D7" s="68"/>
      <c r="E7" s="68"/>
      <c r="F7" s="68"/>
      <c r="G7" s="69"/>
      <c r="H7" s="47"/>
      <c r="I7" s="47"/>
      <c r="J7" s="47"/>
      <c r="N7" s="30"/>
      <c r="O7" s="30"/>
      <c r="P7" s="30"/>
      <c r="Q7" s="30"/>
    </row>
    <row r="8" spans="1:17" x14ac:dyDescent="0.25">
      <c r="B8" s="40" t="s">
        <v>18</v>
      </c>
      <c r="C8" s="40" t="str">
        <f>C6</f>
        <v>Harga</v>
      </c>
      <c r="D8" s="40" t="str">
        <f>D6</f>
        <v>Jarak</v>
      </c>
      <c r="E8" s="40" t="str">
        <f>E6</f>
        <v>Rating</v>
      </c>
      <c r="F8" s="40" t="str">
        <f>F6</f>
        <v>Jumlah Terjual</v>
      </c>
      <c r="G8" s="69"/>
      <c r="H8" s="47"/>
      <c r="I8" s="47"/>
      <c r="J8" s="47"/>
      <c r="N8" s="30"/>
      <c r="O8" s="30"/>
      <c r="P8" s="30"/>
      <c r="Q8" s="30"/>
    </row>
    <row r="9" spans="1:17" x14ac:dyDescent="0.25">
      <c r="B9" s="40" t="s">
        <v>62</v>
      </c>
      <c r="C9" s="70" t="s">
        <v>64</v>
      </c>
      <c r="D9" s="70" t="s">
        <v>64</v>
      </c>
      <c r="E9" s="70" t="s">
        <v>63</v>
      </c>
      <c r="F9" s="70" t="s">
        <v>63</v>
      </c>
      <c r="G9" s="69"/>
      <c r="H9" s="47"/>
      <c r="I9" s="47"/>
      <c r="J9" s="47"/>
      <c r="N9" s="30"/>
      <c r="O9" s="30"/>
      <c r="P9" s="30"/>
      <c r="Q9" s="30"/>
    </row>
    <row r="10" spans="1:17" x14ac:dyDescent="0.25">
      <c r="B10" s="30"/>
      <c r="C10" s="35" t="s">
        <v>57</v>
      </c>
      <c r="D10" s="35" t="s">
        <v>58</v>
      </c>
      <c r="E10" s="35" t="s">
        <v>59</v>
      </c>
      <c r="F10" s="35" t="s">
        <v>60</v>
      </c>
      <c r="H10" s="30"/>
      <c r="I10" s="30"/>
      <c r="J10" s="30"/>
      <c r="K10" s="30"/>
      <c r="L10" s="30"/>
      <c r="M10" s="30"/>
      <c r="N10" s="30"/>
      <c r="O10" s="30"/>
      <c r="P10" s="30"/>
      <c r="Q10" s="30"/>
    </row>
    <row r="11" spans="1:17" x14ac:dyDescent="0.25">
      <c r="B11" s="40" t="s">
        <v>9</v>
      </c>
      <c r="C11" s="31" t="s">
        <v>53</v>
      </c>
      <c r="D11" s="64"/>
      <c r="E11" s="65"/>
      <c r="F11" s="30"/>
      <c r="H11" s="30"/>
      <c r="I11" s="30"/>
      <c r="J11" s="30"/>
      <c r="K11" s="30"/>
      <c r="L11" s="30"/>
      <c r="M11" s="30"/>
      <c r="N11" s="30"/>
      <c r="O11" s="30"/>
      <c r="P11" s="30"/>
      <c r="Q11" s="30"/>
    </row>
    <row r="12" spans="1:17" x14ac:dyDescent="0.25">
      <c r="B12" s="30"/>
      <c r="C12" s="35" t="str">
        <f>IF($C$11=$C$6,$C$10,IF($C$11=$D$6,$D$10,IF($C$11=$E$6,$E$10,IF($C$11=$F$6,$F$10))))</f>
        <v>C1</v>
      </c>
      <c r="D12" s="43"/>
      <c r="E12" s="35"/>
      <c r="F12" s="30"/>
      <c r="H12" s="30"/>
      <c r="I12" s="35"/>
      <c r="J12" s="35"/>
      <c r="K12" s="35"/>
      <c r="L12" s="35"/>
      <c r="M12" s="30"/>
      <c r="N12" s="30"/>
      <c r="O12" s="30"/>
      <c r="P12" s="30"/>
      <c r="Q12" s="30"/>
    </row>
    <row r="13" spans="1:17" x14ac:dyDescent="0.25">
      <c r="B13" s="40" t="s">
        <v>11</v>
      </c>
      <c r="C13" s="31" t="s">
        <v>56</v>
      </c>
      <c r="D13" s="64"/>
      <c r="E13" s="65"/>
      <c r="F13" s="30"/>
      <c r="H13" s="30"/>
      <c r="I13" s="35"/>
      <c r="J13" s="35"/>
      <c r="K13" s="35"/>
      <c r="L13" s="35"/>
      <c r="M13" s="35"/>
      <c r="N13" s="35"/>
      <c r="O13" s="35"/>
      <c r="P13" s="30"/>
      <c r="Q13" s="30"/>
    </row>
    <row r="14" spans="1:17" x14ac:dyDescent="0.25">
      <c r="B14" s="30"/>
      <c r="C14" s="35" t="str">
        <f>IF($C$13=$C$6,$C$10,IF($C$13=$D$6,$D$10,IF($C$13=$E$6,$E$10,IF($C$13=$F$6,$F$10))))</f>
        <v>C4</v>
      </c>
      <c r="D14" s="30"/>
      <c r="E14" s="35"/>
      <c r="F14" s="30"/>
      <c r="H14" s="44"/>
      <c r="I14" s="35"/>
      <c r="J14" s="36" t="s">
        <v>46</v>
      </c>
      <c r="K14" s="60">
        <v>4</v>
      </c>
      <c r="L14" s="35"/>
      <c r="M14" s="35"/>
      <c r="N14" s="35"/>
      <c r="O14" s="35"/>
      <c r="P14" s="30"/>
      <c r="Q14" s="30"/>
    </row>
    <row r="15" spans="1:17" x14ac:dyDescent="0.25">
      <c r="B15" s="40" t="s">
        <v>4</v>
      </c>
      <c r="C15" s="40" t="str">
        <f>IF(C$6="",C$5,C$6)</f>
        <v>Harga</v>
      </c>
      <c r="D15" s="40" t="str">
        <f>IF(D$6="",D$5,D$6)</f>
        <v>Jarak</v>
      </c>
      <c r="E15" s="40" t="str">
        <f>IF(E$6="",E$5,E$6)</f>
        <v>Rating</v>
      </c>
      <c r="F15" s="40" t="str">
        <f>IF(F$6="",F$5,F$6)</f>
        <v>Jumlah Terjual</v>
      </c>
      <c r="H15" s="44"/>
      <c r="I15" s="35"/>
      <c r="J15" s="36" t="s">
        <v>47</v>
      </c>
      <c r="K15" s="60"/>
      <c r="L15" s="35"/>
      <c r="M15" s="35"/>
      <c r="N15" s="35"/>
      <c r="O15" s="35"/>
      <c r="P15" s="30"/>
      <c r="Q15" s="30"/>
    </row>
    <row r="16" spans="1:17" x14ac:dyDescent="0.25">
      <c r="B16" s="40" t="str">
        <f>C11</f>
        <v>Harga</v>
      </c>
      <c r="C16" s="31">
        <v>1</v>
      </c>
      <c r="D16" s="31">
        <v>3</v>
      </c>
      <c r="E16" s="31">
        <v>5</v>
      </c>
      <c r="F16" s="31">
        <v>7</v>
      </c>
      <c r="G16" s="64"/>
      <c r="H16" s="65"/>
      <c r="I16" s="35">
        <f>IF(MAX($C$16:$F$16)=1,0, ABS(C16*C19-MAX($C$16:$F$16))/(MAX($C$16:$F$16)*MAX($C$16:$F$16)-MAX($C$16:$F$16)))</f>
        <v>0</v>
      </c>
      <c r="J16" s="35">
        <f>IF(MAX($C$16:$F$16)=1,0, ABS(D16*C20-MAX($C$16:$F$16))/(MAX($C$16:$F$16)*MAX($C$16:$F$16)-MAX($C$16:$F$16)))</f>
        <v>0.19047619047619047</v>
      </c>
      <c r="K16" s="35">
        <f>IF(MAX($C$16:$F$16)=1,0, ABS(E16*C21-MAX($C$16:$F$16))/(MAX($C$16:$F$16)*MAX($C$16:$F$16)-MAX($C$16:$F$16)))</f>
        <v>0.19047619047619047</v>
      </c>
      <c r="L16" s="35">
        <f>IF(MAX($C$16:$F$16)=1,0, ABS(F16*C22-MAX($C$16:$F$16))/(MAX($C$16:$F$16)*MAX($C$16:$F$16)-MAX($C$16:$F$16)))</f>
        <v>0</v>
      </c>
      <c r="M16" s="35"/>
      <c r="N16" s="35"/>
      <c r="O16" s="35"/>
      <c r="P16" s="30"/>
      <c r="Q16" s="30"/>
    </row>
    <row r="17" spans="1:17" x14ac:dyDescent="0.25">
      <c r="B17" s="30"/>
      <c r="C17" s="30"/>
      <c r="D17" s="30"/>
      <c r="E17" s="30"/>
      <c r="F17" s="30"/>
      <c r="G17" s="30"/>
      <c r="H17" s="30"/>
      <c r="I17" s="35"/>
      <c r="J17" s="36"/>
      <c r="K17" s="36"/>
      <c r="L17" s="35"/>
      <c r="M17" s="35"/>
      <c r="N17" s="35"/>
      <c r="O17" s="35"/>
      <c r="P17" s="30"/>
      <c r="Q17" s="30"/>
    </row>
    <row r="18" spans="1:17" x14ac:dyDescent="0.25">
      <c r="B18" s="40" t="s">
        <v>12</v>
      </c>
      <c r="C18" s="40" t="str">
        <f>C13</f>
        <v>Jumlah Terjual</v>
      </c>
      <c r="D18" s="30"/>
      <c r="E18" s="30"/>
      <c r="F18" s="30"/>
      <c r="G18" s="30"/>
      <c r="H18" s="30"/>
      <c r="I18" s="35"/>
      <c r="J18" s="36"/>
      <c r="K18" s="36"/>
      <c r="L18" s="35"/>
      <c r="M18" s="36" t="s">
        <v>46</v>
      </c>
      <c r="N18" s="60">
        <v>4</v>
      </c>
      <c r="O18" s="35"/>
      <c r="P18" s="30"/>
      <c r="Q18" s="30"/>
    </row>
    <row r="19" spans="1:17" x14ac:dyDescent="0.25">
      <c r="B19" s="40" t="str">
        <f>IF(C$6="",C$5,C$6)</f>
        <v>Harga</v>
      </c>
      <c r="C19" s="31">
        <v>7</v>
      </c>
      <c r="D19" s="64"/>
      <c r="E19" s="65"/>
      <c r="F19" s="30"/>
      <c r="G19" s="30"/>
      <c r="H19" s="30"/>
      <c r="I19" s="35"/>
      <c r="J19" s="36"/>
      <c r="K19" s="36"/>
      <c r="L19" s="35"/>
      <c r="M19" s="36" t="s">
        <v>47</v>
      </c>
      <c r="N19" s="60"/>
      <c r="O19" s="35"/>
      <c r="P19" s="30"/>
      <c r="Q19" s="30"/>
    </row>
    <row r="20" spans="1:17" x14ac:dyDescent="0.25">
      <c r="B20" s="41" t="str">
        <f>IF(D$6="",D$5,D$6)</f>
        <v>Jarak</v>
      </c>
      <c r="C20" s="31">
        <v>5</v>
      </c>
      <c r="D20" s="64"/>
      <c r="E20" s="65"/>
      <c r="F20" s="30"/>
      <c r="G20" s="30"/>
      <c r="H20" s="30"/>
      <c r="I20" s="35"/>
      <c r="J20" s="36"/>
      <c r="K20" s="36"/>
      <c r="L20" s="35"/>
      <c r="M20" s="36">
        <v>3</v>
      </c>
      <c r="N20" s="36">
        <v>0.16669999999999999</v>
      </c>
      <c r="O20" s="35"/>
      <c r="P20" s="30"/>
      <c r="Q20" s="30"/>
    </row>
    <row r="21" spans="1:17" x14ac:dyDescent="0.25">
      <c r="B21" s="41" t="str">
        <f>IF(E$6="",E$5,E$6)</f>
        <v>Rating</v>
      </c>
      <c r="C21" s="31">
        <v>3</v>
      </c>
      <c r="D21" s="64"/>
      <c r="E21" s="65"/>
      <c r="F21" s="30"/>
      <c r="G21" s="30"/>
      <c r="H21" s="30"/>
      <c r="I21" s="35"/>
      <c r="J21" s="36"/>
      <c r="K21" s="36"/>
      <c r="L21" s="35"/>
      <c r="M21" s="36">
        <v>4</v>
      </c>
      <c r="N21" s="36">
        <v>0.1898</v>
      </c>
      <c r="O21" s="35"/>
      <c r="P21" s="30"/>
      <c r="Q21" s="30"/>
    </row>
    <row r="22" spans="1:17" x14ac:dyDescent="0.25">
      <c r="B22" s="41" t="str">
        <f>IF(F$6="",F$5,F$6)</f>
        <v>Jumlah Terjual</v>
      </c>
      <c r="C22" s="31">
        <v>1</v>
      </c>
      <c r="D22" s="64"/>
      <c r="E22" s="65"/>
      <c r="F22" s="30"/>
      <c r="G22" s="30"/>
      <c r="H22" s="30"/>
      <c r="I22" s="35"/>
      <c r="J22" s="36"/>
      <c r="K22" s="36"/>
      <c r="L22" s="35"/>
      <c r="M22" s="36">
        <v>5</v>
      </c>
      <c r="N22" s="36">
        <v>0.2306</v>
      </c>
      <c r="O22" s="35"/>
      <c r="P22" s="30"/>
      <c r="Q22" s="30"/>
    </row>
    <row r="23" spans="1:17" x14ac:dyDescent="0.25">
      <c r="B23" s="30"/>
      <c r="C23" s="30"/>
      <c r="D23" s="30"/>
      <c r="E23" s="30"/>
      <c r="F23" s="30"/>
      <c r="G23" s="30"/>
      <c r="H23" s="30"/>
      <c r="I23" s="35"/>
      <c r="J23" s="35"/>
      <c r="K23" s="35"/>
      <c r="L23" s="35"/>
      <c r="M23" s="36">
        <v>6</v>
      </c>
      <c r="N23" s="36">
        <v>0.26429999999999998</v>
      </c>
      <c r="O23" s="35"/>
      <c r="P23" s="30"/>
      <c r="Q23" s="30"/>
    </row>
    <row r="24" spans="1:17" x14ac:dyDescent="0.25">
      <c r="B24" s="30"/>
      <c r="C24" s="30"/>
      <c r="D24" s="30"/>
      <c r="E24" s="30"/>
      <c r="F24" s="30"/>
      <c r="G24" s="30"/>
      <c r="H24" s="30"/>
      <c r="I24" s="35"/>
      <c r="J24" s="35"/>
      <c r="K24" s="35"/>
      <c r="L24" s="35"/>
      <c r="M24" s="36">
        <v>7</v>
      </c>
      <c r="N24" s="36">
        <v>0.28189999999999998</v>
      </c>
      <c r="O24" s="35"/>
      <c r="P24" s="30"/>
      <c r="Q24" s="30"/>
    </row>
    <row r="25" spans="1:17" x14ac:dyDescent="0.25">
      <c r="B25" s="61" t="s">
        <v>1</v>
      </c>
      <c r="C25" s="40" t="str">
        <f>C15</f>
        <v>Harga</v>
      </c>
      <c r="D25" s="40" t="str">
        <f>D15</f>
        <v>Jarak</v>
      </c>
      <c r="E25" s="40" t="str">
        <f>E15</f>
        <v>Rating</v>
      </c>
      <c r="F25" s="40" t="str">
        <f>F15</f>
        <v>Jumlah Terjual</v>
      </c>
      <c r="G25" s="30"/>
      <c r="H25" s="30"/>
      <c r="I25" s="37"/>
      <c r="J25" s="37"/>
      <c r="K25" s="37"/>
      <c r="L25" s="37"/>
      <c r="M25" s="36">
        <v>8</v>
      </c>
      <c r="N25" s="36">
        <v>0.29580000000000001</v>
      </c>
      <c r="O25" s="37"/>
    </row>
    <row r="26" spans="1:17" x14ac:dyDescent="0.25">
      <c r="B26" s="62"/>
      <c r="C26" s="45">
        <v>0.57180851063829796</v>
      </c>
      <c r="D26" s="45">
        <v>0.22606382978723408</v>
      </c>
      <c r="E26" s="45">
        <v>0.1356382978723405</v>
      </c>
      <c r="F26" s="45">
        <v>6.6489361702127672E-2</v>
      </c>
      <c r="G26" s="66"/>
      <c r="H26" s="67"/>
      <c r="I26" s="67"/>
      <c r="J26" s="67"/>
      <c r="K26" s="37"/>
      <c r="L26" s="37"/>
      <c r="M26" s="37">
        <v>9</v>
      </c>
      <c r="N26" s="36">
        <v>0.30620000000000003</v>
      </c>
      <c r="O26" s="37"/>
    </row>
    <row r="27" spans="1:17" x14ac:dyDescent="0.25">
      <c r="B27" s="30"/>
      <c r="C27" s="32"/>
      <c r="D27" s="32"/>
      <c r="E27" s="30"/>
      <c r="F27" s="30"/>
      <c r="G27" s="30"/>
      <c r="H27" s="30"/>
      <c r="I27" s="37"/>
      <c r="J27" s="37"/>
      <c r="K27" s="37"/>
      <c r="L27" s="37"/>
      <c r="M27" s="35"/>
      <c r="N27" s="35">
        <f>MAX(C16:G16)</f>
        <v>7</v>
      </c>
      <c r="O27" s="37"/>
    </row>
    <row r="28" spans="1:17" x14ac:dyDescent="0.25">
      <c r="B28" s="46" t="s">
        <v>0</v>
      </c>
      <c r="C28" s="46">
        <v>0.10638297872340431</v>
      </c>
      <c r="D28" s="30"/>
      <c r="E28" s="63"/>
      <c r="F28" s="63"/>
      <c r="G28" s="30"/>
      <c r="H28" s="30"/>
      <c r="I28" s="37"/>
      <c r="J28" s="37"/>
      <c r="K28" s="37"/>
      <c r="L28" s="37"/>
      <c r="M28" s="35"/>
      <c r="N28" s="35">
        <f>VLOOKUP(N27,M20:N26,2)</f>
        <v>0.28189999999999998</v>
      </c>
      <c r="O28" s="37"/>
    </row>
    <row r="29" spans="1:17" ht="15" customHeight="1" x14ac:dyDescent="0.25">
      <c r="B29" s="42" t="s">
        <v>45</v>
      </c>
      <c r="C29" s="45">
        <f>MAX(I16:L16)</f>
        <v>0.19047619047619047</v>
      </c>
      <c r="D29" s="57" t="str">
        <f>IF(C29&lt;C30, "The pairwise comparison consistency level is acceptable", "The pairwise comparison consistency level is not acceptable")</f>
        <v>The pairwise comparison consistency level is acceptable</v>
      </c>
      <c r="E29" s="58"/>
      <c r="F29" s="58"/>
      <c r="G29" s="58"/>
      <c r="H29" s="58"/>
      <c r="I29" s="58"/>
      <c r="J29" s="58"/>
      <c r="K29" s="58"/>
    </row>
    <row r="30" spans="1:17" x14ac:dyDescent="0.25">
      <c r="B30" s="42" t="s">
        <v>48</v>
      </c>
      <c r="C30" s="42">
        <f>N28</f>
        <v>0.28189999999999998</v>
      </c>
      <c r="D30" s="30"/>
      <c r="E30" s="30"/>
      <c r="F30" s="30"/>
      <c r="G30" s="30"/>
      <c r="H30" s="30"/>
      <c r="I30" s="30"/>
      <c r="J30" s="30"/>
      <c r="K30" s="30"/>
    </row>
    <row r="31" spans="1:17" x14ac:dyDescent="0.25">
      <c r="A31" s="37"/>
      <c r="B31" s="38"/>
      <c r="C31" s="38"/>
      <c r="D31" s="38"/>
      <c r="E31" s="38"/>
      <c r="F31" s="38"/>
      <c r="G31" s="33"/>
      <c r="H31" s="33"/>
    </row>
    <row r="32" spans="1:17" x14ac:dyDescent="0.25">
      <c r="A32" s="37"/>
      <c r="B32" s="35" t="s">
        <v>8</v>
      </c>
      <c r="C32" s="35">
        <f>SUM(C26:F26)</f>
        <v>1.0000000000000002</v>
      </c>
      <c r="D32" s="35"/>
      <c r="E32" s="35"/>
      <c r="F32" s="35"/>
      <c r="G32" s="30"/>
      <c r="H32" s="33"/>
    </row>
    <row r="33" spans="1:12" x14ac:dyDescent="0.25">
      <c r="A33" s="37"/>
      <c r="B33" s="35"/>
      <c r="C33" s="35"/>
      <c r="D33" s="35"/>
      <c r="E33" s="35"/>
      <c r="F33" s="35"/>
      <c r="G33" s="30"/>
      <c r="H33" s="33"/>
      <c r="I33" s="33"/>
      <c r="J33" s="33"/>
      <c r="K33" s="33"/>
      <c r="L33" s="33"/>
    </row>
    <row r="34" spans="1:12" x14ac:dyDescent="0.25">
      <c r="A34" s="37"/>
      <c r="B34" s="35" t="s">
        <v>2</v>
      </c>
      <c r="C34" s="35">
        <f>IF($C$16=1,$C$26,IF($D$16=1,$D$26,IF($E$16=1,$E$26,IF($F$16=1,$F$26))))-C16*C26</f>
        <v>0</v>
      </c>
      <c r="D34" s="35">
        <f>IF($C$16=1,$C$26,IF($D$16=1,$D$26,IF($E$16=1,$E$26,IF($F$16=1,$F$26))))-D16*D26</f>
        <v>-0.1063829787234043</v>
      </c>
      <c r="E34" s="35">
        <f>IF($C$16=1,$C$26,IF($D$16=1,$D$26,IF($E$16=1,$E$26,IF($F$16=1,$F$26))))-E16*E26</f>
        <v>-0.10638297872340452</v>
      </c>
      <c r="F34" s="35">
        <f>IF($C$16=1,$C$26,IF($D$16=1,$D$26,IF($E$16=1,$E$26,IF($F$16=1,$F$26))))-F16*F26</f>
        <v>0.10638297872340424</v>
      </c>
      <c r="G34" s="30"/>
      <c r="H34" s="33"/>
    </row>
    <row r="35" spans="1:12" x14ac:dyDescent="0.25">
      <c r="A35" s="37"/>
      <c r="B35" s="35"/>
      <c r="C35" s="35">
        <f>-C34</f>
        <v>0</v>
      </c>
      <c r="D35" s="35">
        <f>-D34</f>
        <v>0.1063829787234043</v>
      </c>
      <c r="E35" s="35">
        <f>-E34</f>
        <v>0.10638297872340452</v>
      </c>
      <c r="F35" s="35">
        <f>-F34</f>
        <v>-0.10638297872340424</v>
      </c>
      <c r="G35" s="30"/>
      <c r="H35" s="33"/>
    </row>
    <row r="36" spans="1:12" x14ac:dyDescent="0.25">
      <c r="A36" s="37"/>
      <c r="B36" s="35"/>
      <c r="C36" s="35"/>
      <c r="D36" s="35"/>
      <c r="E36" s="35"/>
      <c r="F36" s="35"/>
      <c r="G36" s="30"/>
      <c r="H36" s="33"/>
    </row>
    <row r="37" spans="1:12" x14ac:dyDescent="0.25">
      <c r="A37" s="37"/>
      <c r="B37" s="35" t="s">
        <v>3</v>
      </c>
      <c r="C37" s="35">
        <f>C26-$C19*IF($C$19=1,$C$26,IF($C$20=1,$D$26,IF($C$21=1,$E$26,IF($C$22=1,$F$26))))</f>
        <v>0.10638297872340424</v>
      </c>
      <c r="D37" s="35">
        <f>D26-$C20*IF($C$19=1,$C$26,IF($C$20=1,$D$26,IF($C$21=1,$E$26,IF($C$22=1,$F$26))))</f>
        <v>-0.10638297872340427</v>
      </c>
      <c r="E37" s="35">
        <f>E26-$C21*IF($C$19=1,$C$26,IF($C$20=1,$D$26,IF($C$21=1,$E$26,IF($C$22=1,$F$26))))</f>
        <v>-6.3829787234042534E-2</v>
      </c>
      <c r="F37" s="35">
        <f>F26-$C22*IF($C$19=1,$C$26,IF($C$20=1,$D$26,IF($C$21=1,$E$26,IF($C$22=1,$F$26))))</f>
        <v>0</v>
      </c>
      <c r="G37" s="30"/>
      <c r="H37" s="33"/>
    </row>
    <row r="38" spans="1:12" x14ac:dyDescent="0.25">
      <c r="A38" s="37"/>
      <c r="B38" s="35"/>
      <c r="C38" s="35">
        <f>-C37</f>
        <v>-0.10638297872340424</v>
      </c>
      <c r="D38" s="35">
        <f>-D37</f>
        <v>0.10638297872340427</v>
      </c>
      <c r="E38" s="35">
        <f>-E37</f>
        <v>6.3829787234042534E-2</v>
      </c>
      <c r="F38" s="35">
        <f>-F37</f>
        <v>0</v>
      </c>
      <c r="G38" s="30"/>
      <c r="H38" s="33"/>
    </row>
    <row r="39" spans="1:12" x14ac:dyDescent="0.25">
      <c r="A39" s="37"/>
      <c r="B39" s="38"/>
      <c r="C39" s="38"/>
      <c r="D39" s="38"/>
      <c r="E39" s="38"/>
      <c r="F39" s="38"/>
      <c r="G39" s="30"/>
      <c r="H39" s="33"/>
    </row>
    <row r="40" spans="1:12" x14ac:dyDescent="0.25">
      <c r="B40" s="33"/>
      <c r="C40" s="33"/>
      <c r="D40" s="30"/>
      <c r="E40" s="33"/>
      <c r="F40" s="33"/>
      <c r="G40" s="30"/>
      <c r="H40" s="30"/>
    </row>
    <row r="41" spans="1:12" x14ac:dyDescent="0.25">
      <c r="B41" s="30"/>
      <c r="C41" s="30"/>
      <c r="D41" s="30"/>
      <c r="E41" s="30"/>
      <c r="F41" s="30"/>
      <c r="G41" s="30"/>
      <c r="H41" s="30"/>
    </row>
  </sheetData>
  <mergeCells count="15">
    <mergeCell ref="D29:K29"/>
    <mergeCell ref="B2:F2"/>
    <mergeCell ref="N18:N19"/>
    <mergeCell ref="B25:B26"/>
    <mergeCell ref="E28:F28"/>
    <mergeCell ref="K14:K15"/>
    <mergeCell ref="D19:E19"/>
    <mergeCell ref="D20:E20"/>
    <mergeCell ref="D21:E21"/>
    <mergeCell ref="D22:E22"/>
    <mergeCell ref="G26:J26"/>
    <mergeCell ref="G6:J6"/>
    <mergeCell ref="D11:E11"/>
    <mergeCell ref="D13:E13"/>
    <mergeCell ref="G16:H16"/>
  </mergeCells>
  <conditionalFormatting sqref="G28">
    <cfRule type="cellIs" dxfId="1" priority="1" operator="equal">
      <formula>"YES"</formula>
    </cfRule>
    <cfRule type="cellIs" dxfId="0" priority="2" operator="equal">
      <formula>"NO"</formula>
    </cfRule>
  </conditionalFormatting>
  <dataValidations count="4">
    <dataValidation type="list" allowBlank="1" showInputMessage="1" showErrorMessage="1" sqref="C16:F16 C19:C22" xr:uid="{00000000-0002-0000-0100-000000000000}">
      <formula1>"1,2,3,4,5,6,7,8,9"</formula1>
    </dataValidation>
    <dataValidation type="list" allowBlank="1" showInputMessage="1" showErrorMessage="1" sqref="C13" xr:uid="{00000000-0002-0000-0100-000001000000}">
      <formula1>$C$6:$F$6</formula1>
    </dataValidation>
    <dataValidation type="list" allowBlank="1" showInputMessage="1" showErrorMessage="1" sqref="C11" xr:uid="{0C06519D-974E-487C-A88E-79972388414C}">
      <formula1>$C$6:$F$6</formula1>
    </dataValidation>
    <dataValidation type="list" allowBlank="1" showInputMessage="1" showErrorMessage="1" sqref="C9:F9" xr:uid="{CB1C4514-3333-4EC5-8C5F-89F27A45A4AB}">
      <formula1>"Benefit,Cost"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BWM-Solver-5</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Jafar Rezaei - TBM</dc:creator>
  <cp:lastModifiedBy>DELL</cp:lastModifiedBy>
  <dcterms:created xsi:type="dcterms:W3CDTF">2015-10-01T09:15:47Z</dcterms:created>
  <dcterms:modified xsi:type="dcterms:W3CDTF">2024-07-17T08:22:55Z</dcterms:modified>
</cp:coreProperties>
</file>