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\阶段一模块一作业文件\"/>
    </mc:Choice>
  </mc:AlternateContent>
  <xr:revisionPtr revIDLastSave="0" documentId="13_ncr:1_{C250941E-AAEF-4295-A5C8-19B82545BA15}" xr6:coauthVersionLast="36" xr6:coauthVersionMax="36" xr10:uidLastSave="{00000000-0000-0000-0000-000000000000}"/>
  <bookViews>
    <workbookView xWindow="1860" yWindow="0" windowWidth="19560" windowHeight="7380" activeTab="1" xr2:uid="{8C382627-8D1E-46CD-9DCA-206EEA95EBEB}"/>
  </bookViews>
  <sheets>
    <sheet name="渠道每周统计数据" sheetId="1" r:id="rId1"/>
    <sheet name="渠道投放明细数据" sheetId="2" r:id="rId2"/>
  </sheets>
  <definedNames>
    <definedName name="_xlnm._FilterDatabase" localSheetId="1" hidden="1">渠道投放明细数据!$A$1:$M$205</definedName>
    <definedName name="_xlnm.Extract" localSheetId="1">渠道投放明细数据!$P$1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2" l="1"/>
  <c r="R17" i="2"/>
  <c r="S17" i="2"/>
  <c r="T17" i="2"/>
  <c r="V17" i="2" s="1"/>
  <c r="U17" i="2"/>
  <c r="U8" i="2"/>
  <c r="V8" i="2" s="1"/>
  <c r="T8" i="2"/>
  <c r="S8" i="2"/>
  <c r="R8" i="2"/>
  <c r="Q8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" i="2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K161" i="2"/>
  <c r="M161" i="2" s="1"/>
  <c r="K162" i="2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K169" i="2"/>
  <c r="M169" i="2" s="1"/>
  <c r="K170" i="2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K177" i="2"/>
  <c r="M177" i="2" s="1"/>
  <c r="K178" i="2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K185" i="2"/>
  <c r="M185" i="2" s="1"/>
  <c r="K186" i="2"/>
  <c r="K187" i="2"/>
  <c r="K188" i="2"/>
  <c r="M188" i="2" s="1"/>
  <c r="K189" i="2"/>
  <c r="M189" i="2" s="1"/>
  <c r="K190" i="2"/>
  <c r="M190" i="2" s="1"/>
  <c r="K191" i="2"/>
  <c r="M191" i="2" s="1"/>
  <c r="K192" i="2"/>
  <c r="K193" i="2"/>
  <c r="M193" i="2" s="1"/>
  <c r="K194" i="2"/>
  <c r="K195" i="2"/>
  <c r="K196" i="2"/>
  <c r="M196" i="2" s="1"/>
  <c r="K197" i="2"/>
  <c r="M197" i="2" s="1"/>
  <c r="K198" i="2"/>
  <c r="M198" i="2" s="1"/>
  <c r="K199" i="2"/>
  <c r="M199" i="2" s="1"/>
  <c r="K200" i="2"/>
  <c r="K201" i="2"/>
  <c r="M201" i="2" s="1"/>
  <c r="K202" i="2"/>
  <c r="K203" i="2"/>
  <c r="K204" i="2"/>
  <c r="M204" i="2" s="1"/>
  <c r="K205" i="2"/>
  <c r="M205" i="2" s="1"/>
  <c r="K2" i="2"/>
  <c r="M2" i="2" s="1"/>
  <c r="C8" i="1"/>
  <c r="D8" i="1"/>
  <c r="E8" i="1"/>
  <c r="F8" i="1"/>
  <c r="G8" i="1"/>
  <c r="H8" i="1"/>
  <c r="I8" i="1"/>
  <c r="J8" i="1"/>
  <c r="B8" i="1"/>
  <c r="C7" i="1"/>
  <c r="D7" i="1"/>
  <c r="E7" i="1"/>
  <c r="F7" i="1"/>
  <c r="G7" i="1"/>
  <c r="H7" i="1"/>
  <c r="I7" i="1"/>
  <c r="J7" i="1"/>
  <c r="B7" i="1"/>
  <c r="C6" i="1"/>
  <c r="D6" i="1"/>
  <c r="E6" i="1"/>
  <c r="F6" i="1"/>
  <c r="G6" i="1"/>
  <c r="H6" i="1"/>
  <c r="I6" i="1"/>
  <c r="J6" i="1"/>
  <c r="B6" i="1"/>
  <c r="M168" i="2" l="1"/>
  <c r="M160" i="2"/>
  <c r="M176" i="2"/>
  <c r="M200" i="2"/>
  <c r="M192" i="2"/>
  <c r="M184" i="2"/>
  <c r="M203" i="2"/>
  <c r="M195" i="2"/>
  <c r="M187" i="2"/>
  <c r="M202" i="2"/>
  <c r="M194" i="2"/>
  <c r="Q9" i="2" s="1"/>
  <c r="R9" i="2" s="1"/>
  <c r="M186" i="2"/>
  <c r="M178" i="2"/>
  <c r="M170" i="2"/>
  <c r="M162" i="2"/>
  <c r="U15" i="2"/>
  <c r="Q15" i="2"/>
  <c r="R15" i="2" s="1"/>
  <c r="S9" i="2"/>
  <c r="S16" i="2"/>
  <c r="Q3" i="2" l="1"/>
  <c r="R3" i="2" s="1"/>
  <c r="T2" i="2"/>
  <c r="T15" i="2"/>
  <c r="U14" i="2"/>
  <c r="U9" i="2"/>
  <c r="S5" i="2"/>
  <c r="T6" i="2"/>
  <c r="Q2" i="2"/>
  <c r="R2" i="2" s="1"/>
  <c r="T13" i="2"/>
  <c r="T3" i="2"/>
  <c r="S3" i="2"/>
  <c r="S12" i="2"/>
  <c r="Q10" i="2"/>
  <c r="R10" i="2" s="1"/>
  <c r="U10" i="2"/>
  <c r="T7" i="2"/>
  <c r="T14" i="2"/>
  <c r="V14" i="2" s="1"/>
  <c r="S4" i="2"/>
  <c r="S11" i="2"/>
  <c r="T12" i="2"/>
  <c r="U2" i="2"/>
  <c r="V2" i="2" s="1"/>
  <c r="Q7" i="2"/>
  <c r="R7" i="2" s="1"/>
  <c r="Q6" i="2"/>
  <c r="R6" i="2" s="1"/>
  <c r="S2" i="2"/>
  <c r="U5" i="2"/>
  <c r="U12" i="2"/>
  <c r="T4" i="2"/>
  <c r="U6" i="2"/>
  <c r="V6" i="2" s="1"/>
  <c r="T5" i="2"/>
  <c r="T10" i="2"/>
  <c r="Q14" i="2"/>
  <c r="R14" i="2" s="1"/>
  <c r="Q13" i="2"/>
  <c r="R13" i="2" s="1"/>
  <c r="Q5" i="2"/>
  <c r="R5" i="2" s="1"/>
  <c r="Q16" i="2"/>
  <c r="R16" i="2" s="1"/>
  <c r="U4" i="2"/>
  <c r="U11" i="2"/>
  <c r="U13" i="2"/>
  <c r="V13" i="2" s="1"/>
  <c r="U16" i="2"/>
  <c r="T16" i="2"/>
  <c r="S15" i="2"/>
  <c r="S14" i="2"/>
  <c r="Q12" i="2"/>
  <c r="R12" i="2" s="1"/>
  <c r="Q4" i="2"/>
  <c r="R4" i="2" s="1"/>
  <c r="S10" i="2"/>
  <c r="U3" i="2"/>
  <c r="V3" i="2" s="1"/>
  <c r="U7" i="2"/>
  <c r="T11" i="2"/>
  <c r="T9" i="2"/>
  <c r="S7" i="2"/>
  <c r="S6" i="2"/>
  <c r="S13" i="2"/>
  <c r="Q11" i="2"/>
  <c r="R11" i="2" s="1"/>
  <c r="V15" i="2"/>
  <c r="V9" i="2" l="1"/>
  <c r="V4" i="2"/>
  <c r="V10" i="2"/>
  <c r="V7" i="2"/>
  <c r="V11" i="2"/>
  <c r="V12" i="2"/>
  <c r="V5" i="2"/>
  <c r="V16" i="2"/>
</calcChain>
</file>

<file path=xl/sharedStrings.xml><?xml version="1.0" encoding="utf-8"?>
<sst xmlns="http://schemas.openxmlformats.org/spreadsheetml/2006/main" count="918" uniqueCount="164">
  <si>
    <t>周期</t>
  </si>
  <si>
    <t>2020/6/28 - 2020/7/4</t>
  </si>
  <si>
    <t>2020/7/5 - 2020/7/11</t>
  </si>
  <si>
    <t>2020/7/12 - 2020/7/18</t>
  </si>
  <si>
    <t>2020/7/19 - 2020/7/25</t>
  </si>
  <si>
    <t>2020/7/26 - 2020/8/1</t>
  </si>
  <si>
    <t>2020/8/2 - 2020/8/8</t>
  </si>
  <si>
    <t>2020/8/9 - 2020/8/15</t>
  </si>
  <si>
    <t>2020/8/23 - 2020/8/29</t>
  </si>
  <si>
    <t>支出</t>
  </si>
  <si>
    <t>线索数量</t>
  </si>
  <si>
    <t>报名人数</t>
  </si>
  <si>
    <t>收入</t>
  </si>
  <si>
    <t>线索成本</t>
  </si>
  <si>
    <t>线索转化率</t>
  </si>
  <si>
    <t>ROI</t>
  </si>
  <si>
    <t>月份</t>
  </si>
  <si>
    <t>推广日期</t>
  </si>
  <si>
    <t>发布时间</t>
  </si>
  <si>
    <t>渠道名称</t>
  </si>
  <si>
    <t>推文</t>
  </si>
  <si>
    <t>责任销售</t>
  </si>
  <si>
    <t>阅读量</t>
  </si>
  <si>
    <t>线索人数(24h)</t>
  </si>
  <si>
    <t>6月</t>
  </si>
  <si>
    <t>qda001</t>
  </si>
  <si>
    <t>SF-1-1</t>
  </si>
  <si>
    <t>Sales_021</t>
  </si>
  <si>
    <t>qda002</t>
  </si>
  <si>
    <t>SF-1-4</t>
  </si>
  <si>
    <t>Sales_010</t>
  </si>
  <si>
    <t>Sales_040</t>
  </si>
  <si>
    <t>qda003</t>
  </si>
  <si>
    <t>Sales_039</t>
  </si>
  <si>
    <t>qda004</t>
  </si>
  <si>
    <t>Sales_018</t>
  </si>
  <si>
    <t>8：20</t>
  </si>
  <si>
    <t>qda005</t>
  </si>
  <si>
    <t>SF-1-0</t>
  </si>
  <si>
    <t>SF-1-5</t>
  </si>
  <si>
    <t>qda006</t>
  </si>
  <si>
    <t>9:00左右</t>
  </si>
  <si>
    <t>SF-2-0</t>
  </si>
  <si>
    <t>Sales_003</t>
  </si>
  <si>
    <t>8：30</t>
  </si>
  <si>
    <t>Sales_007</t>
  </si>
  <si>
    <t>SF-1-3</t>
  </si>
  <si>
    <t>Sales_035</t>
  </si>
  <si>
    <t>qda007</t>
  </si>
  <si>
    <t>SF-3-0</t>
  </si>
  <si>
    <t>7月</t>
  </si>
  <si>
    <t>12点</t>
  </si>
  <si>
    <t>Sales_008</t>
  </si>
  <si>
    <t>SF-1-2</t>
  </si>
  <si>
    <t>Sales_022</t>
  </si>
  <si>
    <t>qda008</t>
  </si>
  <si>
    <t>Sales_009</t>
  </si>
  <si>
    <t>Sales_002</t>
  </si>
  <si>
    <t>10点</t>
  </si>
  <si>
    <t>Sales_005</t>
  </si>
  <si>
    <t>Sales_006</t>
  </si>
  <si>
    <t>SF-4-1</t>
  </si>
  <si>
    <t>Sales_013</t>
  </si>
  <si>
    <t>Sales_004</t>
  </si>
  <si>
    <t>SF-4-0</t>
  </si>
  <si>
    <t>Sales_001</t>
  </si>
  <si>
    <t>SF-1.1-2</t>
  </si>
  <si>
    <t>SF-1.1-0</t>
  </si>
  <si>
    <t>Sales_011</t>
  </si>
  <si>
    <t>SF-2.1-2</t>
  </si>
  <si>
    <t>Sales_028</t>
  </si>
  <si>
    <t>SF-2.1</t>
  </si>
  <si>
    <t>Sales_026</t>
  </si>
  <si>
    <t>9：00</t>
  </si>
  <si>
    <t>Sales_012</t>
  </si>
  <si>
    <t>10：00</t>
  </si>
  <si>
    <t>12：00</t>
  </si>
  <si>
    <t>SF-4-2</t>
  </si>
  <si>
    <t>8：10</t>
  </si>
  <si>
    <t>Sales_025</t>
  </si>
  <si>
    <t>SF-1-6</t>
  </si>
  <si>
    <t>Sales_014</t>
  </si>
  <si>
    <t>9点之前</t>
  </si>
  <si>
    <t>Sales_016</t>
  </si>
  <si>
    <t xml:space="preserve">12：00 </t>
  </si>
  <si>
    <t>Sales_029</t>
  </si>
  <si>
    <t>SF-1-7</t>
  </si>
  <si>
    <t>8:10分</t>
  </si>
  <si>
    <t>Sales_031</t>
  </si>
  <si>
    <t>SF-2-2</t>
  </si>
  <si>
    <t>Sales_020</t>
  </si>
  <si>
    <t>SF-1.1-3</t>
  </si>
  <si>
    <t>SF-1.1-4</t>
  </si>
  <si>
    <t>SF-2.1-1</t>
  </si>
  <si>
    <t>SF-1.1-1</t>
  </si>
  <si>
    <t>8：00</t>
  </si>
  <si>
    <t>SF-5-0</t>
  </si>
  <si>
    <t>8:23</t>
  </si>
  <si>
    <t>8:30</t>
  </si>
  <si>
    <t>SF-5-1</t>
  </si>
  <si>
    <t>17:53</t>
  </si>
  <si>
    <t>7:30</t>
  </si>
  <si>
    <t>12:00</t>
  </si>
  <si>
    <t>10:00</t>
  </si>
  <si>
    <t>SF-5-3</t>
  </si>
  <si>
    <t>Sales_017</t>
  </si>
  <si>
    <t>Sales_038</t>
  </si>
  <si>
    <t>8月</t>
  </si>
  <si>
    <t>SF-7-0</t>
  </si>
  <si>
    <t>Sales_023</t>
  </si>
  <si>
    <t>SF-6-4</t>
  </si>
  <si>
    <t>SF-6-1</t>
  </si>
  <si>
    <t>SF-5-2</t>
  </si>
  <si>
    <t>SF-6-0</t>
  </si>
  <si>
    <t>10:00左右</t>
  </si>
  <si>
    <t>SF-1-9</t>
  </si>
  <si>
    <t>SF-6-3</t>
  </si>
  <si>
    <t>Sales_037</t>
  </si>
  <si>
    <t>Sales_030</t>
  </si>
  <si>
    <t>SF-6-5</t>
  </si>
  <si>
    <t>Sales_032</t>
  </si>
  <si>
    <t>SF-6-6</t>
  </si>
  <si>
    <t>SF-6-7</t>
  </si>
  <si>
    <t>Sales_036</t>
  </si>
  <si>
    <t>SF-6-2</t>
  </si>
  <si>
    <t>SF-1.1-5</t>
  </si>
  <si>
    <t>SF-6-8</t>
  </si>
  <si>
    <t>SF-8-0</t>
  </si>
  <si>
    <t>SF-4-3</t>
  </si>
  <si>
    <t>SF-1.1-6</t>
  </si>
  <si>
    <t>8:00左右</t>
  </si>
  <si>
    <t>SF-2-3</t>
  </si>
  <si>
    <t>Sales_034</t>
  </si>
  <si>
    <t>SF-8-2</t>
  </si>
  <si>
    <t>SF-5-5</t>
  </si>
  <si>
    <t>SF-9-0</t>
  </si>
  <si>
    <t>11:$5</t>
  </si>
  <si>
    <t>SF-9-1</t>
  </si>
  <si>
    <t>SF-5-8</t>
  </si>
  <si>
    <t>SF-5-4</t>
  </si>
  <si>
    <t>SF-8.1-2</t>
  </si>
  <si>
    <t>SF-9.1-2</t>
  </si>
  <si>
    <t>SF-10-4</t>
  </si>
  <si>
    <t>SF-1-12</t>
  </si>
  <si>
    <t>SF-1-10</t>
  </si>
  <si>
    <t>SF-5-6</t>
  </si>
  <si>
    <t>SF-5-7</t>
  </si>
  <si>
    <t>SF-1-11</t>
  </si>
  <si>
    <t>SF-1.1-7</t>
  </si>
  <si>
    <t>SF-11-3</t>
  </si>
  <si>
    <t>SF-9.2-5</t>
  </si>
  <si>
    <t>SF-2-4</t>
  </si>
  <si>
    <t>SF-11-0</t>
  </si>
  <si>
    <t>SF-11-1</t>
  </si>
  <si>
    <t>SF-5-9</t>
  </si>
  <si>
    <t>SF-1-13</t>
  </si>
  <si>
    <t>SF-1-14</t>
  </si>
  <si>
    <t>渠道成本</t>
    <phoneticPr fontId="1" type="noConversion"/>
  </si>
  <si>
    <t>周数</t>
    <phoneticPr fontId="1" type="noConversion"/>
  </si>
  <si>
    <t>2020/8/16 - 2020/8/22</t>
    <phoneticPr fontId="1" type="noConversion"/>
  </si>
  <si>
    <t>倒数第1周</t>
  </si>
  <si>
    <t>倒数第2周</t>
    <phoneticPr fontId="1" type="noConversion"/>
  </si>
  <si>
    <t>转化率</t>
    <phoneticPr fontId="1" type="noConversion"/>
  </si>
  <si>
    <t>成本（百）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</si>
</sst>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支出和收入的曲线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渠道每周统计数据!$A$2</c:f>
              <c:strCache>
                <c:ptCount val="1"/>
                <c:pt idx="0">
                  <c:v>支出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渠道每周统计数据!$B$1:$J$1</c:f>
              <c:strCache>
                <c:ptCount val="9"/>
                <c:pt idx="0">
                  <c:v>2020/6/28 - 2020/7/4</c:v>
                </c:pt>
                <c:pt idx="1">
                  <c:v>2020/7/5 - 2020/7/11</c:v>
                </c:pt>
                <c:pt idx="2">
                  <c:v>2020/7/12 - 2020/7/18</c:v>
                </c:pt>
                <c:pt idx="3">
                  <c:v>2020/7/19 - 2020/7/25</c:v>
                </c:pt>
                <c:pt idx="4">
                  <c:v>2020/7/26 - 2020/8/1</c:v>
                </c:pt>
                <c:pt idx="5">
                  <c:v>2020/8/2 - 2020/8/8</c:v>
                </c:pt>
                <c:pt idx="6">
                  <c:v>2020/8/9 - 2020/8/15</c:v>
                </c:pt>
                <c:pt idx="7">
                  <c:v>2020/8/16 - 2020/8/22</c:v>
                </c:pt>
                <c:pt idx="8">
                  <c:v>2020/8/23 - 2020/8/29</c:v>
                </c:pt>
              </c:strCache>
            </c:strRef>
          </c:cat>
          <c:val>
            <c:numRef>
              <c:f>渠道每周统计数据!$B$2:$J$2</c:f>
              <c:numCache>
                <c:formatCode>General</c:formatCode>
                <c:ptCount val="9"/>
                <c:pt idx="0">
                  <c:v>47900</c:v>
                </c:pt>
                <c:pt idx="1">
                  <c:v>64300</c:v>
                </c:pt>
                <c:pt idx="2">
                  <c:v>57900</c:v>
                </c:pt>
                <c:pt idx="3">
                  <c:v>30950</c:v>
                </c:pt>
                <c:pt idx="4">
                  <c:v>68300</c:v>
                </c:pt>
                <c:pt idx="5">
                  <c:v>49050</c:v>
                </c:pt>
                <c:pt idx="6">
                  <c:v>111300</c:v>
                </c:pt>
                <c:pt idx="7">
                  <c:v>86100</c:v>
                </c:pt>
                <c:pt idx="8">
                  <c:v>80100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77-4921-BAFA-F1F255DC8512}"/>
            </c:ext>
          </c:extLst>
        </c:ser>
        <c:ser>
          <c:idx val="1"/>
          <c:order val="1"/>
          <c:tx>
            <c:strRef>
              <c:f>渠道每周统计数据!$A$5</c:f>
              <c:strCache>
                <c:ptCount val="1"/>
                <c:pt idx="0">
                  <c:v>收入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渠道每周统计数据!$B$1:$J$1</c:f>
              <c:strCache>
                <c:ptCount val="9"/>
                <c:pt idx="0">
                  <c:v>2020/6/28 - 2020/7/4</c:v>
                </c:pt>
                <c:pt idx="1">
                  <c:v>2020/7/5 - 2020/7/11</c:v>
                </c:pt>
                <c:pt idx="2">
                  <c:v>2020/7/12 - 2020/7/18</c:v>
                </c:pt>
                <c:pt idx="3">
                  <c:v>2020/7/19 - 2020/7/25</c:v>
                </c:pt>
                <c:pt idx="4">
                  <c:v>2020/7/26 - 2020/8/1</c:v>
                </c:pt>
                <c:pt idx="5">
                  <c:v>2020/8/2 - 2020/8/8</c:v>
                </c:pt>
                <c:pt idx="6">
                  <c:v>2020/8/9 - 2020/8/15</c:v>
                </c:pt>
                <c:pt idx="7">
                  <c:v>2020/8/16 - 2020/8/22</c:v>
                </c:pt>
                <c:pt idx="8">
                  <c:v>2020/8/23 - 2020/8/29</c:v>
                </c:pt>
              </c:strCache>
            </c:strRef>
          </c:cat>
          <c:val>
            <c:numRef>
              <c:f>渠道每周统计数据!$B$5:$J$5</c:f>
              <c:numCache>
                <c:formatCode>General</c:formatCode>
                <c:ptCount val="9"/>
                <c:pt idx="0">
                  <c:v>164000</c:v>
                </c:pt>
                <c:pt idx="1">
                  <c:v>155800</c:v>
                </c:pt>
                <c:pt idx="2">
                  <c:v>131200</c:v>
                </c:pt>
                <c:pt idx="3">
                  <c:v>73800</c:v>
                </c:pt>
                <c:pt idx="4">
                  <c:v>139400</c:v>
                </c:pt>
                <c:pt idx="5">
                  <c:v>114800</c:v>
                </c:pt>
                <c:pt idx="6">
                  <c:v>172200</c:v>
                </c:pt>
                <c:pt idx="7">
                  <c:v>172200</c:v>
                </c:pt>
                <c:pt idx="8">
                  <c:v>73800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E77-4921-BAFA-F1F255DC8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143375"/>
        <c:axId val="977577199"/>
      </c:lineChart>
      <c:catAx>
        <c:axId val="97714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577199"/>
        <c:crosses val="autoZero"/>
        <c:auto val="1"/>
        <c:lblAlgn val="ctr"/>
        <c:lblOffset val="100"/>
        <c:noMultiLvlLbl val="0"/>
      </c:catAx>
      <c:valAx>
        <c:axId val="9775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14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渠道每周统计数据!$A$6</c:f>
              <c:strCache>
                <c:ptCount val="1"/>
                <c:pt idx="0">
                  <c:v>线索成本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渠道每周统计数据!$B$1:$J$1</c:f>
              <c:strCache>
                <c:ptCount val="9"/>
                <c:pt idx="0">
                  <c:v>2020/6/28 - 2020/7/4</c:v>
                </c:pt>
                <c:pt idx="1">
                  <c:v>2020/7/5 - 2020/7/11</c:v>
                </c:pt>
                <c:pt idx="2">
                  <c:v>2020/7/12 - 2020/7/18</c:v>
                </c:pt>
                <c:pt idx="3">
                  <c:v>2020/7/19 - 2020/7/25</c:v>
                </c:pt>
                <c:pt idx="4">
                  <c:v>2020/7/26 - 2020/8/1</c:v>
                </c:pt>
                <c:pt idx="5">
                  <c:v>2020/8/2 - 2020/8/8</c:v>
                </c:pt>
                <c:pt idx="6">
                  <c:v>2020/8/9 - 2020/8/15</c:v>
                </c:pt>
                <c:pt idx="7">
                  <c:v>2020/8/16 - 2020/8/22</c:v>
                </c:pt>
                <c:pt idx="8">
                  <c:v>2020/8/23 - 2020/8/29</c:v>
                </c:pt>
              </c:strCache>
            </c:strRef>
          </c:cat>
          <c:val>
            <c:numRef>
              <c:f>渠道每周统计数据!$B$6:$J$6</c:f>
              <c:numCache>
                <c:formatCode>0.00</c:formatCode>
                <c:ptCount val="9"/>
                <c:pt idx="0">
                  <c:v>136.07954545454547</c:v>
                </c:pt>
                <c:pt idx="1">
                  <c:v>139.78260869565219</c:v>
                </c:pt>
                <c:pt idx="2">
                  <c:v>192.35880398671097</c:v>
                </c:pt>
                <c:pt idx="3">
                  <c:v>140.68181818181819</c:v>
                </c:pt>
                <c:pt idx="4">
                  <c:v>278.77551020408163</c:v>
                </c:pt>
                <c:pt idx="5">
                  <c:v>251.53846153846155</c:v>
                </c:pt>
                <c:pt idx="6">
                  <c:v>286.11825192802058</c:v>
                </c:pt>
                <c:pt idx="7">
                  <c:v>208.47457627118644</c:v>
                </c:pt>
                <c:pt idx="8">
                  <c:v>293.4065934065934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BD-405F-9A41-B9D5B1862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207439"/>
        <c:axId val="898242639"/>
      </c:lineChart>
      <c:catAx>
        <c:axId val="81020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242639"/>
        <c:crosses val="autoZero"/>
        <c:auto val="1"/>
        <c:lblAlgn val="ctr"/>
        <c:lblOffset val="100"/>
        <c:noMultiLvlLbl val="0"/>
      </c:catAx>
      <c:valAx>
        <c:axId val="89824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20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渠道每周统计数据!$A$7</c:f>
              <c:strCache>
                <c:ptCount val="1"/>
                <c:pt idx="0">
                  <c:v>线索转化率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渠道每周统计数据!$B$1:$J$1</c:f>
              <c:strCache>
                <c:ptCount val="9"/>
                <c:pt idx="0">
                  <c:v>2020/6/28 - 2020/7/4</c:v>
                </c:pt>
                <c:pt idx="1">
                  <c:v>2020/7/5 - 2020/7/11</c:v>
                </c:pt>
                <c:pt idx="2">
                  <c:v>2020/7/12 - 2020/7/18</c:v>
                </c:pt>
                <c:pt idx="3">
                  <c:v>2020/7/19 - 2020/7/25</c:v>
                </c:pt>
                <c:pt idx="4">
                  <c:v>2020/7/26 - 2020/8/1</c:v>
                </c:pt>
                <c:pt idx="5">
                  <c:v>2020/8/2 - 2020/8/8</c:v>
                </c:pt>
                <c:pt idx="6">
                  <c:v>2020/8/9 - 2020/8/15</c:v>
                </c:pt>
                <c:pt idx="7">
                  <c:v>2020/8/16 - 2020/8/22</c:v>
                </c:pt>
                <c:pt idx="8">
                  <c:v>2020/8/23 - 2020/8/29</c:v>
                </c:pt>
              </c:strCache>
            </c:strRef>
          </c:cat>
          <c:val>
            <c:numRef>
              <c:f>渠道每周统计数据!$B$7:$J$7</c:f>
              <c:numCache>
                <c:formatCode>0.00%</c:formatCode>
                <c:ptCount val="9"/>
                <c:pt idx="0">
                  <c:v>5.6818181818181816E-2</c:v>
                </c:pt>
                <c:pt idx="1">
                  <c:v>4.1304347826086954E-2</c:v>
                </c:pt>
                <c:pt idx="2">
                  <c:v>5.3156146179401995E-2</c:v>
                </c:pt>
                <c:pt idx="3">
                  <c:v>4.0909090909090909E-2</c:v>
                </c:pt>
                <c:pt idx="4">
                  <c:v>6.9387755102040816E-2</c:v>
                </c:pt>
                <c:pt idx="5">
                  <c:v>7.179487179487179E-2</c:v>
                </c:pt>
                <c:pt idx="6">
                  <c:v>5.3984575835475578E-2</c:v>
                </c:pt>
                <c:pt idx="7">
                  <c:v>5.0847457627118647E-2</c:v>
                </c:pt>
                <c:pt idx="8">
                  <c:v>3.2967032967032968E-2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7E-49C0-BE0C-238E92042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812943"/>
        <c:axId val="981817535"/>
      </c:lineChart>
      <c:catAx>
        <c:axId val="90381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817535"/>
        <c:crosses val="autoZero"/>
        <c:auto val="1"/>
        <c:lblAlgn val="ctr"/>
        <c:lblOffset val="100"/>
        <c:noMultiLvlLbl val="0"/>
      </c:catAx>
      <c:valAx>
        <c:axId val="98181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81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渠道每周统计数据!$A$8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渠道每周统计数据!$B$1:$J$1</c:f>
              <c:strCache>
                <c:ptCount val="9"/>
                <c:pt idx="0">
                  <c:v>2020/6/28 - 2020/7/4</c:v>
                </c:pt>
                <c:pt idx="1">
                  <c:v>2020/7/5 - 2020/7/11</c:v>
                </c:pt>
                <c:pt idx="2">
                  <c:v>2020/7/12 - 2020/7/18</c:v>
                </c:pt>
                <c:pt idx="3">
                  <c:v>2020/7/19 - 2020/7/25</c:v>
                </c:pt>
                <c:pt idx="4">
                  <c:v>2020/7/26 - 2020/8/1</c:v>
                </c:pt>
                <c:pt idx="5">
                  <c:v>2020/8/2 - 2020/8/8</c:v>
                </c:pt>
                <c:pt idx="6">
                  <c:v>2020/8/9 - 2020/8/15</c:v>
                </c:pt>
                <c:pt idx="7">
                  <c:v>2020/8/16 - 2020/8/22</c:v>
                </c:pt>
                <c:pt idx="8">
                  <c:v>2020/8/23 - 2020/8/29</c:v>
                </c:pt>
              </c:strCache>
            </c:strRef>
          </c:cat>
          <c:val>
            <c:numRef>
              <c:f>渠道每周统计数据!$B$8:$J$8</c:f>
              <c:numCache>
                <c:formatCode>0.00</c:formatCode>
                <c:ptCount val="9"/>
                <c:pt idx="0">
                  <c:v>3.4237995824634657</c:v>
                </c:pt>
                <c:pt idx="1">
                  <c:v>2.4230171073094868</c:v>
                </c:pt>
                <c:pt idx="2">
                  <c:v>2.2659758203799654</c:v>
                </c:pt>
                <c:pt idx="3">
                  <c:v>2.384491114701131</c:v>
                </c:pt>
                <c:pt idx="4">
                  <c:v>2.0409956076134699</c:v>
                </c:pt>
                <c:pt idx="5">
                  <c:v>2.3404689092762485</c:v>
                </c:pt>
                <c:pt idx="6">
                  <c:v>1.5471698113207548</c:v>
                </c:pt>
                <c:pt idx="7">
                  <c:v>2</c:v>
                </c:pt>
                <c:pt idx="8">
                  <c:v>0.9213483146067416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8A4-44D4-8AF9-9BFD24C37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631775"/>
        <c:axId val="898240559"/>
      </c:lineChart>
      <c:catAx>
        <c:axId val="9836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240559"/>
        <c:crosses val="autoZero"/>
        <c:auto val="1"/>
        <c:lblAlgn val="ctr"/>
        <c:lblOffset val="100"/>
        <c:noMultiLvlLbl val="0"/>
      </c:catAx>
      <c:valAx>
        <c:axId val="89824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63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倒数第</a:t>
            </a:r>
            <a:r>
              <a:rPr lang="en-US" altLang="zh-CN" sz="1400" b="0" i="0" u="none" strike="noStrike" baseline="0">
                <a:effectLst/>
              </a:rPr>
              <a:t>1</a:t>
            </a:r>
            <a:r>
              <a:rPr lang="zh-CN" altLang="en-US" sz="1400" b="0" i="0" u="none" strike="noStrike" baseline="0">
                <a:effectLst/>
              </a:rPr>
              <a:t>周</a:t>
            </a:r>
            <a:r>
              <a:rPr lang="zh-CN" altLang="en-US" sz="1400" b="0" i="0" u="none" strike="noStrike" baseline="0"/>
              <a:t>数据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渠道投放明细数据!$R$1</c:f>
              <c:strCache>
                <c:ptCount val="1"/>
                <c:pt idx="0">
                  <c:v>成本（百）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渠道投放明细数据!$P$2:$P$9</c15:sqref>
                  </c15:fullRef>
                </c:ext>
              </c:extLst>
              <c:f>(渠道投放明细数据!$P$2:$P$7,渠道投放明细数据!$P$9)</c:f>
              <c:strCache>
                <c:ptCount val="7"/>
                <c:pt idx="0">
                  <c:v>qda001</c:v>
                </c:pt>
                <c:pt idx="1">
                  <c:v>qda002</c:v>
                </c:pt>
                <c:pt idx="2">
                  <c:v>qda003</c:v>
                </c:pt>
                <c:pt idx="3">
                  <c:v>qda004</c:v>
                </c:pt>
                <c:pt idx="4">
                  <c:v>qda005</c:v>
                </c:pt>
                <c:pt idx="5">
                  <c:v>qda006</c:v>
                </c:pt>
                <c:pt idx="6">
                  <c:v>qda008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渠道投放明细数据!$R$2:$R$9</c15:sqref>
                  </c15:fullRef>
                </c:ext>
              </c:extLst>
              <c:f>(渠道投放明细数据!$R$2:$R$7,渠道投放明细数据!$R$9)</c:f>
              <c:numCache>
                <c:formatCode>General</c:formatCode>
                <c:ptCount val="7"/>
                <c:pt idx="0">
                  <c:v>76</c:v>
                </c:pt>
                <c:pt idx="1">
                  <c:v>42</c:v>
                </c:pt>
                <c:pt idx="2">
                  <c:v>73</c:v>
                </c:pt>
                <c:pt idx="3">
                  <c:v>52</c:v>
                </c:pt>
                <c:pt idx="4">
                  <c:v>253</c:v>
                </c:pt>
                <c:pt idx="5">
                  <c:v>178</c:v>
                </c:pt>
                <c:pt idx="6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0-4448-8EA1-4F0C8C4914EF}"/>
            </c:ext>
          </c:extLst>
        </c:ser>
        <c:ser>
          <c:idx val="1"/>
          <c:order val="1"/>
          <c:tx>
            <c:strRef>
              <c:f>渠道投放明细数据!$T$1</c:f>
              <c:strCache>
                <c:ptCount val="1"/>
                <c:pt idx="0">
                  <c:v>线索人数(24h)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渠道投放明细数据!$P$2:$P$9</c15:sqref>
                  </c15:fullRef>
                </c:ext>
              </c:extLst>
              <c:f>(渠道投放明细数据!$P$2:$P$7,渠道投放明细数据!$P$9)</c:f>
              <c:strCache>
                <c:ptCount val="7"/>
                <c:pt idx="0">
                  <c:v>qda001</c:v>
                </c:pt>
                <c:pt idx="1">
                  <c:v>qda002</c:v>
                </c:pt>
                <c:pt idx="2">
                  <c:v>qda003</c:v>
                </c:pt>
                <c:pt idx="3">
                  <c:v>qda004</c:v>
                </c:pt>
                <c:pt idx="4">
                  <c:v>qda005</c:v>
                </c:pt>
                <c:pt idx="5">
                  <c:v>qda006</c:v>
                </c:pt>
                <c:pt idx="6">
                  <c:v>qda008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渠道投放明细数据!$T$2:$T$9</c15:sqref>
                  </c15:fullRef>
                </c:ext>
              </c:extLst>
              <c:f>(渠道投放明细数据!$T$2:$T$7,渠道投放明细数据!$T$9)</c:f>
              <c:numCache>
                <c:formatCode>General</c:formatCode>
                <c:ptCount val="7"/>
                <c:pt idx="0">
                  <c:v>22</c:v>
                </c:pt>
                <c:pt idx="1">
                  <c:v>26</c:v>
                </c:pt>
                <c:pt idx="2">
                  <c:v>20</c:v>
                </c:pt>
                <c:pt idx="3">
                  <c:v>41</c:v>
                </c:pt>
                <c:pt idx="4">
                  <c:v>63</c:v>
                </c:pt>
                <c:pt idx="5">
                  <c:v>62</c:v>
                </c:pt>
                <c:pt idx="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0-4448-8EA1-4F0C8C49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4452607"/>
        <c:axId val="1239023935"/>
      </c:barChart>
      <c:barChart>
        <c:barDir val="col"/>
        <c:grouping val="clustered"/>
        <c:varyColors val="0"/>
        <c:ser>
          <c:idx val="2"/>
          <c:order val="2"/>
          <c:tx>
            <c:strRef>
              <c:f>渠道投放明细数据!$V$1</c:f>
              <c:strCache>
                <c:ptCount val="1"/>
                <c:pt idx="0">
                  <c:v>转化率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渠道投放明细数据!$P$2:$P$9</c15:sqref>
                  </c15:fullRef>
                </c:ext>
              </c:extLst>
              <c:f>(渠道投放明细数据!$P$2:$P$7,渠道投放明细数据!$P$9)</c:f>
              <c:strCache>
                <c:ptCount val="7"/>
                <c:pt idx="0">
                  <c:v>qda001</c:v>
                </c:pt>
                <c:pt idx="1">
                  <c:v>qda002</c:v>
                </c:pt>
                <c:pt idx="2">
                  <c:v>qda003</c:v>
                </c:pt>
                <c:pt idx="3">
                  <c:v>qda004</c:v>
                </c:pt>
                <c:pt idx="4">
                  <c:v>qda005</c:v>
                </c:pt>
                <c:pt idx="5">
                  <c:v>qda006</c:v>
                </c:pt>
                <c:pt idx="6">
                  <c:v>qda008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渠道投放明细数据!$V$2:$V$9</c15:sqref>
                  </c15:fullRef>
                </c:ext>
              </c:extLst>
              <c:f>(渠道投放明细数据!$V$2:$V$7,渠道投放明细数据!$V$9)</c:f>
              <c:numCache>
                <c:formatCode>0.00%</c:formatCode>
                <c:ptCount val="7"/>
                <c:pt idx="0">
                  <c:v>9.0909090909090912E-2</c:v>
                </c:pt>
                <c:pt idx="1">
                  <c:v>3.8461538461538464E-2</c:v>
                </c:pt>
                <c:pt idx="2">
                  <c:v>0.05</c:v>
                </c:pt>
                <c:pt idx="3">
                  <c:v>4.878048780487805E-2</c:v>
                </c:pt>
                <c:pt idx="4">
                  <c:v>1.5873015873015872E-2</c:v>
                </c:pt>
                <c:pt idx="5">
                  <c:v>1.6129032258064516E-2</c:v>
                </c:pt>
                <c:pt idx="6">
                  <c:v>2.564102564102564E-2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50-4448-8EA1-4F0C8C49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01888207"/>
        <c:axId val="1239022207"/>
      </c:barChart>
      <c:catAx>
        <c:axId val="102445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023935"/>
        <c:crosses val="autoZero"/>
        <c:auto val="1"/>
        <c:lblAlgn val="ctr"/>
        <c:lblOffset val="100"/>
        <c:noMultiLvlLbl val="0"/>
      </c:catAx>
      <c:valAx>
        <c:axId val="12390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452607"/>
        <c:crosses val="autoZero"/>
        <c:crossBetween val="between"/>
      </c:valAx>
      <c:valAx>
        <c:axId val="123902220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888207"/>
        <c:crosses val="max"/>
        <c:crossBetween val="between"/>
      </c:valAx>
      <c:catAx>
        <c:axId val="901888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90222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倒数第</a:t>
            </a:r>
            <a:r>
              <a:rPr lang="en-US" altLang="zh-CN" sz="1800" b="0" i="0" baseline="0">
                <a:effectLst/>
              </a:rPr>
              <a:t>2</a:t>
            </a:r>
            <a:r>
              <a:rPr lang="zh-CN" altLang="zh-CN" sz="1800" b="0" i="0" baseline="0">
                <a:effectLst/>
              </a:rPr>
              <a:t>周数据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渠道投放明细数据!$R$1</c:f>
              <c:strCache>
                <c:ptCount val="1"/>
                <c:pt idx="0">
                  <c:v>成本（百）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渠道投放明细数据!$P$10:$P$16</c:f>
              <c:strCache>
                <c:ptCount val="7"/>
                <c:pt idx="0">
                  <c:v>qda001</c:v>
                </c:pt>
                <c:pt idx="1">
                  <c:v>qda002</c:v>
                </c:pt>
                <c:pt idx="2">
                  <c:v>qda003</c:v>
                </c:pt>
                <c:pt idx="3">
                  <c:v>qda004</c:v>
                </c:pt>
                <c:pt idx="4">
                  <c:v>qda005</c:v>
                </c:pt>
                <c:pt idx="5">
                  <c:v>qda006</c:v>
                </c:pt>
                <c:pt idx="6">
                  <c:v>qda008</c:v>
                </c:pt>
              </c:strCache>
            </c:strRef>
          </c:cat>
          <c:val>
            <c:numRef>
              <c:f>渠道投放明细数据!$R$10:$R$16</c:f>
              <c:numCache>
                <c:formatCode>General</c:formatCode>
                <c:ptCount val="7"/>
                <c:pt idx="0">
                  <c:v>140</c:v>
                </c:pt>
                <c:pt idx="1">
                  <c:v>58</c:v>
                </c:pt>
                <c:pt idx="2">
                  <c:v>112</c:v>
                </c:pt>
                <c:pt idx="3">
                  <c:v>134</c:v>
                </c:pt>
                <c:pt idx="4">
                  <c:v>126</c:v>
                </c:pt>
                <c:pt idx="5">
                  <c:v>167</c:v>
                </c:pt>
                <c:pt idx="6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6-4E24-A206-17583FC7CC32}"/>
            </c:ext>
          </c:extLst>
        </c:ser>
        <c:ser>
          <c:idx val="1"/>
          <c:order val="1"/>
          <c:tx>
            <c:strRef>
              <c:f>渠道投放明细数据!$T$1</c:f>
              <c:strCache>
                <c:ptCount val="1"/>
                <c:pt idx="0">
                  <c:v>线索人数(24h)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渠道投放明细数据!$P$10:$P$16</c:f>
              <c:strCache>
                <c:ptCount val="7"/>
                <c:pt idx="0">
                  <c:v>qda001</c:v>
                </c:pt>
                <c:pt idx="1">
                  <c:v>qda002</c:v>
                </c:pt>
                <c:pt idx="2">
                  <c:v>qda003</c:v>
                </c:pt>
                <c:pt idx="3">
                  <c:v>qda004</c:v>
                </c:pt>
                <c:pt idx="4">
                  <c:v>qda005</c:v>
                </c:pt>
                <c:pt idx="5">
                  <c:v>qda006</c:v>
                </c:pt>
                <c:pt idx="6">
                  <c:v>qda008</c:v>
                </c:pt>
              </c:strCache>
            </c:strRef>
          </c:cat>
          <c:val>
            <c:numRef>
              <c:f>渠道投放明细数据!$T$10:$T$16</c:f>
              <c:numCache>
                <c:formatCode>General</c:formatCode>
                <c:ptCount val="7"/>
                <c:pt idx="0">
                  <c:v>62</c:v>
                </c:pt>
                <c:pt idx="1">
                  <c:v>12</c:v>
                </c:pt>
                <c:pt idx="2">
                  <c:v>240</c:v>
                </c:pt>
                <c:pt idx="3">
                  <c:v>10</c:v>
                </c:pt>
                <c:pt idx="4">
                  <c:v>28</c:v>
                </c:pt>
                <c:pt idx="5">
                  <c:v>43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6-4E24-A206-17583FC7C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9402367"/>
        <c:axId val="1239020479"/>
      </c:barChart>
      <c:barChart>
        <c:barDir val="col"/>
        <c:grouping val="clustered"/>
        <c:varyColors val="0"/>
        <c:ser>
          <c:idx val="2"/>
          <c:order val="2"/>
          <c:tx>
            <c:strRef>
              <c:f>渠道投放明细数据!$V$1</c:f>
              <c:strCache>
                <c:ptCount val="1"/>
                <c:pt idx="0">
                  <c:v>转化率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渠道投放明细数据!$P$10:$P$16</c:f>
              <c:strCache>
                <c:ptCount val="7"/>
                <c:pt idx="0">
                  <c:v>qda001</c:v>
                </c:pt>
                <c:pt idx="1">
                  <c:v>qda002</c:v>
                </c:pt>
                <c:pt idx="2">
                  <c:v>qda003</c:v>
                </c:pt>
                <c:pt idx="3">
                  <c:v>qda004</c:v>
                </c:pt>
                <c:pt idx="4">
                  <c:v>qda005</c:v>
                </c:pt>
                <c:pt idx="5">
                  <c:v>qda006</c:v>
                </c:pt>
                <c:pt idx="6">
                  <c:v>qda008</c:v>
                </c:pt>
              </c:strCache>
            </c:strRef>
          </c:cat>
          <c:val>
            <c:numRef>
              <c:f>渠道投放明细数据!$V$10:$V$16</c:f>
              <c:numCache>
                <c:formatCode>0.00%</c:formatCode>
                <c:ptCount val="7"/>
                <c:pt idx="0">
                  <c:v>6.4516129032258063E-2</c:v>
                </c:pt>
                <c:pt idx="1">
                  <c:v>8.3333333333333329E-2</c:v>
                </c:pt>
                <c:pt idx="2">
                  <c:v>3.7499999999999999E-2</c:v>
                </c:pt>
                <c:pt idx="3">
                  <c:v>0.1</c:v>
                </c:pt>
                <c:pt idx="4">
                  <c:v>7.1428571428571425E-2</c:v>
                </c:pt>
                <c:pt idx="5">
                  <c:v>6.9767441860465115E-2</c:v>
                </c:pt>
                <c:pt idx="6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56-4E24-A206-17583FC7C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17450623"/>
        <c:axId val="986869471"/>
      </c:barChart>
      <c:catAx>
        <c:axId val="89940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020479"/>
        <c:crosses val="autoZero"/>
        <c:auto val="1"/>
        <c:lblAlgn val="ctr"/>
        <c:lblOffset val="100"/>
        <c:noMultiLvlLbl val="0"/>
      </c:catAx>
      <c:valAx>
        <c:axId val="123902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402367"/>
        <c:crosses val="autoZero"/>
        <c:crossBetween val="between"/>
      </c:valAx>
      <c:valAx>
        <c:axId val="98686947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450623"/>
        <c:crosses val="max"/>
        <c:crossBetween val="between"/>
      </c:valAx>
      <c:catAx>
        <c:axId val="1217450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6869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604839</xdr:colOff>
      <xdr:row>8</xdr:row>
      <xdr:rowOff>95250</xdr:rowOff>
    </xdr:from>
    <xdr:to>
      <xdr:col>10</xdr:col>
      <xdr:colOff>409576</xdr:colOff>
      <xdr:row>23</xdr:row>
      <xdr:rowOff>57151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2A2005-499B-478D-91DC-3637DF828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7</xdr:row>
      <xdr:rowOff>171450</xdr:rowOff>
    </xdr:from>
    <xdr:to>
      <xdr:col>17</xdr:col>
      <xdr:colOff>561975</xdr:colOff>
      <xdr:row>23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D1D6608-5B3E-47EC-A728-77A317EC1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476250</xdr:colOff>
      <xdr:row>24</xdr:row>
      <xdr:rowOff>28575</xdr:rowOff>
    </xdr:from>
    <xdr:to>
      <xdr:col>10</xdr:col>
      <xdr:colOff>428625</xdr:colOff>
      <xdr:row>39</xdr:row>
      <xdr:rowOff>57150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F6876EB-1C4A-44CE-A1F7-248C01F09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104775</xdr:colOff>
      <xdr:row>24</xdr:row>
      <xdr:rowOff>0</xdr:rowOff>
    </xdr:from>
    <xdr:to>
      <xdr:col>17</xdr:col>
      <xdr:colOff>561975</xdr:colOff>
      <xdr:row>39</xdr:row>
      <xdr:rowOff>28575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55BB525-CAB3-4D59-906C-84E5F05F1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9525</xdr:rowOff>
    </xdr:from>
    <xdr:to>
      <xdr:col>11</xdr:col>
      <xdr:colOff>314326</xdr:colOff>
      <xdr:row>16</xdr:row>
      <xdr:rowOff>57150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D3EA3FE-B52A-4F04-B640-32E897F56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16</xdr:row>
      <xdr:rowOff>142875</xdr:rowOff>
    </xdr:from>
    <xdr:to>
      <xdr:col>11</xdr:col>
      <xdr:colOff>285750</xdr:colOff>
      <xdr:row>30</xdr:row>
      <xdr:rowOff>161925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88CA509-4983-41EE-A392-D2DD5078D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2068-CDDD-44F4-A1A9-C20BCBF447D9}">
  <dimension ref="A1:J8"/>
  <sheetViews>
    <sheetView workbookViewId="0">
      <selection activeCell="I1" sqref="I1"/>
    </sheetView>
  </sheetViews>
  <sheetFormatPr defaultRowHeight="14.25" x14ac:dyDescent="0.2"/>
  <cols>
    <col min="1" max="1" width="11" bestFit="1" customWidth="1"/>
    <col min="2" max="2" width="13.125" bestFit="1" customWidth="1"/>
    <col min="3" max="10" width="12.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159</v>
      </c>
      <c r="J1" t="s">
        <v>8</v>
      </c>
    </row>
    <row r="2" spans="1:10" x14ac:dyDescent="0.2">
      <c r="A2" t="s">
        <v>9</v>
      </c>
      <c r="B2">
        <v>47900</v>
      </c>
      <c r="C2">
        <v>64300</v>
      </c>
      <c r="D2">
        <v>57900</v>
      </c>
      <c r="E2">
        <v>30950</v>
      </c>
      <c r="F2">
        <v>68300</v>
      </c>
      <c r="G2">
        <v>49050</v>
      </c>
      <c r="H2">
        <v>111300</v>
      </c>
      <c r="I2">
        <v>86100</v>
      </c>
      <c r="J2">
        <v>80100</v>
      </c>
    </row>
    <row r="3" spans="1:10" x14ac:dyDescent="0.2">
      <c r="A3" t="s">
        <v>10</v>
      </c>
      <c r="B3">
        <v>352</v>
      </c>
      <c r="C3">
        <v>460</v>
      </c>
      <c r="D3">
        <v>301</v>
      </c>
      <c r="E3">
        <v>220</v>
      </c>
      <c r="F3">
        <v>245</v>
      </c>
      <c r="G3">
        <v>195</v>
      </c>
      <c r="H3">
        <v>389</v>
      </c>
      <c r="I3">
        <v>413</v>
      </c>
      <c r="J3">
        <v>273</v>
      </c>
    </row>
    <row r="4" spans="1:10" x14ac:dyDescent="0.2">
      <c r="A4" t="s">
        <v>11</v>
      </c>
      <c r="B4">
        <v>20</v>
      </c>
      <c r="C4">
        <v>19</v>
      </c>
      <c r="D4">
        <v>16</v>
      </c>
      <c r="E4">
        <v>9</v>
      </c>
      <c r="F4">
        <v>17</v>
      </c>
      <c r="G4">
        <v>14</v>
      </c>
      <c r="H4">
        <v>21</v>
      </c>
      <c r="I4">
        <v>21</v>
      </c>
      <c r="J4">
        <v>9</v>
      </c>
    </row>
    <row r="5" spans="1:10" x14ac:dyDescent="0.2">
      <c r="A5" t="s">
        <v>12</v>
      </c>
      <c r="B5">
        <v>164000</v>
      </c>
      <c r="C5">
        <v>155800</v>
      </c>
      <c r="D5">
        <v>131200</v>
      </c>
      <c r="E5">
        <v>73800</v>
      </c>
      <c r="F5">
        <v>139400</v>
      </c>
      <c r="G5">
        <v>114800</v>
      </c>
      <c r="H5">
        <v>172200</v>
      </c>
      <c r="I5">
        <v>172200</v>
      </c>
      <c r="J5">
        <v>73800</v>
      </c>
    </row>
    <row r="6" spans="1:10" x14ac:dyDescent="0.2">
      <c r="A6" t="s">
        <v>13</v>
      </c>
      <c r="B6" s="3">
        <f>B2/B3</f>
        <v>136.07954545454547</v>
      </c>
      <c r="C6" s="3">
        <f t="shared" ref="C6:J6" si="0">C2/C3</f>
        <v>139.78260869565219</v>
      </c>
      <c r="D6" s="3">
        <f t="shared" si="0"/>
        <v>192.35880398671097</v>
      </c>
      <c r="E6" s="3">
        <f t="shared" si="0"/>
        <v>140.68181818181819</v>
      </c>
      <c r="F6" s="3">
        <f t="shared" si="0"/>
        <v>278.77551020408163</v>
      </c>
      <c r="G6" s="3">
        <f t="shared" si="0"/>
        <v>251.53846153846155</v>
      </c>
      <c r="H6" s="3">
        <f t="shared" si="0"/>
        <v>286.11825192802058</v>
      </c>
      <c r="I6" s="3">
        <f t="shared" si="0"/>
        <v>208.47457627118644</v>
      </c>
      <c r="J6" s="3">
        <f t="shared" si="0"/>
        <v>293.4065934065934</v>
      </c>
    </row>
    <row r="7" spans="1:10" x14ac:dyDescent="0.2">
      <c r="A7" t="s">
        <v>14</v>
      </c>
      <c r="B7" s="4">
        <f>B4/B3</f>
        <v>5.6818181818181816E-2</v>
      </c>
      <c r="C7" s="4">
        <f t="shared" ref="C7:J7" si="1">C4/C3</f>
        <v>4.1304347826086954E-2</v>
      </c>
      <c r="D7" s="4">
        <f t="shared" si="1"/>
        <v>5.3156146179401995E-2</v>
      </c>
      <c r="E7" s="4">
        <f t="shared" si="1"/>
        <v>4.0909090909090909E-2</v>
      </c>
      <c r="F7" s="4">
        <f t="shared" si="1"/>
        <v>6.9387755102040816E-2</v>
      </c>
      <c r="G7" s="4">
        <f t="shared" si="1"/>
        <v>7.179487179487179E-2</v>
      </c>
      <c r="H7" s="4">
        <f t="shared" si="1"/>
        <v>5.3984575835475578E-2</v>
      </c>
      <c r="I7" s="4">
        <f t="shared" si="1"/>
        <v>5.0847457627118647E-2</v>
      </c>
      <c r="J7" s="4">
        <f t="shared" si="1"/>
        <v>3.2967032967032968E-2</v>
      </c>
    </row>
    <row r="8" spans="1:10" x14ac:dyDescent="0.2">
      <c r="A8" t="s">
        <v>15</v>
      </c>
      <c r="B8" s="3">
        <f>B5/B2</f>
        <v>3.4237995824634657</v>
      </c>
      <c r="C8" s="3">
        <f t="shared" ref="C8:J8" si="2">C5/C2</f>
        <v>2.4230171073094868</v>
      </c>
      <c r="D8" s="3">
        <f t="shared" si="2"/>
        <v>2.2659758203799654</v>
      </c>
      <c r="E8" s="3">
        <f t="shared" si="2"/>
        <v>2.384491114701131</v>
      </c>
      <c r="F8" s="3">
        <f t="shared" si="2"/>
        <v>2.0409956076134699</v>
      </c>
      <c r="G8" s="3">
        <f t="shared" si="2"/>
        <v>2.3404689092762485</v>
      </c>
      <c r="H8" s="3">
        <f t="shared" si="2"/>
        <v>1.5471698113207548</v>
      </c>
      <c r="I8" s="3">
        <f t="shared" si="2"/>
        <v>2</v>
      </c>
      <c r="J8" s="3">
        <f t="shared" si="2"/>
        <v>0.9213483146067416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C1D3C-74C8-41E0-8AB4-E69F5ADDC47A}">
  <dimension ref="A1:V205"/>
  <sheetViews>
    <sheetView tabSelected="1" workbookViewId="0">
      <selection activeCell="U11" sqref="U11"/>
    </sheetView>
  </sheetViews>
  <sheetFormatPr defaultRowHeight="14.25" x14ac:dyDescent="0.2"/>
  <cols>
    <col min="2" max="2" width="10" style="1" bestFit="1" customWidth="1"/>
    <col min="3" max="3" width="10" style="2" bestFit="1" customWidth="1"/>
    <col min="9" max="9" width="13.375" bestFit="1" customWidth="1"/>
    <col min="11" max="11" width="9" customWidth="1"/>
  </cols>
  <sheetData>
    <row r="1" spans="1:22" x14ac:dyDescent="0.2">
      <c r="A1" t="s">
        <v>16</v>
      </c>
      <c r="B1" s="1" t="s">
        <v>17</v>
      </c>
      <c r="C1" s="2" t="s">
        <v>18</v>
      </c>
      <c r="D1" t="s">
        <v>19</v>
      </c>
      <c r="E1" t="s">
        <v>157</v>
      </c>
      <c r="F1" t="s">
        <v>20</v>
      </c>
      <c r="G1" t="s">
        <v>21</v>
      </c>
      <c r="H1" t="s">
        <v>22</v>
      </c>
      <c r="I1" t="s">
        <v>23</v>
      </c>
      <c r="J1" t="s">
        <v>11</v>
      </c>
      <c r="M1" t="s">
        <v>158</v>
      </c>
      <c r="O1" t="s">
        <v>158</v>
      </c>
      <c r="P1" t="s">
        <v>19</v>
      </c>
      <c r="Q1" t="s">
        <v>157</v>
      </c>
      <c r="R1" t="s">
        <v>163</v>
      </c>
      <c r="S1" t="s">
        <v>22</v>
      </c>
      <c r="T1" t="s">
        <v>23</v>
      </c>
      <c r="U1" t="s">
        <v>11</v>
      </c>
      <c r="V1" t="s">
        <v>162</v>
      </c>
    </row>
    <row r="2" spans="1:22" x14ac:dyDescent="0.2">
      <c r="A2" t="s">
        <v>24</v>
      </c>
      <c r="B2" s="1">
        <v>44010</v>
      </c>
      <c r="C2" s="2">
        <v>0.41666666666666702</v>
      </c>
      <c r="D2" t="s">
        <v>25</v>
      </c>
      <c r="E2">
        <v>400</v>
      </c>
      <c r="F2" t="s">
        <v>26</v>
      </c>
      <c r="G2" t="s">
        <v>27</v>
      </c>
      <c r="H2">
        <v>308</v>
      </c>
      <c r="I2">
        <v>12</v>
      </c>
      <c r="J2">
        <v>1</v>
      </c>
      <c r="K2">
        <f>SUMPRODUCT((INT(B2)-"2020/8/16"&gt;=0)*(INT(B2)-"2020/8/29"&lt;=0))</f>
        <v>0</v>
      </c>
      <c r="L2">
        <f>SUMPRODUCT((INT(B2)-"2020/8/23"&gt;=0)*(INT(B2)-"2020/8/29"&lt;=0))</f>
        <v>0</v>
      </c>
      <c r="M2" t="str">
        <f>IF(K2=1,IF(L2=1,"倒数第1周","倒数第2周"),"")</f>
        <v/>
      </c>
      <c r="O2" t="s">
        <v>160</v>
      </c>
      <c r="P2" t="s">
        <v>25</v>
      </c>
      <c r="Q2">
        <f>SUMIFS(E:E,M:M,O2,D:D,P2)</f>
        <v>7600</v>
      </c>
      <c r="R2">
        <f>Q2/100</f>
        <v>76</v>
      </c>
      <c r="S2">
        <f>SUMIFS(H:H,M:M,O2,D:D,P2)</f>
        <v>3223</v>
      </c>
      <c r="T2">
        <f>SUMIFS(I:I,M:M,O2,D:D,P2)</f>
        <v>22</v>
      </c>
      <c r="U2">
        <f>SUMIFS(J:J,M:M,O2,D:D,P2)</f>
        <v>2</v>
      </c>
      <c r="V2" s="4">
        <f>U2/T2</f>
        <v>9.0909090909090912E-2</v>
      </c>
    </row>
    <row r="3" spans="1:22" x14ac:dyDescent="0.2">
      <c r="A3" t="s">
        <v>24</v>
      </c>
      <c r="B3" s="1">
        <v>44010</v>
      </c>
      <c r="C3" s="2">
        <v>0.48611111111111099</v>
      </c>
      <c r="D3" t="s">
        <v>28</v>
      </c>
      <c r="E3">
        <v>1500</v>
      </c>
      <c r="F3" t="s">
        <v>29</v>
      </c>
      <c r="G3" t="s">
        <v>30</v>
      </c>
      <c r="H3">
        <v>890</v>
      </c>
      <c r="I3">
        <v>2</v>
      </c>
      <c r="J3">
        <v>0</v>
      </c>
      <c r="K3">
        <f t="shared" ref="K3:K66" si="0">SUMPRODUCT((INT(B3)-"2020/8/16"&gt;=0)*(INT(B3)-"2020/8/29"&lt;=0))</f>
        <v>0</v>
      </c>
      <c r="L3">
        <f t="shared" ref="L3:L66" si="1">SUMPRODUCT((INT(B3)-"2020/8/23"&gt;=0)*(INT(B3)-"2020/8/29"&lt;=0))</f>
        <v>0</v>
      </c>
      <c r="M3" t="str">
        <f t="shared" ref="M3:M66" si="2">IF(K3=1,IF(L3=1,"倒数第1周","倒数第2周"),"")</f>
        <v/>
      </c>
      <c r="O3" t="s">
        <v>160</v>
      </c>
      <c r="P3" t="s">
        <v>28</v>
      </c>
      <c r="Q3">
        <f t="shared" ref="Q3:Q17" si="3">SUMIFS(E:E,M:M,O3,D:D,P3)</f>
        <v>4200</v>
      </c>
      <c r="R3">
        <f t="shared" ref="R3:R17" si="4">Q3/100</f>
        <v>42</v>
      </c>
      <c r="S3">
        <f t="shared" ref="S3:S17" si="5">SUMIFS(H:H,M:M,O3,D:D,P3)</f>
        <v>3284</v>
      </c>
      <c r="T3">
        <f t="shared" ref="T3:T17" si="6">SUMIFS(I:I,M:M,O3,D:D,P3)</f>
        <v>26</v>
      </c>
      <c r="U3">
        <f t="shared" ref="U3:U17" si="7">SUMIFS(J:J,M:M,O3,D:D,P3)</f>
        <v>1</v>
      </c>
      <c r="V3" s="4">
        <f t="shared" ref="V3:V17" si="8">U3/T3</f>
        <v>3.8461538461538464E-2</v>
      </c>
    </row>
    <row r="4" spans="1:22" x14ac:dyDescent="0.2">
      <c r="A4" t="s">
        <v>24</v>
      </c>
      <c r="B4" s="1">
        <v>44010</v>
      </c>
      <c r="C4" s="2">
        <v>0.375</v>
      </c>
      <c r="D4" t="s">
        <v>28</v>
      </c>
      <c r="E4">
        <v>1500</v>
      </c>
      <c r="F4" t="s">
        <v>26</v>
      </c>
      <c r="G4" t="s">
        <v>31</v>
      </c>
      <c r="H4">
        <v>1602</v>
      </c>
      <c r="I4">
        <v>17</v>
      </c>
      <c r="J4">
        <v>0</v>
      </c>
      <c r="K4">
        <f t="shared" si="0"/>
        <v>0</v>
      </c>
      <c r="L4">
        <f t="shared" si="1"/>
        <v>0</v>
      </c>
      <c r="M4" t="str">
        <f t="shared" si="2"/>
        <v/>
      </c>
      <c r="O4" t="s">
        <v>160</v>
      </c>
      <c r="P4" t="s">
        <v>32</v>
      </c>
      <c r="Q4">
        <f t="shared" si="3"/>
        <v>7300</v>
      </c>
      <c r="R4">
        <f t="shared" si="4"/>
        <v>73</v>
      </c>
      <c r="S4">
        <f t="shared" si="5"/>
        <v>3200</v>
      </c>
      <c r="T4">
        <f t="shared" si="6"/>
        <v>20</v>
      </c>
      <c r="U4">
        <f t="shared" si="7"/>
        <v>1</v>
      </c>
      <c r="V4" s="4">
        <f t="shared" si="8"/>
        <v>0.05</v>
      </c>
    </row>
    <row r="5" spans="1:22" x14ac:dyDescent="0.2">
      <c r="A5" t="s">
        <v>24</v>
      </c>
      <c r="B5" s="1">
        <v>44010</v>
      </c>
      <c r="C5" s="2">
        <v>0.38680555555555601</v>
      </c>
      <c r="D5" t="s">
        <v>32</v>
      </c>
      <c r="E5">
        <v>1000</v>
      </c>
      <c r="F5" t="s">
        <v>29</v>
      </c>
      <c r="G5" t="s">
        <v>33</v>
      </c>
      <c r="H5">
        <v>832</v>
      </c>
      <c r="I5">
        <v>21</v>
      </c>
      <c r="J5">
        <v>1</v>
      </c>
      <c r="K5">
        <f t="shared" si="0"/>
        <v>0</v>
      </c>
      <c r="L5">
        <f t="shared" si="1"/>
        <v>0</v>
      </c>
      <c r="M5" t="str">
        <f t="shared" si="2"/>
        <v/>
      </c>
      <c r="O5" t="s">
        <v>160</v>
      </c>
      <c r="P5" t="s">
        <v>34</v>
      </c>
      <c r="Q5">
        <f t="shared" si="3"/>
        <v>5200</v>
      </c>
      <c r="R5">
        <f t="shared" si="4"/>
        <v>52</v>
      </c>
      <c r="S5">
        <f t="shared" si="5"/>
        <v>2246</v>
      </c>
      <c r="T5">
        <f t="shared" si="6"/>
        <v>41</v>
      </c>
      <c r="U5">
        <f t="shared" si="7"/>
        <v>2</v>
      </c>
      <c r="V5" s="4">
        <f t="shared" si="8"/>
        <v>4.878048780487805E-2</v>
      </c>
    </row>
    <row r="6" spans="1:22" x14ac:dyDescent="0.2">
      <c r="A6" t="s">
        <v>24</v>
      </c>
      <c r="B6" s="1">
        <v>44010</v>
      </c>
      <c r="C6" s="2">
        <v>0.36111111111111099</v>
      </c>
      <c r="D6" t="s">
        <v>34</v>
      </c>
      <c r="E6">
        <v>2800</v>
      </c>
      <c r="F6" t="s">
        <v>29</v>
      </c>
      <c r="G6" t="s">
        <v>35</v>
      </c>
      <c r="H6">
        <v>1480</v>
      </c>
      <c r="I6">
        <v>7</v>
      </c>
      <c r="J6">
        <v>0</v>
      </c>
      <c r="K6">
        <f t="shared" si="0"/>
        <v>0</v>
      </c>
      <c r="L6">
        <f t="shared" si="1"/>
        <v>0</v>
      </c>
      <c r="M6" t="str">
        <f t="shared" si="2"/>
        <v/>
      </c>
      <c r="O6" t="s">
        <v>160</v>
      </c>
      <c r="P6" t="s">
        <v>37</v>
      </c>
      <c r="Q6">
        <f t="shared" si="3"/>
        <v>25300</v>
      </c>
      <c r="R6">
        <f t="shared" si="4"/>
        <v>253</v>
      </c>
      <c r="S6">
        <f t="shared" si="5"/>
        <v>9322</v>
      </c>
      <c r="T6">
        <f t="shared" si="6"/>
        <v>63</v>
      </c>
      <c r="U6">
        <f t="shared" si="7"/>
        <v>1</v>
      </c>
      <c r="V6" s="4">
        <f t="shared" si="8"/>
        <v>1.5873015873015872E-2</v>
      </c>
    </row>
    <row r="7" spans="1:22" x14ac:dyDescent="0.2">
      <c r="A7" t="s">
        <v>24</v>
      </c>
      <c r="B7" s="1">
        <v>44011</v>
      </c>
      <c r="C7" s="2" t="s">
        <v>36</v>
      </c>
      <c r="D7" t="s">
        <v>37</v>
      </c>
      <c r="E7">
        <v>900</v>
      </c>
      <c r="F7" t="s">
        <v>38</v>
      </c>
      <c r="G7" t="s">
        <v>27</v>
      </c>
      <c r="H7">
        <v>976</v>
      </c>
      <c r="I7">
        <v>14</v>
      </c>
      <c r="J7">
        <v>0</v>
      </c>
      <c r="K7">
        <f t="shared" si="0"/>
        <v>0</v>
      </c>
      <c r="L7">
        <f t="shared" si="1"/>
        <v>0</v>
      </c>
      <c r="M7" t="str">
        <f t="shared" si="2"/>
        <v/>
      </c>
      <c r="O7" t="s">
        <v>160</v>
      </c>
      <c r="P7" t="s">
        <v>40</v>
      </c>
      <c r="Q7">
        <f t="shared" si="3"/>
        <v>17800</v>
      </c>
      <c r="R7">
        <f t="shared" si="4"/>
        <v>178</v>
      </c>
      <c r="S7">
        <f t="shared" si="5"/>
        <v>15150</v>
      </c>
      <c r="T7">
        <f t="shared" si="6"/>
        <v>62</v>
      </c>
      <c r="U7">
        <f t="shared" si="7"/>
        <v>1</v>
      </c>
      <c r="V7" s="4">
        <f t="shared" si="8"/>
        <v>1.6129032258064516E-2</v>
      </c>
    </row>
    <row r="8" spans="1:22" x14ac:dyDescent="0.2">
      <c r="A8" t="s">
        <v>24</v>
      </c>
      <c r="B8" s="1">
        <v>44011</v>
      </c>
      <c r="C8" s="2">
        <v>0.5</v>
      </c>
      <c r="D8" t="s">
        <v>37</v>
      </c>
      <c r="E8">
        <v>1000</v>
      </c>
      <c r="F8" t="s">
        <v>39</v>
      </c>
      <c r="G8" t="s">
        <v>30</v>
      </c>
      <c r="H8">
        <v>801</v>
      </c>
      <c r="I8">
        <v>12</v>
      </c>
      <c r="J8">
        <v>0</v>
      </c>
      <c r="K8">
        <f t="shared" si="0"/>
        <v>0</v>
      </c>
      <c r="L8">
        <f t="shared" si="1"/>
        <v>0</v>
      </c>
      <c r="M8" t="str">
        <f t="shared" si="2"/>
        <v/>
      </c>
      <c r="Q8">
        <f>SUM(Q2:Q7)</f>
        <v>67400</v>
      </c>
      <c r="R8">
        <f>SUM(R2:R7)</f>
        <v>674</v>
      </c>
      <c r="S8">
        <f>SUM(S2:S7)</f>
        <v>36425</v>
      </c>
      <c r="T8">
        <f>SUM(T2:T7)</f>
        <v>234</v>
      </c>
      <c r="U8">
        <f>SUM(U2:U7)</f>
        <v>8</v>
      </c>
      <c r="V8" s="4">
        <f t="shared" si="8"/>
        <v>3.4188034188034191E-2</v>
      </c>
    </row>
    <row r="9" spans="1:22" x14ac:dyDescent="0.2">
      <c r="A9" t="s">
        <v>24</v>
      </c>
      <c r="B9" s="1">
        <v>44011</v>
      </c>
      <c r="C9" s="2">
        <v>0.50694444444444398</v>
      </c>
      <c r="D9" t="s">
        <v>40</v>
      </c>
      <c r="E9">
        <v>1300</v>
      </c>
      <c r="F9" t="s">
        <v>29</v>
      </c>
      <c r="G9" t="s">
        <v>35</v>
      </c>
      <c r="H9">
        <v>637</v>
      </c>
      <c r="I9">
        <v>16</v>
      </c>
      <c r="J9">
        <v>2</v>
      </c>
      <c r="K9">
        <f t="shared" si="0"/>
        <v>0</v>
      </c>
      <c r="L9">
        <f t="shared" si="1"/>
        <v>0</v>
      </c>
      <c r="M9" t="str">
        <f t="shared" si="2"/>
        <v/>
      </c>
      <c r="O9" t="s">
        <v>160</v>
      </c>
      <c r="P9" t="s">
        <v>55</v>
      </c>
      <c r="Q9">
        <f t="shared" si="3"/>
        <v>12700</v>
      </c>
      <c r="R9">
        <f t="shared" si="4"/>
        <v>127</v>
      </c>
      <c r="S9">
        <f t="shared" si="5"/>
        <v>9397</v>
      </c>
      <c r="T9">
        <f t="shared" si="6"/>
        <v>39</v>
      </c>
      <c r="U9">
        <f t="shared" si="7"/>
        <v>1</v>
      </c>
      <c r="V9" s="4">
        <f t="shared" si="8"/>
        <v>2.564102564102564E-2</v>
      </c>
    </row>
    <row r="10" spans="1:22" x14ac:dyDescent="0.2">
      <c r="A10" t="s">
        <v>24</v>
      </c>
      <c r="B10" s="1">
        <v>44012</v>
      </c>
      <c r="C10" s="2" t="s">
        <v>41</v>
      </c>
      <c r="D10" t="s">
        <v>34</v>
      </c>
      <c r="E10">
        <v>900</v>
      </c>
      <c r="F10" t="s">
        <v>42</v>
      </c>
      <c r="G10" t="s">
        <v>43</v>
      </c>
      <c r="H10">
        <v>1209</v>
      </c>
      <c r="I10">
        <v>30</v>
      </c>
      <c r="J10">
        <v>1</v>
      </c>
      <c r="K10">
        <f t="shared" si="0"/>
        <v>0</v>
      </c>
      <c r="L10">
        <f t="shared" si="1"/>
        <v>0</v>
      </c>
      <c r="M10" t="str">
        <f t="shared" si="2"/>
        <v/>
      </c>
      <c r="O10" t="s">
        <v>161</v>
      </c>
      <c r="P10" t="s">
        <v>25</v>
      </c>
      <c r="Q10">
        <f t="shared" si="3"/>
        <v>14000</v>
      </c>
      <c r="R10">
        <f t="shared" si="4"/>
        <v>140</v>
      </c>
      <c r="S10">
        <f t="shared" si="5"/>
        <v>14632</v>
      </c>
      <c r="T10">
        <f t="shared" si="6"/>
        <v>62</v>
      </c>
      <c r="U10">
        <f t="shared" si="7"/>
        <v>4</v>
      </c>
      <c r="V10" s="4">
        <f t="shared" si="8"/>
        <v>6.4516129032258063E-2</v>
      </c>
    </row>
    <row r="11" spans="1:22" x14ac:dyDescent="0.2">
      <c r="A11" t="s">
        <v>24</v>
      </c>
      <c r="B11" s="1">
        <v>44012</v>
      </c>
      <c r="C11" s="2" t="s">
        <v>44</v>
      </c>
      <c r="D11" t="s">
        <v>34</v>
      </c>
      <c r="E11">
        <v>800</v>
      </c>
      <c r="F11" t="s">
        <v>26</v>
      </c>
      <c r="G11" t="s">
        <v>45</v>
      </c>
      <c r="H11">
        <v>870</v>
      </c>
      <c r="I11">
        <v>15</v>
      </c>
      <c r="J11">
        <v>2</v>
      </c>
      <c r="K11">
        <f t="shared" si="0"/>
        <v>0</v>
      </c>
      <c r="L11">
        <f t="shared" si="1"/>
        <v>0</v>
      </c>
      <c r="M11" t="str">
        <f t="shared" si="2"/>
        <v/>
      </c>
      <c r="O11" t="s">
        <v>161</v>
      </c>
      <c r="P11" t="s">
        <v>28</v>
      </c>
      <c r="Q11">
        <f t="shared" si="3"/>
        <v>5800</v>
      </c>
      <c r="R11">
        <f t="shared" si="4"/>
        <v>58</v>
      </c>
      <c r="S11">
        <f t="shared" si="5"/>
        <v>2903</v>
      </c>
      <c r="T11">
        <f t="shared" si="6"/>
        <v>12</v>
      </c>
      <c r="U11">
        <f t="shared" si="7"/>
        <v>1</v>
      </c>
      <c r="V11" s="4">
        <f t="shared" si="8"/>
        <v>8.3333333333333329E-2</v>
      </c>
    </row>
    <row r="12" spans="1:22" x14ac:dyDescent="0.2">
      <c r="A12" t="s">
        <v>24</v>
      </c>
      <c r="B12" s="1">
        <v>44012</v>
      </c>
      <c r="C12" s="2">
        <v>0.51597222222222205</v>
      </c>
      <c r="D12" t="s">
        <v>25</v>
      </c>
      <c r="E12">
        <v>1400</v>
      </c>
      <c r="F12" t="s">
        <v>46</v>
      </c>
      <c r="G12" t="s">
        <v>47</v>
      </c>
      <c r="H12">
        <v>949</v>
      </c>
      <c r="I12">
        <v>7</v>
      </c>
      <c r="J12">
        <v>1</v>
      </c>
      <c r="K12">
        <f t="shared" si="0"/>
        <v>0</v>
      </c>
      <c r="L12">
        <f t="shared" si="1"/>
        <v>0</v>
      </c>
      <c r="M12" t="str">
        <f t="shared" si="2"/>
        <v/>
      </c>
      <c r="O12" t="s">
        <v>161</v>
      </c>
      <c r="P12" t="s">
        <v>32</v>
      </c>
      <c r="Q12">
        <f t="shared" si="3"/>
        <v>11200</v>
      </c>
      <c r="R12">
        <f t="shared" si="4"/>
        <v>112</v>
      </c>
      <c r="S12">
        <f t="shared" si="5"/>
        <v>10722</v>
      </c>
      <c r="T12">
        <f t="shared" si="6"/>
        <v>240</v>
      </c>
      <c r="U12">
        <f t="shared" si="7"/>
        <v>9</v>
      </c>
      <c r="V12" s="4">
        <f t="shared" si="8"/>
        <v>3.7499999999999999E-2</v>
      </c>
    </row>
    <row r="13" spans="1:22" x14ac:dyDescent="0.2">
      <c r="A13" t="s">
        <v>24</v>
      </c>
      <c r="B13" s="1">
        <v>44012</v>
      </c>
      <c r="C13" s="2">
        <v>0.51041666666666696</v>
      </c>
      <c r="D13" t="s">
        <v>48</v>
      </c>
      <c r="E13">
        <v>8500</v>
      </c>
      <c r="F13" t="s">
        <v>49</v>
      </c>
      <c r="G13" t="s">
        <v>30</v>
      </c>
      <c r="H13">
        <v>7268</v>
      </c>
      <c r="I13">
        <v>25</v>
      </c>
      <c r="J13">
        <v>0</v>
      </c>
      <c r="K13">
        <f t="shared" si="0"/>
        <v>0</v>
      </c>
      <c r="L13">
        <f t="shared" si="1"/>
        <v>0</v>
      </c>
      <c r="M13" t="str">
        <f t="shared" si="2"/>
        <v/>
      </c>
      <c r="O13" t="s">
        <v>161</v>
      </c>
      <c r="P13" t="s">
        <v>34</v>
      </c>
      <c r="Q13">
        <f t="shared" si="3"/>
        <v>13400</v>
      </c>
      <c r="R13">
        <f t="shared" si="4"/>
        <v>134</v>
      </c>
      <c r="S13">
        <f t="shared" si="5"/>
        <v>8482</v>
      </c>
      <c r="T13">
        <f t="shared" si="6"/>
        <v>10</v>
      </c>
      <c r="U13">
        <f t="shared" si="7"/>
        <v>1</v>
      </c>
      <c r="V13" s="4">
        <f t="shared" si="8"/>
        <v>0.1</v>
      </c>
    </row>
    <row r="14" spans="1:22" x14ac:dyDescent="0.2">
      <c r="A14" t="s">
        <v>50</v>
      </c>
      <c r="B14" s="1">
        <v>44013</v>
      </c>
      <c r="C14" s="2" t="s">
        <v>51</v>
      </c>
      <c r="D14" t="s">
        <v>25</v>
      </c>
      <c r="E14">
        <v>5000</v>
      </c>
      <c r="F14" t="s">
        <v>26</v>
      </c>
      <c r="G14" t="s">
        <v>52</v>
      </c>
      <c r="H14">
        <v>5286</v>
      </c>
      <c r="I14">
        <v>20</v>
      </c>
      <c r="J14">
        <v>1</v>
      </c>
      <c r="K14">
        <f t="shared" si="0"/>
        <v>0</v>
      </c>
      <c r="L14">
        <f t="shared" si="1"/>
        <v>0</v>
      </c>
      <c r="M14" t="str">
        <f t="shared" si="2"/>
        <v/>
      </c>
      <c r="O14" t="s">
        <v>161</v>
      </c>
      <c r="P14" t="s">
        <v>37</v>
      </c>
      <c r="Q14">
        <f t="shared" si="3"/>
        <v>12600</v>
      </c>
      <c r="R14">
        <f t="shared" si="4"/>
        <v>126</v>
      </c>
      <c r="S14">
        <f t="shared" si="5"/>
        <v>11275</v>
      </c>
      <c r="T14">
        <f t="shared" si="6"/>
        <v>28</v>
      </c>
      <c r="U14">
        <f t="shared" si="7"/>
        <v>2</v>
      </c>
      <c r="V14" s="4">
        <f t="shared" si="8"/>
        <v>7.1428571428571425E-2</v>
      </c>
    </row>
    <row r="15" spans="1:22" x14ac:dyDescent="0.2">
      <c r="A15" t="s">
        <v>50</v>
      </c>
      <c r="B15" s="1">
        <v>44013</v>
      </c>
      <c r="C15" s="2">
        <v>0.53125</v>
      </c>
      <c r="D15" t="s">
        <v>40</v>
      </c>
      <c r="E15">
        <v>1000</v>
      </c>
      <c r="F15" t="s">
        <v>53</v>
      </c>
      <c r="G15" t="s">
        <v>35</v>
      </c>
      <c r="H15">
        <v>726</v>
      </c>
      <c r="I15">
        <v>8</v>
      </c>
      <c r="J15">
        <v>1</v>
      </c>
      <c r="K15">
        <f t="shared" si="0"/>
        <v>0</v>
      </c>
      <c r="L15">
        <f t="shared" si="1"/>
        <v>0</v>
      </c>
      <c r="M15" t="str">
        <f t="shared" si="2"/>
        <v/>
      </c>
      <c r="O15" t="s">
        <v>161</v>
      </c>
      <c r="P15" t="s">
        <v>40</v>
      </c>
      <c r="Q15">
        <f t="shared" si="3"/>
        <v>16700</v>
      </c>
      <c r="R15">
        <f t="shared" si="4"/>
        <v>167</v>
      </c>
      <c r="S15">
        <f t="shared" si="5"/>
        <v>11081</v>
      </c>
      <c r="T15">
        <f t="shared" si="6"/>
        <v>43</v>
      </c>
      <c r="U15">
        <f t="shared" si="7"/>
        <v>3</v>
      </c>
      <c r="V15" s="4">
        <f t="shared" si="8"/>
        <v>6.9767441860465115E-2</v>
      </c>
    </row>
    <row r="16" spans="1:22" x14ac:dyDescent="0.2">
      <c r="A16" t="s">
        <v>50</v>
      </c>
      <c r="B16" s="1">
        <v>44013</v>
      </c>
      <c r="C16" s="2">
        <v>0.41666666666666702</v>
      </c>
      <c r="D16" t="s">
        <v>32</v>
      </c>
      <c r="E16">
        <v>1800</v>
      </c>
      <c r="F16" t="s">
        <v>38</v>
      </c>
      <c r="G16" t="s">
        <v>54</v>
      </c>
      <c r="H16">
        <v>554</v>
      </c>
      <c r="I16">
        <v>5</v>
      </c>
      <c r="J16">
        <v>0</v>
      </c>
      <c r="K16">
        <f t="shared" si="0"/>
        <v>0</v>
      </c>
      <c r="L16">
        <f t="shared" si="1"/>
        <v>0</v>
      </c>
      <c r="M16" t="str">
        <f t="shared" si="2"/>
        <v/>
      </c>
      <c r="O16" t="s">
        <v>161</v>
      </c>
      <c r="P16" t="s">
        <v>55</v>
      </c>
      <c r="Q16">
        <f>SUMIFS(E:E,M:M,O16,D:D,P16)</f>
        <v>12400</v>
      </c>
      <c r="R16">
        <f>Q16/100</f>
        <v>124</v>
      </c>
      <c r="S16">
        <f>SUMIFS(H:H,M:M,O16,D:D,P16)</f>
        <v>6869</v>
      </c>
      <c r="T16">
        <f>SUMIFS(I:I,M:M,O16,D:D,P16)</f>
        <v>18</v>
      </c>
      <c r="U16">
        <f>SUMIFS(J:J,M:M,O16,D:D,P16)</f>
        <v>1</v>
      </c>
      <c r="V16" s="4">
        <f>U16/T16</f>
        <v>5.5555555555555552E-2</v>
      </c>
    </row>
    <row r="17" spans="1:22" x14ac:dyDescent="0.2">
      <c r="A17" t="s">
        <v>50</v>
      </c>
      <c r="B17" s="1">
        <v>44013</v>
      </c>
      <c r="C17" s="2">
        <v>0.41666666666666702</v>
      </c>
      <c r="D17" t="s">
        <v>55</v>
      </c>
      <c r="E17">
        <v>1500</v>
      </c>
      <c r="F17" t="s">
        <v>39</v>
      </c>
      <c r="G17" t="s">
        <v>56</v>
      </c>
      <c r="H17">
        <v>1167</v>
      </c>
      <c r="I17">
        <v>14</v>
      </c>
      <c r="J17">
        <v>2</v>
      </c>
      <c r="K17">
        <f t="shared" si="0"/>
        <v>0</v>
      </c>
      <c r="L17">
        <f t="shared" si="1"/>
        <v>0</v>
      </c>
      <c r="M17" t="str">
        <f t="shared" si="2"/>
        <v/>
      </c>
      <c r="Q17">
        <f>SUM(Q9:Q16)</f>
        <v>98800</v>
      </c>
      <c r="R17">
        <f>SUM(R9:R16)</f>
        <v>988</v>
      </c>
      <c r="S17">
        <f>SUM(S9:S16)</f>
        <v>75361</v>
      </c>
      <c r="T17">
        <f>SUM(T9:T16)</f>
        <v>452</v>
      </c>
      <c r="U17">
        <f>SUM(U9:U16)</f>
        <v>22</v>
      </c>
      <c r="V17" s="4">
        <f>U17/T17</f>
        <v>4.8672566371681415E-2</v>
      </c>
    </row>
    <row r="18" spans="1:22" x14ac:dyDescent="0.2">
      <c r="A18" t="s">
        <v>50</v>
      </c>
      <c r="B18" s="1">
        <v>44014</v>
      </c>
      <c r="C18" s="2">
        <v>0.36111111111111099</v>
      </c>
      <c r="D18" t="s">
        <v>25</v>
      </c>
      <c r="E18">
        <v>600</v>
      </c>
      <c r="F18" t="s">
        <v>26</v>
      </c>
      <c r="G18" t="s">
        <v>57</v>
      </c>
      <c r="H18">
        <v>476</v>
      </c>
      <c r="I18">
        <v>10</v>
      </c>
      <c r="J18">
        <v>2</v>
      </c>
      <c r="K18">
        <f t="shared" si="0"/>
        <v>0</v>
      </c>
      <c r="L18">
        <f t="shared" si="1"/>
        <v>0</v>
      </c>
      <c r="M18" t="str">
        <f t="shared" si="2"/>
        <v/>
      </c>
    </row>
    <row r="19" spans="1:22" x14ac:dyDescent="0.2">
      <c r="A19" t="s">
        <v>50</v>
      </c>
      <c r="B19" s="1">
        <v>44014</v>
      </c>
      <c r="C19" s="2" t="s">
        <v>58</v>
      </c>
      <c r="D19" t="s">
        <v>25</v>
      </c>
      <c r="E19">
        <v>800</v>
      </c>
      <c r="F19" t="s">
        <v>26</v>
      </c>
      <c r="G19" t="s">
        <v>35</v>
      </c>
      <c r="H19">
        <v>448</v>
      </c>
      <c r="I19">
        <v>12</v>
      </c>
      <c r="J19">
        <v>1</v>
      </c>
      <c r="K19">
        <f t="shared" si="0"/>
        <v>0</v>
      </c>
      <c r="L19">
        <f t="shared" si="1"/>
        <v>0</v>
      </c>
      <c r="M19" t="str">
        <f t="shared" si="2"/>
        <v/>
      </c>
      <c r="P19" t="s">
        <v>158</v>
      </c>
      <c r="Q19" t="s">
        <v>157</v>
      </c>
      <c r="R19" t="s">
        <v>163</v>
      </c>
      <c r="S19" t="s">
        <v>22</v>
      </c>
      <c r="T19" t="s">
        <v>23</v>
      </c>
      <c r="U19" t="s">
        <v>11</v>
      </c>
      <c r="V19" t="s">
        <v>162</v>
      </c>
    </row>
    <row r="20" spans="1:22" x14ac:dyDescent="0.2">
      <c r="A20" t="s">
        <v>50</v>
      </c>
      <c r="B20" s="1">
        <v>44015</v>
      </c>
      <c r="C20" s="2">
        <v>0.48958333333333298</v>
      </c>
      <c r="D20" t="s">
        <v>28</v>
      </c>
      <c r="E20">
        <v>4600</v>
      </c>
      <c r="F20" t="s">
        <v>26</v>
      </c>
      <c r="G20" t="s">
        <v>59</v>
      </c>
      <c r="H20">
        <v>1226</v>
      </c>
      <c r="I20">
        <v>7</v>
      </c>
      <c r="J20">
        <v>1</v>
      </c>
      <c r="K20">
        <f t="shared" si="0"/>
        <v>0</v>
      </c>
      <c r="L20">
        <f t="shared" si="1"/>
        <v>0</v>
      </c>
      <c r="M20" t="str">
        <f t="shared" si="2"/>
        <v/>
      </c>
      <c r="P20" t="s">
        <v>160</v>
      </c>
      <c r="Q20">
        <v>67400</v>
      </c>
      <c r="R20">
        <v>674</v>
      </c>
      <c r="S20">
        <v>36425</v>
      </c>
      <c r="T20">
        <v>234</v>
      </c>
      <c r="U20">
        <v>8</v>
      </c>
      <c r="V20" s="4">
        <v>3.4188034188034191E-2</v>
      </c>
    </row>
    <row r="21" spans="1:22" x14ac:dyDescent="0.2">
      <c r="A21" t="s">
        <v>50</v>
      </c>
      <c r="B21" s="1">
        <v>44015</v>
      </c>
      <c r="C21" s="2">
        <v>0.34027777777777801</v>
      </c>
      <c r="D21" t="s">
        <v>40</v>
      </c>
      <c r="E21">
        <v>1800</v>
      </c>
      <c r="F21" t="s">
        <v>38</v>
      </c>
      <c r="G21" t="s">
        <v>60</v>
      </c>
      <c r="H21">
        <v>1394</v>
      </c>
      <c r="I21">
        <v>18</v>
      </c>
      <c r="J21">
        <v>1</v>
      </c>
      <c r="K21">
        <f t="shared" si="0"/>
        <v>0</v>
      </c>
      <c r="L21">
        <f t="shared" si="1"/>
        <v>0</v>
      </c>
      <c r="M21" t="str">
        <f t="shared" si="2"/>
        <v/>
      </c>
      <c r="P21" t="s">
        <v>161</v>
      </c>
      <c r="Q21">
        <v>98800</v>
      </c>
      <c r="R21">
        <v>988</v>
      </c>
      <c r="S21">
        <v>75361</v>
      </c>
      <c r="T21">
        <v>452</v>
      </c>
      <c r="U21">
        <v>22</v>
      </c>
      <c r="V21" s="4">
        <v>4.8672566371681415E-2</v>
      </c>
    </row>
    <row r="22" spans="1:22" x14ac:dyDescent="0.2">
      <c r="A22" t="s">
        <v>50</v>
      </c>
      <c r="B22" s="1">
        <v>44015</v>
      </c>
      <c r="C22" s="2">
        <v>0.40833333333333299</v>
      </c>
      <c r="D22" t="s">
        <v>34</v>
      </c>
      <c r="E22">
        <v>1200</v>
      </c>
      <c r="F22" t="s">
        <v>61</v>
      </c>
      <c r="G22" t="s">
        <v>62</v>
      </c>
      <c r="H22">
        <v>898</v>
      </c>
      <c r="I22">
        <v>8</v>
      </c>
      <c r="J22">
        <v>0</v>
      </c>
      <c r="K22">
        <f t="shared" si="0"/>
        <v>0</v>
      </c>
      <c r="L22">
        <f t="shared" si="1"/>
        <v>0</v>
      </c>
      <c r="M22" t="str">
        <f t="shared" si="2"/>
        <v/>
      </c>
    </row>
    <row r="23" spans="1:22" x14ac:dyDescent="0.2">
      <c r="A23" t="s">
        <v>50</v>
      </c>
      <c r="B23" s="1">
        <v>44015</v>
      </c>
      <c r="C23" s="2">
        <v>0.52083333333333304</v>
      </c>
      <c r="D23" t="s">
        <v>55</v>
      </c>
      <c r="E23">
        <v>1000</v>
      </c>
      <c r="F23" t="s">
        <v>38</v>
      </c>
      <c r="G23" t="s">
        <v>43</v>
      </c>
      <c r="H23">
        <v>1261</v>
      </c>
      <c r="I23">
        <v>15</v>
      </c>
      <c r="J23">
        <v>2</v>
      </c>
      <c r="K23">
        <f t="shared" si="0"/>
        <v>0</v>
      </c>
      <c r="L23">
        <f t="shared" si="1"/>
        <v>0</v>
      </c>
      <c r="M23" t="str">
        <f t="shared" si="2"/>
        <v/>
      </c>
    </row>
    <row r="24" spans="1:22" x14ac:dyDescent="0.2">
      <c r="A24" t="s">
        <v>50</v>
      </c>
      <c r="B24" s="1">
        <v>44015</v>
      </c>
      <c r="C24" s="2">
        <v>0.5</v>
      </c>
      <c r="D24" t="s">
        <v>28</v>
      </c>
      <c r="E24">
        <v>1200</v>
      </c>
      <c r="F24" t="s">
        <v>38</v>
      </c>
      <c r="G24" t="s">
        <v>63</v>
      </c>
      <c r="H24">
        <v>1372</v>
      </c>
      <c r="I24">
        <v>35</v>
      </c>
      <c r="J24">
        <v>0</v>
      </c>
      <c r="K24">
        <f t="shared" si="0"/>
        <v>0</v>
      </c>
      <c r="L24">
        <f t="shared" si="1"/>
        <v>0</v>
      </c>
      <c r="M24" t="str">
        <f t="shared" si="2"/>
        <v/>
      </c>
    </row>
    <row r="25" spans="1:22" x14ac:dyDescent="0.2">
      <c r="A25" t="s">
        <v>50</v>
      </c>
      <c r="B25" s="1">
        <v>44015</v>
      </c>
      <c r="C25" s="2">
        <v>0.35416666666666702</v>
      </c>
      <c r="D25" t="s">
        <v>40</v>
      </c>
      <c r="E25">
        <v>1200</v>
      </c>
      <c r="F25" t="s">
        <v>64</v>
      </c>
      <c r="G25" t="s">
        <v>52</v>
      </c>
      <c r="H25">
        <v>1188</v>
      </c>
      <c r="I25">
        <v>12</v>
      </c>
      <c r="J25">
        <v>1</v>
      </c>
      <c r="K25">
        <f t="shared" si="0"/>
        <v>0</v>
      </c>
      <c r="L25">
        <f t="shared" si="1"/>
        <v>0</v>
      </c>
      <c r="M25" t="str">
        <f t="shared" si="2"/>
        <v/>
      </c>
    </row>
    <row r="26" spans="1:22" x14ac:dyDescent="0.2">
      <c r="A26" t="s">
        <v>50</v>
      </c>
      <c r="B26" s="1">
        <v>44015</v>
      </c>
      <c r="C26" s="2">
        <v>0.5</v>
      </c>
      <c r="D26" t="s">
        <v>34</v>
      </c>
      <c r="E26">
        <v>4200</v>
      </c>
      <c r="F26" t="s">
        <v>38</v>
      </c>
      <c r="G26" t="s">
        <v>65</v>
      </c>
      <c r="H26">
        <v>2708</v>
      </c>
      <c r="I26">
        <v>10</v>
      </c>
      <c r="J26">
        <v>0</v>
      </c>
      <c r="K26">
        <f t="shared" si="0"/>
        <v>0</v>
      </c>
      <c r="L26">
        <f t="shared" si="1"/>
        <v>0</v>
      </c>
      <c r="M26" t="str">
        <f t="shared" si="2"/>
        <v/>
      </c>
    </row>
    <row r="27" spans="1:22" x14ac:dyDescent="0.2">
      <c r="A27" t="s">
        <v>50</v>
      </c>
      <c r="B27" s="1">
        <v>44017</v>
      </c>
      <c r="C27" s="2">
        <v>0.42847222222222198</v>
      </c>
      <c r="D27" t="s">
        <v>32</v>
      </c>
      <c r="E27">
        <v>1000</v>
      </c>
      <c r="F27" t="s">
        <v>66</v>
      </c>
      <c r="G27" t="s">
        <v>35</v>
      </c>
      <c r="H27">
        <v>954</v>
      </c>
      <c r="I27">
        <v>30</v>
      </c>
      <c r="J27">
        <v>0</v>
      </c>
      <c r="K27">
        <f t="shared" si="0"/>
        <v>0</v>
      </c>
      <c r="L27">
        <f t="shared" si="1"/>
        <v>0</v>
      </c>
      <c r="M27" t="str">
        <f t="shared" si="2"/>
        <v/>
      </c>
    </row>
    <row r="28" spans="1:22" x14ac:dyDescent="0.2">
      <c r="A28" t="s">
        <v>50</v>
      </c>
      <c r="B28" s="1">
        <v>44018</v>
      </c>
      <c r="C28" s="2">
        <v>0.41666666666666702</v>
      </c>
      <c r="D28" t="s">
        <v>25</v>
      </c>
      <c r="E28">
        <v>400</v>
      </c>
      <c r="F28" t="s">
        <v>67</v>
      </c>
      <c r="G28" t="s">
        <v>54</v>
      </c>
      <c r="H28">
        <v>283</v>
      </c>
      <c r="I28">
        <v>10</v>
      </c>
      <c r="J28">
        <v>0</v>
      </c>
      <c r="K28">
        <f t="shared" si="0"/>
        <v>0</v>
      </c>
      <c r="L28">
        <f t="shared" si="1"/>
        <v>0</v>
      </c>
      <c r="M28" t="str">
        <f t="shared" si="2"/>
        <v/>
      </c>
    </row>
    <row r="29" spans="1:22" x14ac:dyDescent="0.2">
      <c r="A29" t="s">
        <v>50</v>
      </c>
      <c r="B29" s="1">
        <v>44018</v>
      </c>
      <c r="C29" s="2">
        <v>0.61458333333333304</v>
      </c>
      <c r="D29" t="s">
        <v>55</v>
      </c>
      <c r="E29">
        <v>1200</v>
      </c>
      <c r="F29" t="s">
        <v>53</v>
      </c>
      <c r="G29" t="s">
        <v>68</v>
      </c>
      <c r="H29">
        <v>787</v>
      </c>
      <c r="I29">
        <v>8</v>
      </c>
      <c r="J29">
        <v>1</v>
      </c>
      <c r="K29">
        <f t="shared" si="0"/>
        <v>0</v>
      </c>
      <c r="L29">
        <f t="shared" si="1"/>
        <v>0</v>
      </c>
      <c r="M29" t="str">
        <f t="shared" si="2"/>
        <v/>
      </c>
    </row>
    <row r="30" spans="1:22" x14ac:dyDescent="0.2">
      <c r="A30" t="s">
        <v>50</v>
      </c>
      <c r="B30" s="1">
        <v>44018</v>
      </c>
      <c r="C30" s="2">
        <v>0.34027777777777801</v>
      </c>
      <c r="D30" t="s">
        <v>25</v>
      </c>
      <c r="E30">
        <v>1300</v>
      </c>
      <c r="F30" t="s">
        <v>67</v>
      </c>
      <c r="G30" t="s">
        <v>56</v>
      </c>
      <c r="H30">
        <v>785</v>
      </c>
      <c r="I30">
        <v>16</v>
      </c>
      <c r="J30">
        <v>1</v>
      </c>
      <c r="K30">
        <f t="shared" si="0"/>
        <v>0</v>
      </c>
      <c r="L30">
        <f t="shared" si="1"/>
        <v>0</v>
      </c>
      <c r="M30" t="str">
        <f t="shared" si="2"/>
        <v/>
      </c>
    </row>
    <row r="31" spans="1:22" x14ac:dyDescent="0.2">
      <c r="A31" t="s">
        <v>50</v>
      </c>
      <c r="B31" s="1">
        <v>44018</v>
      </c>
      <c r="C31" s="2">
        <v>0.375</v>
      </c>
      <c r="D31" t="s">
        <v>28</v>
      </c>
      <c r="E31">
        <v>3500</v>
      </c>
      <c r="F31" t="s">
        <v>69</v>
      </c>
      <c r="G31" t="s">
        <v>57</v>
      </c>
      <c r="H31">
        <v>2346</v>
      </c>
      <c r="I31">
        <v>25</v>
      </c>
      <c r="J31">
        <v>2</v>
      </c>
      <c r="K31">
        <f t="shared" si="0"/>
        <v>0</v>
      </c>
      <c r="L31">
        <f t="shared" si="1"/>
        <v>0</v>
      </c>
      <c r="M31" t="str">
        <f t="shared" si="2"/>
        <v/>
      </c>
    </row>
    <row r="32" spans="1:22" x14ac:dyDescent="0.2">
      <c r="A32" t="s">
        <v>50</v>
      </c>
      <c r="B32" s="1">
        <v>44019</v>
      </c>
      <c r="C32" s="2">
        <v>0.35416666666666702</v>
      </c>
      <c r="D32" t="s">
        <v>25</v>
      </c>
      <c r="E32">
        <v>800</v>
      </c>
      <c r="F32" t="s">
        <v>38</v>
      </c>
      <c r="G32" t="s">
        <v>52</v>
      </c>
      <c r="H32">
        <v>755</v>
      </c>
      <c r="I32">
        <v>5</v>
      </c>
      <c r="J32">
        <v>1</v>
      </c>
      <c r="K32">
        <f t="shared" si="0"/>
        <v>0</v>
      </c>
      <c r="L32">
        <f t="shared" si="1"/>
        <v>0</v>
      </c>
      <c r="M32" t="str">
        <f t="shared" si="2"/>
        <v/>
      </c>
    </row>
    <row r="33" spans="1:13" x14ac:dyDescent="0.2">
      <c r="A33" t="s">
        <v>50</v>
      </c>
      <c r="B33" s="1">
        <v>44019</v>
      </c>
      <c r="C33" s="2">
        <v>0.51597222222222205</v>
      </c>
      <c r="D33" t="s">
        <v>48</v>
      </c>
      <c r="E33">
        <v>1400</v>
      </c>
      <c r="F33" t="s">
        <v>46</v>
      </c>
      <c r="G33" t="s">
        <v>70</v>
      </c>
      <c r="H33">
        <v>839</v>
      </c>
      <c r="I33">
        <v>3</v>
      </c>
      <c r="J33">
        <v>1</v>
      </c>
      <c r="K33">
        <f t="shared" si="0"/>
        <v>0</v>
      </c>
      <c r="L33">
        <f t="shared" si="1"/>
        <v>0</v>
      </c>
      <c r="M33" t="str">
        <f t="shared" si="2"/>
        <v/>
      </c>
    </row>
    <row r="34" spans="1:13" x14ac:dyDescent="0.2">
      <c r="A34" t="s">
        <v>50</v>
      </c>
      <c r="B34" s="1">
        <v>44019</v>
      </c>
      <c r="C34" s="2">
        <v>9.3000000000000007</v>
      </c>
      <c r="D34" t="s">
        <v>55</v>
      </c>
      <c r="E34">
        <v>7500</v>
      </c>
      <c r="F34" t="s">
        <v>71</v>
      </c>
      <c r="G34" t="s">
        <v>30</v>
      </c>
      <c r="H34">
        <v>2763</v>
      </c>
      <c r="I34">
        <v>45</v>
      </c>
      <c r="J34">
        <v>0</v>
      </c>
      <c r="K34">
        <f t="shared" si="0"/>
        <v>0</v>
      </c>
      <c r="L34">
        <f t="shared" si="1"/>
        <v>0</v>
      </c>
      <c r="M34" t="str">
        <f t="shared" si="2"/>
        <v/>
      </c>
    </row>
    <row r="35" spans="1:13" x14ac:dyDescent="0.2">
      <c r="A35" t="s">
        <v>50</v>
      </c>
      <c r="B35" s="1">
        <v>44019</v>
      </c>
      <c r="C35" s="2">
        <v>0.41666666666666702</v>
      </c>
      <c r="D35" t="s">
        <v>34</v>
      </c>
      <c r="E35">
        <v>900</v>
      </c>
      <c r="F35" t="s">
        <v>38</v>
      </c>
      <c r="G35" t="s">
        <v>72</v>
      </c>
      <c r="H35">
        <v>460</v>
      </c>
      <c r="I35">
        <v>7</v>
      </c>
      <c r="J35">
        <v>0</v>
      </c>
      <c r="K35">
        <f t="shared" si="0"/>
        <v>0</v>
      </c>
      <c r="L35">
        <f t="shared" si="1"/>
        <v>0</v>
      </c>
      <c r="M35" t="str">
        <f t="shared" si="2"/>
        <v/>
      </c>
    </row>
    <row r="36" spans="1:13" x14ac:dyDescent="0.2">
      <c r="A36" t="s">
        <v>50</v>
      </c>
      <c r="B36" s="1">
        <v>44020</v>
      </c>
      <c r="C36" s="2">
        <v>0.41666666666666702</v>
      </c>
      <c r="D36" t="s">
        <v>34</v>
      </c>
      <c r="E36">
        <v>5000</v>
      </c>
      <c r="F36" t="s">
        <v>66</v>
      </c>
      <c r="G36" t="s">
        <v>52</v>
      </c>
      <c r="H36">
        <v>4539</v>
      </c>
      <c r="I36">
        <v>34</v>
      </c>
      <c r="J36">
        <v>1</v>
      </c>
      <c r="K36">
        <f t="shared" si="0"/>
        <v>0</v>
      </c>
      <c r="L36">
        <f t="shared" si="1"/>
        <v>0</v>
      </c>
      <c r="M36" t="str">
        <f t="shared" si="2"/>
        <v/>
      </c>
    </row>
    <row r="37" spans="1:13" x14ac:dyDescent="0.2">
      <c r="A37" t="s">
        <v>50</v>
      </c>
      <c r="B37" s="1">
        <v>44020</v>
      </c>
      <c r="C37" s="2" t="s">
        <v>73</v>
      </c>
      <c r="D37" t="s">
        <v>32</v>
      </c>
      <c r="E37">
        <v>900</v>
      </c>
      <c r="F37" t="s">
        <v>71</v>
      </c>
      <c r="G37" t="s">
        <v>43</v>
      </c>
      <c r="H37">
        <v>795</v>
      </c>
      <c r="I37">
        <v>12</v>
      </c>
      <c r="J37">
        <v>1</v>
      </c>
      <c r="K37">
        <f t="shared" si="0"/>
        <v>0</v>
      </c>
      <c r="L37">
        <f t="shared" si="1"/>
        <v>0</v>
      </c>
      <c r="M37" t="str">
        <f t="shared" si="2"/>
        <v/>
      </c>
    </row>
    <row r="38" spans="1:13" x14ac:dyDescent="0.2">
      <c r="A38" t="s">
        <v>50</v>
      </c>
      <c r="B38" s="1">
        <v>44020</v>
      </c>
      <c r="C38" s="2">
        <v>0.5</v>
      </c>
      <c r="D38" t="s">
        <v>48</v>
      </c>
      <c r="E38">
        <v>4600</v>
      </c>
      <c r="F38" t="s">
        <v>26</v>
      </c>
      <c r="G38" t="s">
        <v>74</v>
      </c>
      <c r="H38">
        <v>1699</v>
      </c>
      <c r="I38">
        <v>10</v>
      </c>
      <c r="J38">
        <v>0</v>
      </c>
      <c r="K38">
        <f t="shared" si="0"/>
        <v>0</v>
      </c>
      <c r="L38">
        <f t="shared" si="1"/>
        <v>0</v>
      </c>
      <c r="M38" t="str">
        <f t="shared" si="2"/>
        <v/>
      </c>
    </row>
    <row r="39" spans="1:13" x14ac:dyDescent="0.2">
      <c r="A39" t="s">
        <v>50</v>
      </c>
      <c r="B39" s="1">
        <v>44020</v>
      </c>
      <c r="C39" s="2">
        <v>0.375</v>
      </c>
      <c r="D39" t="s">
        <v>40</v>
      </c>
      <c r="E39">
        <v>4000</v>
      </c>
      <c r="F39" t="s">
        <v>26</v>
      </c>
      <c r="G39" t="s">
        <v>35</v>
      </c>
      <c r="H39">
        <v>2584</v>
      </c>
      <c r="I39">
        <v>19</v>
      </c>
      <c r="J39">
        <v>2</v>
      </c>
      <c r="K39">
        <f t="shared" si="0"/>
        <v>0</v>
      </c>
      <c r="L39">
        <f t="shared" si="1"/>
        <v>0</v>
      </c>
      <c r="M39" t="str">
        <f t="shared" si="2"/>
        <v/>
      </c>
    </row>
    <row r="40" spans="1:13" x14ac:dyDescent="0.2">
      <c r="A40" t="s">
        <v>50</v>
      </c>
      <c r="B40" s="1">
        <v>44021</v>
      </c>
      <c r="C40" s="2" t="s">
        <v>75</v>
      </c>
      <c r="D40" t="s">
        <v>40</v>
      </c>
      <c r="E40">
        <v>5000</v>
      </c>
      <c r="F40" t="s">
        <v>67</v>
      </c>
      <c r="G40" t="s">
        <v>52</v>
      </c>
      <c r="H40">
        <v>2869</v>
      </c>
      <c r="I40">
        <v>47</v>
      </c>
      <c r="J40">
        <v>0</v>
      </c>
      <c r="K40">
        <f t="shared" si="0"/>
        <v>0</v>
      </c>
      <c r="L40">
        <f t="shared" si="1"/>
        <v>0</v>
      </c>
      <c r="M40" t="str">
        <f t="shared" si="2"/>
        <v/>
      </c>
    </row>
    <row r="41" spans="1:13" x14ac:dyDescent="0.2">
      <c r="A41" t="s">
        <v>50</v>
      </c>
      <c r="B41" s="1">
        <v>44021</v>
      </c>
      <c r="C41" s="2">
        <v>0.5</v>
      </c>
      <c r="D41" t="s">
        <v>25</v>
      </c>
      <c r="E41">
        <v>1000</v>
      </c>
      <c r="F41" t="s">
        <v>42</v>
      </c>
      <c r="G41" t="s">
        <v>62</v>
      </c>
      <c r="H41">
        <v>1235</v>
      </c>
      <c r="I41">
        <v>40</v>
      </c>
      <c r="J41">
        <v>2</v>
      </c>
      <c r="K41">
        <f t="shared" si="0"/>
        <v>0</v>
      </c>
      <c r="L41">
        <f t="shared" si="1"/>
        <v>0</v>
      </c>
      <c r="M41" t="str">
        <f t="shared" si="2"/>
        <v/>
      </c>
    </row>
    <row r="42" spans="1:13" x14ac:dyDescent="0.2">
      <c r="A42" t="s">
        <v>50</v>
      </c>
      <c r="B42" s="1">
        <v>44021</v>
      </c>
      <c r="C42" s="2" t="s">
        <v>76</v>
      </c>
      <c r="D42" t="s">
        <v>55</v>
      </c>
      <c r="E42">
        <v>900</v>
      </c>
      <c r="F42" t="s">
        <v>77</v>
      </c>
      <c r="G42" t="s">
        <v>68</v>
      </c>
      <c r="H42">
        <v>664</v>
      </c>
      <c r="I42">
        <v>14</v>
      </c>
      <c r="J42">
        <v>0</v>
      </c>
      <c r="K42">
        <f t="shared" si="0"/>
        <v>0</v>
      </c>
      <c r="L42">
        <f t="shared" si="1"/>
        <v>0</v>
      </c>
      <c r="M42" t="str">
        <f t="shared" si="2"/>
        <v/>
      </c>
    </row>
    <row r="43" spans="1:13" x14ac:dyDescent="0.2">
      <c r="A43" t="s">
        <v>50</v>
      </c>
      <c r="B43" s="1">
        <v>44022</v>
      </c>
      <c r="C43" s="2">
        <v>0.35416666666666702</v>
      </c>
      <c r="D43" t="s">
        <v>28</v>
      </c>
      <c r="E43">
        <v>4600</v>
      </c>
      <c r="F43" t="s">
        <v>67</v>
      </c>
      <c r="G43" t="s">
        <v>33</v>
      </c>
      <c r="H43">
        <v>1796</v>
      </c>
      <c r="I43">
        <v>14</v>
      </c>
      <c r="J43">
        <v>2</v>
      </c>
      <c r="K43">
        <f t="shared" si="0"/>
        <v>0</v>
      </c>
      <c r="L43">
        <f t="shared" si="1"/>
        <v>0</v>
      </c>
      <c r="M43" t="str">
        <f t="shared" si="2"/>
        <v/>
      </c>
    </row>
    <row r="44" spans="1:13" x14ac:dyDescent="0.2">
      <c r="A44" t="s">
        <v>50</v>
      </c>
      <c r="B44" s="1">
        <v>44022</v>
      </c>
      <c r="C44" s="2" t="s">
        <v>78</v>
      </c>
      <c r="D44" t="s">
        <v>32</v>
      </c>
      <c r="E44">
        <v>1800</v>
      </c>
      <c r="F44" t="s">
        <v>66</v>
      </c>
      <c r="G44" t="s">
        <v>30</v>
      </c>
      <c r="H44">
        <v>1485</v>
      </c>
      <c r="I44">
        <v>4</v>
      </c>
      <c r="J44">
        <v>1</v>
      </c>
      <c r="K44">
        <f t="shared" si="0"/>
        <v>0</v>
      </c>
      <c r="L44">
        <f t="shared" si="1"/>
        <v>0</v>
      </c>
      <c r="M44" t="str">
        <f t="shared" si="2"/>
        <v/>
      </c>
    </row>
    <row r="45" spans="1:13" x14ac:dyDescent="0.2">
      <c r="A45" t="s">
        <v>50</v>
      </c>
      <c r="B45" s="1">
        <v>44022</v>
      </c>
      <c r="C45" s="2">
        <v>0.40833333333333299</v>
      </c>
      <c r="D45" t="s">
        <v>25</v>
      </c>
      <c r="E45">
        <v>1200</v>
      </c>
      <c r="F45" t="s">
        <v>61</v>
      </c>
      <c r="G45" t="s">
        <v>47</v>
      </c>
      <c r="H45">
        <v>776</v>
      </c>
      <c r="I45">
        <v>6</v>
      </c>
      <c r="J45">
        <v>1</v>
      </c>
      <c r="K45">
        <f t="shared" si="0"/>
        <v>0</v>
      </c>
      <c r="L45">
        <f t="shared" si="1"/>
        <v>0</v>
      </c>
      <c r="M45" t="str">
        <f t="shared" si="2"/>
        <v/>
      </c>
    </row>
    <row r="46" spans="1:13" x14ac:dyDescent="0.2">
      <c r="A46" t="s">
        <v>50</v>
      </c>
      <c r="B46" s="1">
        <v>44022</v>
      </c>
      <c r="C46" s="2">
        <v>0.5</v>
      </c>
      <c r="D46" t="s">
        <v>55</v>
      </c>
      <c r="E46">
        <v>1200</v>
      </c>
      <c r="F46" t="s">
        <v>66</v>
      </c>
      <c r="G46" t="s">
        <v>57</v>
      </c>
      <c r="H46">
        <v>1495</v>
      </c>
      <c r="I46">
        <v>23</v>
      </c>
      <c r="J46">
        <v>2</v>
      </c>
      <c r="K46">
        <f t="shared" si="0"/>
        <v>0</v>
      </c>
      <c r="L46">
        <f t="shared" si="1"/>
        <v>0</v>
      </c>
      <c r="M46" t="str">
        <f t="shared" si="2"/>
        <v/>
      </c>
    </row>
    <row r="47" spans="1:13" x14ac:dyDescent="0.2">
      <c r="A47" t="s">
        <v>50</v>
      </c>
      <c r="B47" s="1">
        <v>44022</v>
      </c>
      <c r="C47" s="2">
        <v>0.64583333333333304</v>
      </c>
      <c r="D47" t="s">
        <v>37</v>
      </c>
      <c r="E47">
        <v>3300</v>
      </c>
      <c r="F47" t="s">
        <v>64</v>
      </c>
      <c r="G47" t="s">
        <v>62</v>
      </c>
      <c r="H47">
        <v>658</v>
      </c>
      <c r="I47">
        <v>9</v>
      </c>
      <c r="J47">
        <v>0</v>
      </c>
      <c r="K47">
        <f t="shared" si="0"/>
        <v>0</v>
      </c>
      <c r="L47">
        <f t="shared" si="1"/>
        <v>0</v>
      </c>
      <c r="M47" t="str">
        <f t="shared" si="2"/>
        <v/>
      </c>
    </row>
    <row r="48" spans="1:13" x14ac:dyDescent="0.2">
      <c r="A48" t="s">
        <v>50</v>
      </c>
      <c r="B48" s="1">
        <v>44022</v>
      </c>
      <c r="C48" s="2">
        <v>0.5</v>
      </c>
      <c r="D48" t="s">
        <v>25</v>
      </c>
      <c r="E48">
        <v>800</v>
      </c>
      <c r="F48" t="s">
        <v>38</v>
      </c>
      <c r="G48" t="s">
        <v>79</v>
      </c>
      <c r="H48">
        <v>661</v>
      </c>
      <c r="I48">
        <v>3</v>
      </c>
      <c r="J48">
        <v>0</v>
      </c>
      <c r="K48">
        <f t="shared" si="0"/>
        <v>0</v>
      </c>
      <c r="L48">
        <f t="shared" si="1"/>
        <v>0</v>
      </c>
      <c r="M48" t="str">
        <f t="shared" si="2"/>
        <v/>
      </c>
    </row>
    <row r="49" spans="1:13" x14ac:dyDescent="0.2">
      <c r="A49" t="s">
        <v>50</v>
      </c>
      <c r="B49" s="1">
        <v>44023</v>
      </c>
      <c r="C49" s="2">
        <v>0.41666666666666702</v>
      </c>
      <c r="D49" t="s">
        <v>25</v>
      </c>
      <c r="E49">
        <v>12000</v>
      </c>
      <c r="F49" t="s">
        <v>80</v>
      </c>
      <c r="G49" t="s">
        <v>81</v>
      </c>
      <c r="H49">
        <v>6565</v>
      </c>
      <c r="I49">
        <v>76</v>
      </c>
      <c r="J49">
        <v>1</v>
      </c>
      <c r="K49">
        <f t="shared" si="0"/>
        <v>0</v>
      </c>
      <c r="L49">
        <f t="shared" si="1"/>
        <v>0</v>
      </c>
      <c r="M49" t="str">
        <f t="shared" si="2"/>
        <v/>
      </c>
    </row>
    <row r="50" spans="1:13" x14ac:dyDescent="0.2">
      <c r="A50" t="s">
        <v>50</v>
      </c>
      <c r="B50" s="1">
        <v>44024</v>
      </c>
      <c r="C50" s="2">
        <v>0.5</v>
      </c>
      <c r="D50" t="s">
        <v>25</v>
      </c>
      <c r="E50">
        <v>800</v>
      </c>
      <c r="F50" t="s">
        <v>66</v>
      </c>
      <c r="G50" t="s">
        <v>74</v>
      </c>
      <c r="H50">
        <v>631</v>
      </c>
      <c r="I50">
        <v>11</v>
      </c>
      <c r="J50">
        <v>2</v>
      </c>
      <c r="K50">
        <f t="shared" si="0"/>
        <v>0</v>
      </c>
      <c r="L50">
        <f t="shared" si="1"/>
        <v>0</v>
      </c>
      <c r="M50" t="str">
        <f t="shared" si="2"/>
        <v/>
      </c>
    </row>
    <row r="51" spans="1:13" x14ac:dyDescent="0.2">
      <c r="A51" t="s">
        <v>50</v>
      </c>
      <c r="B51" s="1">
        <v>44025</v>
      </c>
      <c r="C51" s="2" t="s">
        <v>82</v>
      </c>
      <c r="D51" t="s">
        <v>28</v>
      </c>
      <c r="E51">
        <v>5000</v>
      </c>
      <c r="F51" t="s">
        <v>38</v>
      </c>
      <c r="G51" t="s">
        <v>83</v>
      </c>
      <c r="H51">
        <v>4853</v>
      </c>
      <c r="I51">
        <v>22</v>
      </c>
      <c r="J51">
        <v>1</v>
      </c>
      <c r="K51">
        <f t="shared" si="0"/>
        <v>0</v>
      </c>
      <c r="L51">
        <f t="shared" si="1"/>
        <v>0</v>
      </c>
      <c r="M51" t="str">
        <f t="shared" si="2"/>
        <v/>
      </c>
    </row>
    <row r="52" spans="1:13" x14ac:dyDescent="0.2">
      <c r="A52" t="s">
        <v>50</v>
      </c>
      <c r="B52" s="1">
        <v>44025</v>
      </c>
      <c r="C52" s="2" t="s">
        <v>84</v>
      </c>
      <c r="D52" t="s">
        <v>37</v>
      </c>
      <c r="E52">
        <v>1000</v>
      </c>
      <c r="F52" t="s">
        <v>66</v>
      </c>
      <c r="G52" t="s">
        <v>43</v>
      </c>
      <c r="H52">
        <v>707</v>
      </c>
      <c r="I52">
        <v>14</v>
      </c>
      <c r="J52">
        <v>2</v>
      </c>
      <c r="K52">
        <f t="shared" si="0"/>
        <v>0</v>
      </c>
      <c r="L52">
        <f t="shared" si="1"/>
        <v>0</v>
      </c>
      <c r="M52" t="str">
        <f t="shared" si="2"/>
        <v/>
      </c>
    </row>
    <row r="53" spans="1:13" x14ac:dyDescent="0.2">
      <c r="A53" t="s">
        <v>50</v>
      </c>
      <c r="B53" s="1">
        <v>44026</v>
      </c>
      <c r="C53" s="2">
        <v>0.75</v>
      </c>
      <c r="D53" t="s">
        <v>28</v>
      </c>
      <c r="E53">
        <v>8000</v>
      </c>
      <c r="F53" t="s">
        <v>64</v>
      </c>
      <c r="G53" t="s">
        <v>30</v>
      </c>
      <c r="H53">
        <v>1959</v>
      </c>
      <c r="I53">
        <v>23</v>
      </c>
      <c r="J53">
        <v>0</v>
      </c>
      <c r="K53">
        <f t="shared" si="0"/>
        <v>0</v>
      </c>
      <c r="L53">
        <f t="shared" si="1"/>
        <v>0</v>
      </c>
      <c r="M53" t="str">
        <f t="shared" si="2"/>
        <v/>
      </c>
    </row>
    <row r="54" spans="1:13" x14ac:dyDescent="0.2">
      <c r="A54" t="s">
        <v>50</v>
      </c>
      <c r="B54" s="1">
        <v>44026</v>
      </c>
      <c r="C54" s="2">
        <v>0.5</v>
      </c>
      <c r="D54" t="s">
        <v>37</v>
      </c>
      <c r="E54">
        <v>7500</v>
      </c>
      <c r="F54" t="s">
        <v>64</v>
      </c>
      <c r="G54" t="s">
        <v>74</v>
      </c>
      <c r="H54">
        <v>3527</v>
      </c>
      <c r="I54">
        <v>39</v>
      </c>
      <c r="J54">
        <v>1</v>
      </c>
      <c r="K54">
        <f t="shared" si="0"/>
        <v>0</v>
      </c>
      <c r="L54">
        <f t="shared" si="1"/>
        <v>0</v>
      </c>
      <c r="M54" t="str">
        <f t="shared" si="2"/>
        <v/>
      </c>
    </row>
    <row r="55" spans="1:13" x14ac:dyDescent="0.2">
      <c r="A55" t="s">
        <v>50</v>
      </c>
      <c r="B55" s="1">
        <v>44027</v>
      </c>
      <c r="C55" s="2" t="s">
        <v>75</v>
      </c>
      <c r="D55" t="s">
        <v>32</v>
      </c>
      <c r="E55">
        <v>5000</v>
      </c>
      <c r="F55" t="s">
        <v>53</v>
      </c>
      <c r="G55" t="s">
        <v>65</v>
      </c>
      <c r="H55">
        <v>3972</v>
      </c>
      <c r="I55">
        <v>20</v>
      </c>
      <c r="J55">
        <v>1</v>
      </c>
      <c r="K55">
        <f t="shared" si="0"/>
        <v>0</v>
      </c>
      <c r="L55">
        <f t="shared" si="1"/>
        <v>0</v>
      </c>
      <c r="M55" t="str">
        <f t="shared" si="2"/>
        <v/>
      </c>
    </row>
    <row r="56" spans="1:13" x14ac:dyDescent="0.2">
      <c r="A56" t="s">
        <v>50</v>
      </c>
      <c r="B56" s="1">
        <v>44027</v>
      </c>
      <c r="C56" s="2">
        <v>9.15</v>
      </c>
      <c r="D56" t="s">
        <v>25</v>
      </c>
      <c r="E56">
        <v>500</v>
      </c>
      <c r="F56" t="s">
        <v>53</v>
      </c>
      <c r="G56" t="s">
        <v>74</v>
      </c>
      <c r="H56">
        <v>405</v>
      </c>
      <c r="I56">
        <v>11</v>
      </c>
      <c r="J56">
        <v>0</v>
      </c>
      <c r="K56">
        <f t="shared" si="0"/>
        <v>0</v>
      </c>
      <c r="L56">
        <f t="shared" si="1"/>
        <v>0</v>
      </c>
      <c r="M56" t="str">
        <f t="shared" si="2"/>
        <v/>
      </c>
    </row>
    <row r="57" spans="1:13" x14ac:dyDescent="0.2">
      <c r="A57" t="s">
        <v>50</v>
      </c>
      <c r="B57" s="1">
        <v>44027</v>
      </c>
      <c r="C57" s="2" t="s">
        <v>76</v>
      </c>
      <c r="D57" t="s">
        <v>25</v>
      </c>
      <c r="E57">
        <v>4600</v>
      </c>
      <c r="F57" t="s">
        <v>66</v>
      </c>
      <c r="G57" t="s">
        <v>85</v>
      </c>
      <c r="H57">
        <v>1013</v>
      </c>
      <c r="I57">
        <v>13</v>
      </c>
      <c r="J57">
        <v>1</v>
      </c>
      <c r="K57">
        <f t="shared" si="0"/>
        <v>0</v>
      </c>
      <c r="L57">
        <f t="shared" si="1"/>
        <v>0</v>
      </c>
      <c r="M57" t="str">
        <f t="shared" si="2"/>
        <v/>
      </c>
    </row>
    <row r="58" spans="1:13" x14ac:dyDescent="0.2">
      <c r="A58" t="s">
        <v>50</v>
      </c>
      <c r="B58" s="1">
        <v>44027</v>
      </c>
      <c r="C58" s="2">
        <v>0.35416666666666702</v>
      </c>
      <c r="D58" t="s">
        <v>48</v>
      </c>
      <c r="E58">
        <v>6500</v>
      </c>
      <c r="F58" t="s">
        <v>86</v>
      </c>
      <c r="G58" t="s">
        <v>83</v>
      </c>
      <c r="H58">
        <v>7882</v>
      </c>
      <c r="I58">
        <v>28</v>
      </c>
      <c r="J58">
        <v>1</v>
      </c>
      <c r="K58">
        <f t="shared" si="0"/>
        <v>0</v>
      </c>
      <c r="L58">
        <f t="shared" si="1"/>
        <v>0</v>
      </c>
      <c r="M58" t="str">
        <f t="shared" si="2"/>
        <v/>
      </c>
    </row>
    <row r="59" spans="1:13" x14ac:dyDescent="0.2">
      <c r="A59" t="s">
        <v>50</v>
      </c>
      <c r="B59" s="1">
        <v>44028</v>
      </c>
      <c r="C59" s="2">
        <v>0.375</v>
      </c>
      <c r="D59" t="s">
        <v>55</v>
      </c>
      <c r="E59">
        <v>2000</v>
      </c>
      <c r="F59" t="s">
        <v>38</v>
      </c>
      <c r="G59" t="s">
        <v>43</v>
      </c>
      <c r="H59">
        <v>1441</v>
      </c>
      <c r="I59">
        <v>22</v>
      </c>
      <c r="J59">
        <v>2</v>
      </c>
      <c r="K59">
        <f t="shared" si="0"/>
        <v>0</v>
      </c>
      <c r="L59">
        <f t="shared" si="1"/>
        <v>0</v>
      </c>
      <c r="M59" t="str">
        <f t="shared" si="2"/>
        <v/>
      </c>
    </row>
    <row r="60" spans="1:13" x14ac:dyDescent="0.2">
      <c r="A60" t="s">
        <v>50</v>
      </c>
      <c r="B60" s="1">
        <v>44029</v>
      </c>
      <c r="C60" s="2">
        <v>0.52083333333333304</v>
      </c>
      <c r="D60" t="s">
        <v>40</v>
      </c>
      <c r="E60">
        <v>5000</v>
      </c>
      <c r="F60" t="s">
        <v>86</v>
      </c>
      <c r="G60" t="s">
        <v>54</v>
      </c>
      <c r="H60">
        <v>3326</v>
      </c>
      <c r="I60">
        <v>21</v>
      </c>
      <c r="J60">
        <v>0</v>
      </c>
      <c r="K60">
        <f t="shared" si="0"/>
        <v>0</v>
      </c>
      <c r="L60">
        <f t="shared" si="1"/>
        <v>0</v>
      </c>
      <c r="M60" t="str">
        <f t="shared" si="2"/>
        <v/>
      </c>
    </row>
    <row r="61" spans="1:13" x14ac:dyDescent="0.2">
      <c r="A61" t="s">
        <v>50</v>
      </c>
      <c r="B61" s="1">
        <v>44029</v>
      </c>
      <c r="C61" s="2" t="s">
        <v>87</v>
      </c>
      <c r="D61" t="s">
        <v>55</v>
      </c>
      <c r="E61">
        <v>1800</v>
      </c>
      <c r="F61" t="s">
        <v>86</v>
      </c>
      <c r="G61" t="s">
        <v>47</v>
      </c>
      <c r="H61">
        <v>1644</v>
      </c>
      <c r="I61">
        <v>10</v>
      </c>
      <c r="J61">
        <v>1</v>
      </c>
      <c r="K61">
        <f t="shared" si="0"/>
        <v>0</v>
      </c>
      <c r="L61">
        <f t="shared" si="1"/>
        <v>0</v>
      </c>
      <c r="M61" t="str">
        <f t="shared" si="2"/>
        <v/>
      </c>
    </row>
    <row r="62" spans="1:13" x14ac:dyDescent="0.2">
      <c r="A62" t="s">
        <v>50</v>
      </c>
      <c r="B62" s="1">
        <v>44029</v>
      </c>
      <c r="C62" s="2">
        <v>0.4</v>
      </c>
      <c r="D62" t="s">
        <v>55</v>
      </c>
      <c r="E62">
        <v>2400</v>
      </c>
      <c r="F62" t="s">
        <v>46</v>
      </c>
      <c r="G62" t="s">
        <v>88</v>
      </c>
      <c r="H62">
        <v>1436</v>
      </c>
      <c r="I62">
        <v>3</v>
      </c>
      <c r="J62">
        <v>0</v>
      </c>
      <c r="K62">
        <f t="shared" si="0"/>
        <v>0</v>
      </c>
      <c r="L62">
        <f t="shared" si="1"/>
        <v>0</v>
      </c>
      <c r="M62" t="str">
        <f t="shared" si="2"/>
        <v/>
      </c>
    </row>
    <row r="63" spans="1:13" x14ac:dyDescent="0.2">
      <c r="A63" t="s">
        <v>50</v>
      </c>
      <c r="B63" s="1">
        <v>44029</v>
      </c>
      <c r="C63" s="2">
        <v>0.35416666666666702</v>
      </c>
      <c r="D63" t="s">
        <v>37</v>
      </c>
      <c r="E63">
        <v>6300</v>
      </c>
      <c r="F63" t="s">
        <v>38</v>
      </c>
      <c r="G63" t="s">
        <v>30</v>
      </c>
      <c r="H63">
        <v>4968</v>
      </c>
      <c r="I63">
        <v>13</v>
      </c>
      <c r="J63">
        <v>2</v>
      </c>
      <c r="K63">
        <f t="shared" si="0"/>
        <v>0</v>
      </c>
      <c r="L63">
        <f t="shared" si="1"/>
        <v>0</v>
      </c>
      <c r="M63" t="str">
        <f t="shared" si="2"/>
        <v/>
      </c>
    </row>
    <row r="64" spans="1:13" x14ac:dyDescent="0.2">
      <c r="A64" t="s">
        <v>50</v>
      </c>
      <c r="B64" s="1">
        <v>44029</v>
      </c>
      <c r="C64" s="2">
        <v>0.375</v>
      </c>
      <c r="D64" t="s">
        <v>34</v>
      </c>
      <c r="E64">
        <v>1500</v>
      </c>
      <c r="F64" t="s">
        <v>66</v>
      </c>
      <c r="G64" t="s">
        <v>68</v>
      </c>
      <c r="H64">
        <v>1264</v>
      </c>
      <c r="I64">
        <v>19</v>
      </c>
      <c r="J64">
        <v>2</v>
      </c>
      <c r="K64">
        <f t="shared" si="0"/>
        <v>0</v>
      </c>
      <c r="L64">
        <f t="shared" si="1"/>
        <v>0</v>
      </c>
      <c r="M64" t="str">
        <f t="shared" si="2"/>
        <v/>
      </c>
    </row>
    <row r="65" spans="1:13" x14ac:dyDescent="0.2">
      <c r="A65" t="s">
        <v>50</v>
      </c>
      <c r="B65" s="1">
        <v>44030</v>
      </c>
      <c r="C65" s="2">
        <v>0.41666666666666702</v>
      </c>
      <c r="D65" t="s">
        <v>48</v>
      </c>
      <c r="E65">
        <v>0</v>
      </c>
      <c r="F65" t="s">
        <v>67</v>
      </c>
      <c r="G65" t="s">
        <v>68</v>
      </c>
      <c r="H65">
        <v>4055</v>
      </c>
      <c r="I65">
        <v>32</v>
      </c>
      <c r="J65">
        <v>0</v>
      </c>
      <c r="K65">
        <f t="shared" si="0"/>
        <v>0</v>
      </c>
      <c r="L65">
        <f t="shared" si="1"/>
        <v>0</v>
      </c>
      <c r="M65" t="str">
        <f t="shared" si="2"/>
        <v/>
      </c>
    </row>
    <row r="66" spans="1:13" x14ac:dyDescent="0.2">
      <c r="A66" t="s">
        <v>50</v>
      </c>
      <c r="B66" s="1">
        <v>44031</v>
      </c>
      <c r="C66" s="2">
        <v>0.5</v>
      </c>
      <c r="D66" t="s">
        <v>55</v>
      </c>
      <c r="E66">
        <v>1000</v>
      </c>
      <c r="F66" t="s">
        <v>89</v>
      </c>
      <c r="G66" t="s">
        <v>52</v>
      </c>
      <c r="H66">
        <v>689</v>
      </c>
      <c r="I66">
        <v>6</v>
      </c>
      <c r="J66">
        <v>0</v>
      </c>
      <c r="K66">
        <f t="shared" si="0"/>
        <v>0</v>
      </c>
      <c r="L66">
        <f t="shared" si="1"/>
        <v>0</v>
      </c>
      <c r="M66" t="str">
        <f t="shared" si="2"/>
        <v/>
      </c>
    </row>
    <row r="67" spans="1:13" x14ac:dyDescent="0.2">
      <c r="A67" t="s">
        <v>50</v>
      </c>
      <c r="B67" s="1">
        <v>44032</v>
      </c>
      <c r="C67" s="2">
        <v>0.35416666666666702</v>
      </c>
      <c r="D67" t="s">
        <v>37</v>
      </c>
      <c r="E67">
        <v>500</v>
      </c>
      <c r="F67" t="s">
        <v>38</v>
      </c>
      <c r="G67" t="s">
        <v>90</v>
      </c>
      <c r="H67">
        <v>473</v>
      </c>
      <c r="I67">
        <v>2</v>
      </c>
      <c r="J67">
        <v>0</v>
      </c>
      <c r="K67">
        <f t="shared" ref="K67:K130" si="9">SUMPRODUCT((INT(B67)-"2020/8/16"&gt;=0)*(INT(B67)-"2020/8/29"&lt;=0))</f>
        <v>0</v>
      </c>
      <c r="L67">
        <f t="shared" ref="L67:L130" si="10">SUMPRODUCT((INT(B67)-"2020/8/23"&gt;=0)*(INT(B67)-"2020/8/29"&lt;=0))</f>
        <v>0</v>
      </c>
      <c r="M67" t="str">
        <f t="shared" ref="M67:M130" si="11">IF(K67=1,IF(L67=1,"倒数第1周","倒数第2周"),"")</f>
        <v/>
      </c>
    </row>
    <row r="68" spans="1:13" x14ac:dyDescent="0.2">
      <c r="A68" t="s">
        <v>50</v>
      </c>
      <c r="B68" s="1">
        <v>44032</v>
      </c>
      <c r="C68" s="2">
        <v>0.48958333333333298</v>
      </c>
      <c r="D68" t="s">
        <v>25</v>
      </c>
      <c r="E68">
        <v>2400</v>
      </c>
      <c r="F68" t="s">
        <v>38</v>
      </c>
      <c r="G68" t="s">
        <v>57</v>
      </c>
      <c r="H68">
        <v>1565</v>
      </c>
      <c r="I68">
        <v>21</v>
      </c>
      <c r="J68">
        <v>1</v>
      </c>
      <c r="K68">
        <f t="shared" si="9"/>
        <v>0</v>
      </c>
      <c r="L68">
        <f t="shared" si="10"/>
        <v>0</v>
      </c>
      <c r="M68" t="str">
        <f t="shared" si="11"/>
        <v/>
      </c>
    </row>
    <row r="69" spans="1:13" x14ac:dyDescent="0.2">
      <c r="A69" t="s">
        <v>50</v>
      </c>
      <c r="B69" s="1">
        <v>44033</v>
      </c>
      <c r="C69" s="2">
        <v>0.47916666666666702</v>
      </c>
      <c r="D69" t="s">
        <v>34</v>
      </c>
      <c r="E69">
        <v>700</v>
      </c>
      <c r="F69" t="s">
        <v>26</v>
      </c>
      <c r="G69" t="s">
        <v>43</v>
      </c>
      <c r="H69">
        <v>294</v>
      </c>
      <c r="I69">
        <v>5</v>
      </c>
      <c r="J69">
        <v>1</v>
      </c>
      <c r="K69">
        <f t="shared" si="9"/>
        <v>0</v>
      </c>
      <c r="L69">
        <f t="shared" si="10"/>
        <v>0</v>
      </c>
      <c r="M69" t="str">
        <f t="shared" si="11"/>
        <v/>
      </c>
    </row>
    <row r="70" spans="1:13" x14ac:dyDescent="0.2">
      <c r="A70" t="s">
        <v>50</v>
      </c>
      <c r="B70" s="1">
        <v>44033</v>
      </c>
      <c r="C70" s="2">
        <v>0.34722222222222199</v>
      </c>
      <c r="D70" t="s">
        <v>48</v>
      </c>
      <c r="E70">
        <v>250</v>
      </c>
      <c r="F70" t="s">
        <v>86</v>
      </c>
      <c r="G70" t="s">
        <v>68</v>
      </c>
      <c r="H70">
        <v>182</v>
      </c>
      <c r="I70">
        <v>2</v>
      </c>
      <c r="J70">
        <v>1</v>
      </c>
      <c r="K70">
        <f t="shared" si="9"/>
        <v>0</v>
      </c>
      <c r="L70">
        <f t="shared" si="10"/>
        <v>0</v>
      </c>
      <c r="M70" t="str">
        <f t="shared" si="11"/>
        <v/>
      </c>
    </row>
    <row r="71" spans="1:13" x14ac:dyDescent="0.2">
      <c r="A71" t="s">
        <v>50</v>
      </c>
      <c r="B71" s="1">
        <v>44034</v>
      </c>
      <c r="C71" s="2">
        <v>0.375</v>
      </c>
      <c r="D71" t="s">
        <v>48</v>
      </c>
      <c r="E71">
        <v>5000</v>
      </c>
      <c r="F71" t="s">
        <v>91</v>
      </c>
      <c r="G71" t="s">
        <v>74</v>
      </c>
      <c r="H71">
        <v>3514</v>
      </c>
      <c r="I71">
        <v>14</v>
      </c>
      <c r="J71">
        <v>0</v>
      </c>
      <c r="K71">
        <f t="shared" si="9"/>
        <v>0</v>
      </c>
      <c r="L71">
        <f t="shared" si="10"/>
        <v>0</v>
      </c>
      <c r="M71" t="str">
        <f t="shared" si="11"/>
        <v/>
      </c>
    </row>
    <row r="72" spans="1:13" x14ac:dyDescent="0.2">
      <c r="A72" t="s">
        <v>50</v>
      </c>
      <c r="B72" s="1">
        <v>44034</v>
      </c>
      <c r="C72" s="2">
        <v>0.35416666666666702</v>
      </c>
      <c r="D72" t="s">
        <v>48</v>
      </c>
      <c r="E72">
        <v>800</v>
      </c>
      <c r="F72" t="s">
        <v>66</v>
      </c>
      <c r="G72" t="s">
        <v>54</v>
      </c>
      <c r="H72">
        <v>903</v>
      </c>
      <c r="I72">
        <v>10</v>
      </c>
      <c r="J72">
        <v>2</v>
      </c>
      <c r="K72">
        <f t="shared" si="9"/>
        <v>0</v>
      </c>
      <c r="L72">
        <f t="shared" si="10"/>
        <v>0</v>
      </c>
      <c r="M72" t="str">
        <f t="shared" si="11"/>
        <v/>
      </c>
    </row>
    <row r="73" spans="1:13" x14ac:dyDescent="0.2">
      <c r="A73" t="s">
        <v>50</v>
      </c>
      <c r="B73" s="1">
        <v>44034</v>
      </c>
      <c r="C73" s="2">
        <v>0.33888888888888902</v>
      </c>
      <c r="D73" t="s">
        <v>32</v>
      </c>
      <c r="E73">
        <v>800</v>
      </c>
      <c r="F73" t="s">
        <v>86</v>
      </c>
      <c r="G73" t="s">
        <v>79</v>
      </c>
      <c r="H73">
        <v>605</v>
      </c>
      <c r="I73">
        <v>0</v>
      </c>
      <c r="J73">
        <v>0</v>
      </c>
      <c r="K73">
        <f t="shared" si="9"/>
        <v>0</v>
      </c>
      <c r="L73">
        <f t="shared" si="10"/>
        <v>0</v>
      </c>
      <c r="M73" t="str">
        <f t="shared" si="11"/>
        <v/>
      </c>
    </row>
    <row r="74" spans="1:13" x14ac:dyDescent="0.2">
      <c r="A74" t="s">
        <v>50</v>
      </c>
      <c r="B74" s="1">
        <v>44034</v>
      </c>
      <c r="C74" s="2">
        <v>12</v>
      </c>
      <c r="D74" t="s">
        <v>32</v>
      </c>
      <c r="E74">
        <v>300</v>
      </c>
      <c r="F74" t="s">
        <v>38</v>
      </c>
      <c r="G74" t="s">
        <v>90</v>
      </c>
      <c r="H74">
        <v>44</v>
      </c>
      <c r="I74">
        <v>1</v>
      </c>
      <c r="J74">
        <v>0</v>
      </c>
      <c r="K74">
        <f t="shared" si="9"/>
        <v>0</v>
      </c>
      <c r="L74">
        <f t="shared" si="10"/>
        <v>0</v>
      </c>
      <c r="M74" t="str">
        <f t="shared" si="11"/>
        <v/>
      </c>
    </row>
    <row r="75" spans="1:13" x14ac:dyDescent="0.2">
      <c r="A75" t="s">
        <v>50</v>
      </c>
      <c r="B75" s="1">
        <v>44035</v>
      </c>
      <c r="C75" s="2">
        <v>0.52083333333333304</v>
      </c>
      <c r="D75" t="s">
        <v>40</v>
      </c>
      <c r="E75">
        <v>5000</v>
      </c>
      <c r="F75" t="s">
        <v>92</v>
      </c>
      <c r="G75" t="s">
        <v>52</v>
      </c>
      <c r="H75">
        <v>2161</v>
      </c>
      <c r="I75">
        <v>26</v>
      </c>
      <c r="J75">
        <v>0</v>
      </c>
      <c r="K75">
        <f t="shared" si="9"/>
        <v>0</v>
      </c>
      <c r="L75">
        <f t="shared" si="10"/>
        <v>0</v>
      </c>
      <c r="M75" t="str">
        <f t="shared" si="11"/>
        <v/>
      </c>
    </row>
    <row r="76" spans="1:13" x14ac:dyDescent="0.2">
      <c r="A76" t="s">
        <v>50</v>
      </c>
      <c r="B76" s="1">
        <v>44035</v>
      </c>
      <c r="C76" s="2">
        <v>0.3125</v>
      </c>
      <c r="D76" t="s">
        <v>28</v>
      </c>
      <c r="E76">
        <v>2000</v>
      </c>
      <c r="F76" t="s">
        <v>86</v>
      </c>
      <c r="G76" t="s">
        <v>88</v>
      </c>
      <c r="H76">
        <v>1177</v>
      </c>
      <c r="I76">
        <v>2</v>
      </c>
      <c r="J76">
        <v>0</v>
      </c>
      <c r="K76">
        <f t="shared" si="9"/>
        <v>0</v>
      </c>
      <c r="L76">
        <f t="shared" si="10"/>
        <v>0</v>
      </c>
      <c r="M76" t="str">
        <f t="shared" si="11"/>
        <v/>
      </c>
    </row>
    <row r="77" spans="1:13" x14ac:dyDescent="0.2">
      <c r="A77" t="s">
        <v>50</v>
      </c>
      <c r="B77" s="1">
        <v>44035</v>
      </c>
      <c r="C77" s="2">
        <v>0.54166666666666696</v>
      </c>
      <c r="D77" t="s">
        <v>55</v>
      </c>
      <c r="E77">
        <v>7000</v>
      </c>
      <c r="F77" t="s">
        <v>93</v>
      </c>
      <c r="G77" t="s">
        <v>74</v>
      </c>
      <c r="H77">
        <v>3935</v>
      </c>
      <c r="I77">
        <v>62</v>
      </c>
      <c r="J77">
        <v>0</v>
      </c>
      <c r="K77">
        <f t="shared" si="9"/>
        <v>0</v>
      </c>
      <c r="L77">
        <f t="shared" si="10"/>
        <v>0</v>
      </c>
      <c r="M77" t="str">
        <f t="shared" si="11"/>
        <v/>
      </c>
    </row>
    <row r="78" spans="1:13" x14ac:dyDescent="0.2">
      <c r="A78" t="s">
        <v>50</v>
      </c>
      <c r="B78" s="1">
        <v>44036</v>
      </c>
      <c r="C78" s="2">
        <v>0.375</v>
      </c>
      <c r="D78" t="s">
        <v>55</v>
      </c>
      <c r="E78">
        <v>2000</v>
      </c>
      <c r="F78" t="s">
        <v>66</v>
      </c>
      <c r="G78" t="s">
        <v>43</v>
      </c>
      <c r="H78">
        <v>1731</v>
      </c>
      <c r="I78">
        <v>34</v>
      </c>
      <c r="J78">
        <v>1</v>
      </c>
      <c r="K78">
        <f t="shared" si="9"/>
        <v>0</v>
      </c>
      <c r="L78">
        <f t="shared" si="10"/>
        <v>0</v>
      </c>
      <c r="M78" t="str">
        <f t="shared" si="11"/>
        <v/>
      </c>
    </row>
    <row r="79" spans="1:13" x14ac:dyDescent="0.2">
      <c r="A79" t="s">
        <v>50</v>
      </c>
      <c r="B79" s="1">
        <v>44036</v>
      </c>
      <c r="C79" s="2">
        <v>0.5</v>
      </c>
      <c r="D79" t="s">
        <v>25</v>
      </c>
      <c r="E79">
        <v>400</v>
      </c>
      <c r="F79" t="s">
        <v>53</v>
      </c>
      <c r="G79" t="s">
        <v>68</v>
      </c>
      <c r="H79">
        <v>237</v>
      </c>
      <c r="I79">
        <v>9</v>
      </c>
      <c r="J79">
        <v>1</v>
      </c>
      <c r="K79">
        <f t="shared" si="9"/>
        <v>0</v>
      </c>
      <c r="L79">
        <f t="shared" si="10"/>
        <v>0</v>
      </c>
      <c r="M79" t="str">
        <f t="shared" si="11"/>
        <v/>
      </c>
    </row>
    <row r="80" spans="1:13" x14ac:dyDescent="0.2">
      <c r="A80" t="s">
        <v>50</v>
      </c>
      <c r="B80" s="1">
        <v>44036</v>
      </c>
      <c r="C80" s="2">
        <v>0.5</v>
      </c>
      <c r="D80" t="s">
        <v>32</v>
      </c>
      <c r="E80">
        <v>1500</v>
      </c>
      <c r="F80" t="s">
        <v>86</v>
      </c>
      <c r="G80" t="s">
        <v>88</v>
      </c>
      <c r="H80">
        <v>592</v>
      </c>
      <c r="I80">
        <v>7</v>
      </c>
      <c r="J80">
        <v>1</v>
      </c>
      <c r="K80">
        <f t="shared" si="9"/>
        <v>0</v>
      </c>
      <c r="L80">
        <f t="shared" si="10"/>
        <v>0</v>
      </c>
      <c r="M80" t="str">
        <f t="shared" si="11"/>
        <v/>
      </c>
    </row>
    <row r="81" spans="1:13" x14ac:dyDescent="0.2">
      <c r="A81" t="s">
        <v>50</v>
      </c>
      <c r="B81" s="1">
        <v>44036</v>
      </c>
      <c r="C81" s="2">
        <v>0.41666666666666702</v>
      </c>
      <c r="D81" t="s">
        <v>37</v>
      </c>
      <c r="E81">
        <v>300</v>
      </c>
      <c r="F81" t="s">
        <v>38</v>
      </c>
      <c r="G81" t="s">
        <v>90</v>
      </c>
      <c r="H81">
        <v>198</v>
      </c>
      <c r="I81">
        <v>12</v>
      </c>
      <c r="J81">
        <v>0</v>
      </c>
      <c r="K81">
        <f t="shared" si="9"/>
        <v>0</v>
      </c>
      <c r="L81">
        <f t="shared" si="10"/>
        <v>0</v>
      </c>
      <c r="M81" t="str">
        <f t="shared" si="11"/>
        <v/>
      </c>
    </row>
    <row r="82" spans="1:13" x14ac:dyDescent="0.2">
      <c r="A82" t="s">
        <v>50</v>
      </c>
      <c r="B82" s="1">
        <v>44037</v>
      </c>
      <c r="C82" s="2">
        <v>0.5</v>
      </c>
      <c r="D82" t="s">
        <v>40</v>
      </c>
      <c r="E82">
        <v>1000</v>
      </c>
      <c r="F82" t="s">
        <v>53</v>
      </c>
      <c r="G82" t="s">
        <v>88</v>
      </c>
      <c r="H82">
        <v>1007</v>
      </c>
      <c r="I82">
        <v>7</v>
      </c>
      <c r="J82">
        <v>1</v>
      </c>
      <c r="K82">
        <f t="shared" si="9"/>
        <v>0</v>
      </c>
      <c r="L82">
        <f t="shared" si="10"/>
        <v>0</v>
      </c>
      <c r="M82" t="str">
        <f t="shared" si="11"/>
        <v/>
      </c>
    </row>
    <row r="83" spans="1:13" x14ac:dyDescent="0.2">
      <c r="A83" t="s">
        <v>50</v>
      </c>
      <c r="B83" s="1">
        <v>44038</v>
      </c>
      <c r="C83" s="2">
        <v>0.61458333333333304</v>
      </c>
      <c r="D83" t="s">
        <v>37</v>
      </c>
      <c r="E83">
        <v>1200</v>
      </c>
      <c r="F83" t="s">
        <v>67</v>
      </c>
      <c r="G83" t="s">
        <v>45</v>
      </c>
      <c r="H83">
        <v>1192</v>
      </c>
      <c r="I83">
        <v>20</v>
      </c>
      <c r="J83">
        <v>0</v>
      </c>
      <c r="K83">
        <f t="shared" si="9"/>
        <v>0</v>
      </c>
      <c r="L83">
        <f t="shared" si="10"/>
        <v>0</v>
      </c>
      <c r="M83" t="str">
        <f t="shared" si="11"/>
        <v/>
      </c>
    </row>
    <row r="84" spans="1:13" x14ac:dyDescent="0.2">
      <c r="A84" t="s">
        <v>50</v>
      </c>
      <c r="B84" s="1">
        <v>44039</v>
      </c>
      <c r="C84" s="2">
        <v>0.4</v>
      </c>
      <c r="D84" t="s">
        <v>48</v>
      </c>
      <c r="E84">
        <v>2400</v>
      </c>
      <c r="F84" t="s">
        <v>94</v>
      </c>
      <c r="G84" t="s">
        <v>74</v>
      </c>
      <c r="H84">
        <v>1108</v>
      </c>
      <c r="I84">
        <v>3</v>
      </c>
      <c r="J84">
        <v>1</v>
      </c>
      <c r="K84">
        <f t="shared" si="9"/>
        <v>0</v>
      </c>
      <c r="L84">
        <f t="shared" si="10"/>
        <v>0</v>
      </c>
      <c r="M84" t="str">
        <f t="shared" si="11"/>
        <v/>
      </c>
    </row>
    <row r="85" spans="1:13" x14ac:dyDescent="0.2">
      <c r="A85" t="s">
        <v>50</v>
      </c>
      <c r="B85" s="1">
        <v>44039</v>
      </c>
      <c r="C85" s="2">
        <v>0.35416666666666702</v>
      </c>
      <c r="D85" t="s">
        <v>28</v>
      </c>
      <c r="E85">
        <v>6300</v>
      </c>
      <c r="F85" t="s">
        <v>66</v>
      </c>
      <c r="G85" t="s">
        <v>35</v>
      </c>
      <c r="H85">
        <v>2256</v>
      </c>
      <c r="I85">
        <v>11</v>
      </c>
      <c r="J85">
        <v>0</v>
      </c>
      <c r="K85">
        <f t="shared" si="9"/>
        <v>0</v>
      </c>
      <c r="L85">
        <f t="shared" si="10"/>
        <v>0</v>
      </c>
      <c r="M85" t="str">
        <f t="shared" si="11"/>
        <v/>
      </c>
    </row>
    <row r="86" spans="1:13" x14ac:dyDescent="0.2">
      <c r="A86" t="s">
        <v>50</v>
      </c>
      <c r="B86" s="1">
        <v>44040</v>
      </c>
      <c r="C86" s="2">
        <v>0.34375</v>
      </c>
      <c r="D86" t="s">
        <v>34</v>
      </c>
      <c r="E86">
        <v>3300</v>
      </c>
      <c r="F86" t="s">
        <v>86</v>
      </c>
      <c r="G86" t="s">
        <v>56</v>
      </c>
      <c r="H86">
        <v>1969</v>
      </c>
      <c r="I86">
        <v>11</v>
      </c>
      <c r="J86">
        <v>1</v>
      </c>
      <c r="K86">
        <f t="shared" si="9"/>
        <v>0</v>
      </c>
      <c r="L86">
        <f t="shared" si="10"/>
        <v>0</v>
      </c>
      <c r="M86" t="str">
        <f t="shared" si="11"/>
        <v/>
      </c>
    </row>
    <row r="87" spans="1:13" x14ac:dyDescent="0.2">
      <c r="A87" t="s">
        <v>50</v>
      </c>
      <c r="B87" s="1">
        <v>44040</v>
      </c>
      <c r="C87" s="2">
        <v>0.35416666666666702</v>
      </c>
      <c r="D87" t="s">
        <v>48</v>
      </c>
      <c r="E87">
        <v>6500</v>
      </c>
      <c r="F87" t="s">
        <v>67</v>
      </c>
      <c r="G87" t="s">
        <v>74</v>
      </c>
      <c r="H87">
        <v>3607</v>
      </c>
      <c r="I87">
        <v>27</v>
      </c>
      <c r="J87">
        <v>2</v>
      </c>
      <c r="K87">
        <f t="shared" si="9"/>
        <v>0</v>
      </c>
      <c r="L87">
        <f t="shared" si="10"/>
        <v>0</v>
      </c>
      <c r="M87" t="str">
        <f t="shared" si="11"/>
        <v/>
      </c>
    </row>
    <row r="88" spans="1:13" x14ac:dyDescent="0.2">
      <c r="A88" t="s">
        <v>50</v>
      </c>
      <c r="B88" s="1">
        <v>44040</v>
      </c>
      <c r="C88" s="2">
        <v>0.33333333333333298</v>
      </c>
      <c r="D88" t="s">
        <v>37</v>
      </c>
      <c r="E88">
        <v>1200</v>
      </c>
      <c r="F88" t="s">
        <v>86</v>
      </c>
      <c r="G88" t="s">
        <v>43</v>
      </c>
      <c r="H88">
        <v>931</v>
      </c>
      <c r="I88">
        <v>17</v>
      </c>
      <c r="J88">
        <v>0</v>
      </c>
      <c r="K88">
        <f t="shared" si="9"/>
        <v>0</v>
      </c>
      <c r="L88">
        <f t="shared" si="10"/>
        <v>0</v>
      </c>
      <c r="M88" t="str">
        <f t="shared" si="11"/>
        <v/>
      </c>
    </row>
    <row r="89" spans="1:13" x14ac:dyDescent="0.2">
      <c r="A89" t="s">
        <v>50</v>
      </c>
      <c r="B89" s="1">
        <v>44040</v>
      </c>
      <c r="C89" s="2">
        <v>0.5</v>
      </c>
      <c r="D89" t="s">
        <v>25</v>
      </c>
      <c r="E89">
        <v>4600</v>
      </c>
      <c r="F89" t="s">
        <v>86</v>
      </c>
      <c r="G89" t="s">
        <v>52</v>
      </c>
      <c r="H89">
        <v>2857</v>
      </c>
      <c r="I89">
        <v>10</v>
      </c>
      <c r="J89">
        <v>1</v>
      </c>
      <c r="K89">
        <f t="shared" si="9"/>
        <v>0</v>
      </c>
      <c r="L89">
        <f t="shared" si="10"/>
        <v>0</v>
      </c>
      <c r="M89" t="str">
        <f t="shared" si="11"/>
        <v/>
      </c>
    </row>
    <row r="90" spans="1:13" x14ac:dyDescent="0.2">
      <c r="A90" t="s">
        <v>50</v>
      </c>
      <c r="B90" s="1">
        <v>44040</v>
      </c>
      <c r="C90" s="2" t="s">
        <v>95</v>
      </c>
      <c r="D90" t="s">
        <v>28</v>
      </c>
      <c r="E90">
        <v>1100</v>
      </c>
      <c r="F90" t="s">
        <v>86</v>
      </c>
      <c r="G90" t="s">
        <v>72</v>
      </c>
      <c r="H90">
        <v>757</v>
      </c>
      <c r="I90">
        <v>10</v>
      </c>
      <c r="J90">
        <v>2</v>
      </c>
      <c r="K90">
        <f t="shared" si="9"/>
        <v>0</v>
      </c>
      <c r="L90">
        <f t="shared" si="10"/>
        <v>0</v>
      </c>
      <c r="M90" t="str">
        <f t="shared" si="11"/>
        <v/>
      </c>
    </row>
    <row r="91" spans="1:13" x14ac:dyDescent="0.2">
      <c r="A91" t="s">
        <v>50</v>
      </c>
      <c r="B91" s="1">
        <v>44040</v>
      </c>
      <c r="C91" s="2">
        <v>0.50694444444444398</v>
      </c>
      <c r="D91" t="s">
        <v>48</v>
      </c>
      <c r="E91">
        <v>1200</v>
      </c>
      <c r="F91" t="s">
        <v>66</v>
      </c>
      <c r="G91" t="s">
        <v>57</v>
      </c>
      <c r="H91">
        <v>287</v>
      </c>
      <c r="I91">
        <v>5</v>
      </c>
      <c r="J91">
        <v>0</v>
      </c>
      <c r="K91">
        <f t="shared" si="9"/>
        <v>0</v>
      </c>
      <c r="L91">
        <f t="shared" si="10"/>
        <v>0</v>
      </c>
      <c r="M91" t="str">
        <f t="shared" si="11"/>
        <v/>
      </c>
    </row>
    <row r="92" spans="1:13" x14ac:dyDescent="0.2">
      <c r="A92" t="s">
        <v>50</v>
      </c>
      <c r="B92" s="1">
        <v>44040</v>
      </c>
      <c r="C92" s="2" t="s">
        <v>73</v>
      </c>
      <c r="D92" t="s">
        <v>25</v>
      </c>
      <c r="E92">
        <v>1000</v>
      </c>
      <c r="F92" t="s">
        <v>66</v>
      </c>
      <c r="G92" t="s">
        <v>90</v>
      </c>
      <c r="H92">
        <v>495</v>
      </c>
      <c r="I92">
        <v>5</v>
      </c>
      <c r="J92">
        <v>1</v>
      </c>
      <c r="K92">
        <f t="shared" si="9"/>
        <v>0</v>
      </c>
      <c r="L92">
        <f t="shared" si="10"/>
        <v>0</v>
      </c>
      <c r="M92" t="str">
        <f t="shared" si="11"/>
        <v/>
      </c>
    </row>
    <row r="93" spans="1:13" x14ac:dyDescent="0.2">
      <c r="A93" t="s">
        <v>50</v>
      </c>
      <c r="B93" s="1">
        <v>44041</v>
      </c>
      <c r="C93" s="2" t="s">
        <v>73</v>
      </c>
      <c r="D93" t="s">
        <v>40</v>
      </c>
      <c r="E93">
        <v>5000</v>
      </c>
      <c r="F93" t="s">
        <v>96</v>
      </c>
      <c r="G93" t="s">
        <v>30</v>
      </c>
      <c r="H93">
        <v>3312</v>
      </c>
      <c r="I93">
        <v>4</v>
      </c>
      <c r="J93">
        <v>0</v>
      </c>
      <c r="K93">
        <f t="shared" si="9"/>
        <v>0</v>
      </c>
      <c r="L93">
        <f t="shared" si="10"/>
        <v>0</v>
      </c>
      <c r="M93" t="str">
        <f t="shared" si="11"/>
        <v/>
      </c>
    </row>
    <row r="94" spans="1:13" x14ac:dyDescent="0.2">
      <c r="A94" t="s">
        <v>50</v>
      </c>
      <c r="B94" s="1">
        <v>44042</v>
      </c>
      <c r="C94" s="2" t="s">
        <v>97</v>
      </c>
      <c r="D94" t="s">
        <v>37</v>
      </c>
      <c r="E94">
        <v>3500</v>
      </c>
      <c r="F94" t="s">
        <v>67</v>
      </c>
      <c r="G94" t="s">
        <v>54</v>
      </c>
      <c r="H94">
        <v>914</v>
      </c>
      <c r="I94">
        <v>4</v>
      </c>
      <c r="J94">
        <v>1</v>
      </c>
      <c r="K94">
        <f t="shared" si="9"/>
        <v>0</v>
      </c>
      <c r="L94">
        <f t="shared" si="10"/>
        <v>0</v>
      </c>
      <c r="M94" t="str">
        <f t="shared" si="11"/>
        <v/>
      </c>
    </row>
    <row r="95" spans="1:13" x14ac:dyDescent="0.2">
      <c r="A95" t="s">
        <v>50</v>
      </c>
      <c r="B95" s="1">
        <v>44042</v>
      </c>
      <c r="C95" s="2" t="s">
        <v>98</v>
      </c>
      <c r="D95" t="s">
        <v>55</v>
      </c>
      <c r="E95">
        <v>5000</v>
      </c>
      <c r="F95" t="s">
        <v>99</v>
      </c>
      <c r="G95" t="s">
        <v>62</v>
      </c>
      <c r="H95">
        <v>3249</v>
      </c>
      <c r="I95">
        <v>13</v>
      </c>
      <c r="J95">
        <v>2</v>
      </c>
      <c r="K95">
        <f t="shared" si="9"/>
        <v>0</v>
      </c>
      <c r="L95">
        <f t="shared" si="10"/>
        <v>0</v>
      </c>
      <c r="M95" t="str">
        <f t="shared" si="11"/>
        <v/>
      </c>
    </row>
    <row r="96" spans="1:13" x14ac:dyDescent="0.2">
      <c r="A96" t="s">
        <v>50</v>
      </c>
      <c r="B96" s="1">
        <v>44042</v>
      </c>
      <c r="C96" s="2" t="s">
        <v>100</v>
      </c>
      <c r="D96" t="s">
        <v>40</v>
      </c>
      <c r="E96">
        <v>1400</v>
      </c>
      <c r="F96" t="s">
        <v>94</v>
      </c>
      <c r="G96" t="s">
        <v>68</v>
      </c>
      <c r="H96">
        <v>689</v>
      </c>
      <c r="I96">
        <v>4</v>
      </c>
      <c r="J96">
        <v>0</v>
      </c>
      <c r="K96">
        <f t="shared" si="9"/>
        <v>0</v>
      </c>
      <c r="L96">
        <f t="shared" si="10"/>
        <v>0</v>
      </c>
      <c r="M96" t="str">
        <f t="shared" si="11"/>
        <v/>
      </c>
    </row>
    <row r="97" spans="1:13" x14ac:dyDescent="0.2">
      <c r="A97" t="s">
        <v>50</v>
      </c>
      <c r="B97" s="1">
        <v>44042</v>
      </c>
      <c r="C97" s="2" t="s">
        <v>101</v>
      </c>
      <c r="D97" t="s">
        <v>25</v>
      </c>
      <c r="E97">
        <v>2000</v>
      </c>
      <c r="F97" t="s">
        <v>99</v>
      </c>
      <c r="G97" t="s">
        <v>57</v>
      </c>
      <c r="H97">
        <v>1175</v>
      </c>
      <c r="I97">
        <v>19</v>
      </c>
      <c r="J97">
        <v>2</v>
      </c>
      <c r="K97">
        <f t="shared" si="9"/>
        <v>0</v>
      </c>
      <c r="L97">
        <f t="shared" si="10"/>
        <v>0</v>
      </c>
      <c r="M97" t="str">
        <f t="shared" si="11"/>
        <v/>
      </c>
    </row>
    <row r="98" spans="1:13" x14ac:dyDescent="0.2">
      <c r="A98" t="s">
        <v>50</v>
      </c>
      <c r="B98" s="1">
        <v>44042</v>
      </c>
      <c r="C98" s="2" t="s">
        <v>102</v>
      </c>
      <c r="D98" t="s">
        <v>37</v>
      </c>
      <c r="E98">
        <v>1000</v>
      </c>
      <c r="F98" t="s">
        <v>96</v>
      </c>
      <c r="G98" t="s">
        <v>52</v>
      </c>
      <c r="H98">
        <v>721</v>
      </c>
      <c r="I98">
        <v>0</v>
      </c>
      <c r="J98">
        <v>0</v>
      </c>
      <c r="K98">
        <f t="shared" si="9"/>
        <v>0</v>
      </c>
      <c r="L98">
        <f t="shared" si="10"/>
        <v>0</v>
      </c>
      <c r="M98" t="str">
        <f t="shared" si="11"/>
        <v/>
      </c>
    </row>
    <row r="99" spans="1:13" x14ac:dyDescent="0.2">
      <c r="A99" t="s">
        <v>50</v>
      </c>
      <c r="B99" s="1">
        <v>44042</v>
      </c>
      <c r="C99" s="2" t="s">
        <v>103</v>
      </c>
      <c r="D99" t="s">
        <v>25</v>
      </c>
      <c r="E99">
        <v>12000</v>
      </c>
      <c r="F99" t="s">
        <v>104</v>
      </c>
      <c r="G99" t="s">
        <v>105</v>
      </c>
      <c r="H99">
        <v>12193</v>
      </c>
      <c r="I99">
        <v>46</v>
      </c>
      <c r="J99">
        <v>0</v>
      </c>
      <c r="K99">
        <f t="shared" si="9"/>
        <v>0</v>
      </c>
      <c r="L99">
        <f t="shared" si="10"/>
        <v>0</v>
      </c>
      <c r="M99" t="str">
        <f t="shared" si="11"/>
        <v/>
      </c>
    </row>
    <row r="100" spans="1:13" x14ac:dyDescent="0.2">
      <c r="A100" t="s">
        <v>50</v>
      </c>
      <c r="B100" s="1">
        <v>44042</v>
      </c>
      <c r="C100" s="2">
        <v>0.47916666666666702</v>
      </c>
      <c r="D100" t="s">
        <v>48</v>
      </c>
      <c r="E100">
        <v>500</v>
      </c>
      <c r="F100" t="s">
        <v>67</v>
      </c>
      <c r="G100" t="s">
        <v>30</v>
      </c>
      <c r="H100">
        <v>372</v>
      </c>
      <c r="I100">
        <v>0</v>
      </c>
      <c r="J100">
        <v>0</v>
      </c>
      <c r="K100">
        <f t="shared" si="9"/>
        <v>0</v>
      </c>
      <c r="L100">
        <f t="shared" si="10"/>
        <v>0</v>
      </c>
      <c r="M100" t="str">
        <f t="shared" si="11"/>
        <v/>
      </c>
    </row>
    <row r="101" spans="1:13" x14ac:dyDescent="0.2">
      <c r="A101" t="s">
        <v>50</v>
      </c>
      <c r="B101" s="1">
        <v>44043</v>
      </c>
      <c r="C101" s="2">
        <v>0.500694444444444</v>
      </c>
      <c r="D101" t="s">
        <v>40</v>
      </c>
      <c r="E101">
        <v>2300</v>
      </c>
      <c r="F101" t="s">
        <v>86</v>
      </c>
      <c r="G101" t="s">
        <v>54</v>
      </c>
      <c r="H101">
        <v>1541</v>
      </c>
      <c r="I101">
        <v>11</v>
      </c>
      <c r="J101">
        <v>1</v>
      </c>
      <c r="K101">
        <f t="shared" si="9"/>
        <v>0</v>
      </c>
      <c r="L101">
        <f t="shared" si="10"/>
        <v>0</v>
      </c>
      <c r="M101" t="str">
        <f t="shared" si="11"/>
        <v/>
      </c>
    </row>
    <row r="102" spans="1:13" x14ac:dyDescent="0.2">
      <c r="A102" t="s">
        <v>50</v>
      </c>
      <c r="B102" s="1">
        <v>44043</v>
      </c>
      <c r="C102" s="2">
        <v>0.35416666666666702</v>
      </c>
      <c r="D102" t="s">
        <v>25</v>
      </c>
      <c r="E102">
        <v>800</v>
      </c>
      <c r="F102" t="s">
        <v>99</v>
      </c>
      <c r="G102" t="s">
        <v>106</v>
      </c>
      <c r="H102">
        <v>1076</v>
      </c>
      <c r="I102">
        <v>12</v>
      </c>
      <c r="J102">
        <v>2</v>
      </c>
      <c r="K102">
        <f t="shared" si="9"/>
        <v>0</v>
      </c>
      <c r="L102">
        <f t="shared" si="10"/>
        <v>0</v>
      </c>
      <c r="M102" t="str">
        <f t="shared" si="11"/>
        <v/>
      </c>
    </row>
    <row r="103" spans="1:13" x14ac:dyDescent="0.2">
      <c r="A103" t="s">
        <v>50</v>
      </c>
      <c r="B103" s="1">
        <v>44043</v>
      </c>
      <c r="C103" s="2">
        <v>0.47777777777777802</v>
      </c>
      <c r="D103" t="s">
        <v>25</v>
      </c>
      <c r="E103">
        <v>1000</v>
      </c>
      <c r="F103" t="s">
        <v>86</v>
      </c>
      <c r="G103" t="s">
        <v>74</v>
      </c>
      <c r="H103">
        <v>838</v>
      </c>
      <c r="I103">
        <v>2</v>
      </c>
      <c r="J103">
        <v>0</v>
      </c>
      <c r="K103">
        <f t="shared" si="9"/>
        <v>0</v>
      </c>
      <c r="L103">
        <f t="shared" si="10"/>
        <v>0</v>
      </c>
      <c r="M103" t="str">
        <f t="shared" si="11"/>
        <v/>
      </c>
    </row>
    <row r="104" spans="1:13" x14ac:dyDescent="0.2">
      <c r="A104" t="s">
        <v>50</v>
      </c>
      <c r="B104" s="1">
        <v>44043</v>
      </c>
      <c r="C104" s="2">
        <v>0.52083333333333304</v>
      </c>
      <c r="D104" t="s">
        <v>40</v>
      </c>
      <c r="E104">
        <v>5000</v>
      </c>
      <c r="F104" t="s">
        <v>96</v>
      </c>
      <c r="G104" t="s">
        <v>56</v>
      </c>
      <c r="H104">
        <v>1957</v>
      </c>
      <c r="I104">
        <v>11</v>
      </c>
      <c r="J104">
        <v>1</v>
      </c>
      <c r="K104">
        <f t="shared" si="9"/>
        <v>0</v>
      </c>
      <c r="L104">
        <f t="shared" si="10"/>
        <v>0</v>
      </c>
      <c r="M104" t="str">
        <f t="shared" si="11"/>
        <v/>
      </c>
    </row>
    <row r="105" spans="1:13" x14ac:dyDescent="0.2">
      <c r="A105" t="s">
        <v>107</v>
      </c>
      <c r="B105" s="1">
        <v>44045</v>
      </c>
      <c r="C105" s="2">
        <v>0.5</v>
      </c>
      <c r="D105" t="s">
        <v>37</v>
      </c>
      <c r="E105">
        <v>1200</v>
      </c>
      <c r="F105" t="s">
        <v>108</v>
      </c>
      <c r="G105" t="s">
        <v>43</v>
      </c>
      <c r="H105">
        <v>1197</v>
      </c>
      <c r="I105">
        <v>12</v>
      </c>
      <c r="J105">
        <v>2</v>
      </c>
      <c r="K105">
        <f t="shared" si="9"/>
        <v>0</v>
      </c>
      <c r="L105">
        <f t="shared" si="10"/>
        <v>0</v>
      </c>
      <c r="M105" t="str">
        <f t="shared" si="11"/>
        <v/>
      </c>
    </row>
    <row r="106" spans="1:13" x14ac:dyDescent="0.2">
      <c r="A106" t="s">
        <v>107</v>
      </c>
      <c r="B106" s="1">
        <v>44046</v>
      </c>
      <c r="C106" s="2">
        <v>0.35416666666666702</v>
      </c>
      <c r="D106" t="s">
        <v>28</v>
      </c>
      <c r="E106">
        <v>4600</v>
      </c>
      <c r="F106" t="s">
        <v>99</v>
      </c>
      <c r="G106" t="s">
        <v>72</v>
      </c>
      <c r="H106">
        <v>943</v>
      </c>
      <c r="I106">
        <v>0</v>
      </c>
      <c r="J106">
        <v>0</v>
      </c>
      <c r="K106">
        <f t="shared" si="9"/>
        <v>0</v>
      </c>
      <c r="L106">
        <f t="shared" si="10"/>
        <v>0</v>
      </c>
      <c r="M106" t="str">
        <f t="shared" si="11"/>
        <v/>
      </c>
    </row>
    <row r="107" spans="1:13" x14ac:dyDescent="0.2">
      <c r="A107" t="s">
        <v>107</v>
      </c>
      <c r="B107" s="1">
        <v>44046</v>
      </c>
      <c r="C107" s="2">
        <v>0.34027777777777801</v>
      </c>
      <c r="D107" t="s">
        <v>28</v>
      </c>
      <c r="E107">
        <v>2500</v>
      </c>
      <c r="F107" t="s">
        <v>38</v>
      </c>
      <c r="G107" t="s">
        <v>56</v>
      </c>
      <c r="H107">
        <v>1739</v>
      </c>
      <c r="I107">
        <v>8</v>
      </c>
      <c r="J107">
        <v>0</v>
      </c>
      <c r="K107">
        <f t="shared" si="9"/>
        <v>0</v>
      </c>
      <c r="L107">
        <f t="shared" si="10"/>
        <v>0</v>
      </c>
      <c r="M107" t="str">
        <f t="shared" si="11"/>
        <v/>
      </c>
    </row>
    <row r="108" spans="1:13" x14ac:dyDescent="0.2">
      <c r="A108" t="s">
        <v>107</v>
      </c>
      <c r="B108" s="1">
        <v>44047</v>
      </c>
      <c r="C108" s="2">
        <v>0.45833333333333298</v>
      </c>
      <c r="D108" t="s">
        <v>25</v>
      </c>
      <c r="E108">
        <v>650</v>
      </c>
      <c r="F108" t="s">
        <v>38</v>
      </c>
      <c r="G108" t="s">
        <v>52</v>
      </c>
      <c r="H108">
        <v>404</v>
      </c>
      <c r="I108">
        <v>1</v>
      </c>
      <c r="J108">
        <v>0</v>
      </c>
      <c r="K108">
        <f t="shared" si="9"/>
        <v>0</v>
      </c>
      <c r="L108">
        <f t="shared" si="10"/>
        <v>0</v>
      </c>
      <c r="M108" t="str">
        <f t="shared" si="11"/>
        <v/>
      </c>
    </row>
    <row r="109" spans="1:13" x14ac:dyDescent="0.2">
      <c r="A109" t="s">
        <v>107</v>
      </c>
      <c r="B109" s="1">
        <v>44047</v>
      </c>
      <c r="C109" s="2">
        <v>0.375</v>
      </c>
      <c r="D109" t="s">
        <v>25</v>
      </c>
      <c r="E109">
        <v>500</v>
      </c>
      <c r="F109" t="s">
        <v>94</v>
      </c>
      <c r="G109" t="s">
        <v>109</v>
      </c>
      <c r="H109">
        <v>253</v>
      </c>
      <c r="I109">
        <v>6</v>
      </c>
      <c r="J109">
        <v>1</v>
      </c>
      <c r="K109">
        <f t="shared" si="9"/>
        <v>0</v>
      </c>
      <c r="L109">
        <f t="shared" si="10"/>
        <v>0</v>
      </c>
      <c r="M109" t="str">
        <f t="shared" si="11"/>
        <v/>
      </c>
    </row>
    <row r="110" spans="1:13" x14ac:dyDescent="0.2">
      <c r="A110" t="s">
        <v>107</v>
      </c>
      <c r="B110" s="1">
        <v>44048</v>
      </c>
      <c r="C110" s="2">
        <v>0.375</v>
      </c>
      <c r="D110" t="s">
        <v>32</v>
      </c>
      <c r="E110">
        <v>5000</v>
      </c>
      <c r="F110" t="s">
        <v>110</v>
      </c>
      <c r="G110" t="s">
        <v>74</v>
      </c>
      <c r="H110">
        <v>3547</v>
      </c>
      <c r="I110">
        <v>36</v>
      </c>
      <c r="J110">
        <v>2</v>
      </c>
      <c r="K110">
        <f t="shared" si="9"/>
        <v>0</v>
      </c>
      <c r="L110">
        <f t="shared" si="10"/>
        <v>0</v>
      </c>
      <c r="M110" t="str">
        <f t="shared" si="11"/>
        <v/>
      </c>
    </row>
    <row r="111" spans="1:13" x14ac:dyDescent="0.2">
      <c r="A111" t="s">
        <v>107</v>
      </c>
      <c r="B111" s="1">
        <v>44048</v>
      </c>
      <c r="C111" s="2">
        <v>0.37847222222222199</v>
      </c>
      <c r="D111" t="s">
        <v>37</v>
      </c>
      <c r="E111">
        <v>900</v>
      </c>
      <c r="F111" t="s">
        <v>110</v>
      </c>
      <c r="G111" t="s">
        <v>30</v>
      </c>
      <c r="H111">
        <v>438</v>
      </c>
      <c r="I111">
        <v>1</v>
      </c>
      <c r="J111">
        <v>0</v>
      </c>
      <c r="K111">
        <f t="shared" si="9"/>
        <v>0</v>
      </c>
      <c r="L111">
        <f t="shared" si="10"/>
        <v>0</v>
      </c>
      <c r="M111" t="str">
        <f t="shared" si="11"/>
        <v/>
      </c>
    </row>
    <row r="112" spans="1:13" x14ac:dyDescent="0.2">
      <c r="A112" t="s">
        <v>107</v>
      </c>
      <c r="B112" s="1">
        <v>44048</v>
      </c>
      <c r="C112" s="2">
        <v>0.58333333333333304</v>
      </c>
      <c r="D112" t="s">
        <v>48</v>
      </c>
      <c r="E112">
        <v>2000</v>
      </c>
      <c r="F112" t="s">
        <v>38</v>
      </c>
      <c r="G112" t="s">
        <v>63</v>
      </c>
      <c r="H112">
        <v>759</v>
      </c>
      <c r="I112">
        <v>4</v>
      </c>
      <c r="J112">
        <v>1</v>
      </c>
      <c r="K112">
        <f t="shared" si="9"/>
        <v>0</v>
      </c>
      <c r="L112">
        <f t="shared" si="10"/>
        <v>0</v>
      </c>
      <c r="M112" t="str">
        <f t="shared" si="11"/>
        <v/>
      </c>
    </row>
    <row r="113" spans="1:13" x14ac:dyDescent="0.2">
      <c r="A113" t="s">
        <v>107</v>
      </c>
      <c r="B113" s="1">
        <v>44048</v>
      </c>
      <c r="C113" s="2">
        <v>0.75</v>
      </c>
      <c r="D113" t="s">
        <v>32</v>
      </c>
      <c r="E113">
        <v>1200</v>
      </c>
      <c r="F113" t="s">
        <v>96</v>
      </c>
      <c r="G113" t="s">
        <v>35</v>
      </c>
      <c r="H113">
        <v>443</v>
      </c>
      <c r="I113">
        <v>14</v>
      </c>
      <c r="J113">
        <v>0</v>
      </c>
      <c r="K113">
        <f t="shared" si="9"/>
        <v>0</v>
      </c>
      <c r="L113">
        <f t="shared" si="10"/>
        <v>0</v>
      </c>
      <c r="M113" t="str">
        <f t="shared" si="11"/>
        <v/>
      </c>
    </row>
    <row r="114" spans="1:13" x14ac:dyDescent="0.2">
      <c r="A114" t="s">
        <v>107</v>
      </c>
      <c r="B114" s="1">
        <v>44049</v>
      </c>
      <c r="C114" s="2">
        <v>0.34027777777777801</v>
      </c>
      <c r="D114" t="s">
        <v>48</v>
      </c>
      <c r="E114">
        <v>1300</v>
      </c>
      <c r="F114" t="s">
        <v>111</v>
      </c>
      <c r="G114" t="s">
        <v>62</v>
      </c>
      <c r="H114">
        <v>945</v>
      </c>
      <c r="I114">
        <v>6</v>
      </c>
      <c r="J114">
        <v>1</v>
      </c>
      <c r="K114">
        <f t="shared" si="9"/>
        <v>0</v>
      </c>
      <c r="L114">
        <f t="shared" si="10"/>
        <v>0</v>
      </c>
      <c r="M114" t="str">
        <f t="shared" si="11"/>
        <v/>
      </c>
    </row>
    <row r="115" spans="1:13" x14ac:dyDescent="0.2">
      <c r="A115" t="s">
        <v>107</v>
      </c>
      <c r="B115" s="1">
        <v>44049</v>
      </c>
      <c r="C115" s="2">
        <v>0.60069444444444398</v>
      </c>
      <c r="D115" t="s">
        <v>37</v>
      </c>
      <c r="E115">
        <v>1200</v>
      </c>
      <c r="F115" t="s">
        <v>112</v>
      </c>
      <c r="G115" t="s">
        <v>72</v>
      </c>
      <c r="H115">
        <v>1304</v>
      </c>
      <c r="I115">
        <v>8</v>
      </c>
      <c r="J115">
        <v>0</v>
      </c>
      <c r="K115">
        <f t="shared" si="9"/>
        <v>0</v>
      </c>
      <c r="L115">
        <f t="shared" si="10"/>
        <v>0</v>
      </c>
      <c r="M115" t="str">
        <f t="shared" si="11"/>
        <v/>
      </c>
    </row>
    <row r="116" spans="1:13" x14ac:dyDescent="0.2">
      <c r="A116" t="s">
        <v>107</v>
      </c>
      <c r="B116" s="1">
        <v>44049</v>
      </c>
      <c r="C116" s="2">
        <v>0.41666666666666702</v>
      </c>
      <c r="D116" t="s">
        <v>55</v>
      </c>
      <c r="E116">
        <v>12000</v>
      </c>
      <c r="F116" t="s">
        <v>113</v>
      </c>
      <c r="G116" t="s">
        <v>74</v>
      </c>
      <c r="H116">
        <v>5399</v>
      </c>
      <c r="I116">
        <v>19</v>
      </c>
      <c r="J116">
        <v>2</v>
      </c>
      <c r="K116">
        <f t="shared" si="9"/>
        <v>0</v>
      </c>
      <c r="L116">
        <f t="shared" si="10"/>
        <v>0</v>
      </c>
      <c r="M116" t="str">
        <f t="shared" si="11"/>
        <v/>
      </c>
    </row>
    <row r="117" spans="1:13" x14ac:dyDescent="0.2">
      <c r="A117" t="s">
        <v>107</v>
      </c>
      <c r="B117" s="1">
        <v>44049</v>
      </c>
      <c r="C117" s="2" t="s">
        <v>114</v>
      </c>
      <c r="D117" t="s">
        <v>55</v>
      </c>
      <c r="E117">
        <v>1300</v>
      </c>
      <c r="F117" t="s">
        <v>115</v>
      </c>
      <c r="G117" t="s">
        <v>65</v>
      </c>
      <c r="H117">
        <v>905</v>
      </c>
      <c r="I117">
        <v>5</v>
      </c>
      <c r="J117">
        <v>0</v>
      </c>
      <c r="K117">
        <f t="shared" si="9"/>
        <v>0</v>
      </c>
      <c r="L117">
        <f t="shared" si="10"/>
        <v>0</v>
      </c>
      <c r="M117" t="str">
        <f t="shared" si="11"/>
        <v/>
      </c>
    </row>
    <row r="118" spans="1:13" x14ac:dyDescent="0.2">
      <c r="A118" t="s">
        <v>107</v>
      </c>
      <c r="B118" s="1">
        <v>44049</v>
      </c>
      <c r="C118" s="2">
        <v>0.375</v>
      </c>
      <c r="D118" t="s">
        <v>28</v>
      </c>
      <c r="E118">
        <v>3500</v>
      </c>
      <c r="F118" t="s">
        <v>99</v>
      </c>
      <c r="G118" t="s">
        <v>79</v>
      </c>
      <c r="H118">
        <v>1340</v>
      </c>
      <c r="I118">
        <v>6</v>
      </c>
      <c r="J118">
        <v>0</v>
      </c>
      <c r="K118">
        <f t="shared" si="9"/>
        <v>0</v>
      </c>
      <c r="L118">
        <f t="shared" si="10"/>
        <v>0</v>
      </c>
      <c r="M118" t="str">
        <f t="shared" si="11"/>
        <v/>
      </c>
    </row>
    <row r="119" spans="1:13" x14ac:dyDescent="0.2">
      <c r="A119" t="s">
        <v>107</v>
      </c>
      <c r="B119" s="1">
        <v>44050</v>
      </c>
      <c r="C119" s="2">
        <v>0.4</v>
      </c>
      <c r="D119" t="s">
        <v>48</v>
      </c>
      <c r="E119">
        <v>2400</v>
      </c>
      <c r="F119" t="s">
        <v>99</v>
      </c>
      <c r="G119" t="s">
        <v>74</v>
      </c>
      <c r="H119">
        <v>1225</v>
      </c>
      <c r="I119">
        <v>4</v>
      </c>
      <c r="J119">
        <v>0</v>
      </c>
      <c r="K119">
        <f t="shared" si="9"/>
        <v>0</v>
      </c>
      <c r="L119">
        <f t="shared" si="10"/>
        <v>0</v>
      </c>
      <c r="M119" t="str">
        <f t="shared" si="11"/>
        <v/>
      </c>
    </row>
    <row r="120" spans="1:13" x14ac:dyDescent="0.2">
      <c r="A120" t="s">
        <v>107</v>
      </c>
      <c r="B120" s="1">
        <v>44050</v>
      </c>
      <c r="C120" s="2">
        <v>0.54166666666666696</v>
      </c>
      <c r="D120" t="s">
        <v>48</v>
      </c>
      <c r="E120">
        <v>1200</v>
      </c>
      <c r="F120" t="s">
        <v>111</v>
      </c>
      <c r="G120" t="s">
        <v>109</v>
      </c>
      <c r="H120">
        <v>1096</v>
      </c>
      <c r="I120">
        <v>8</v>
      </c>
      <c r="J120">
        <v>1</v>
      </c>
      <c r="K120">
        <f t="shared" si="9"/>
        <v>0</v>
      </c>
      <c r="L120">
        <f t="shared" si="10"/>
        <v>0</v>
      </c>
      <c r="M120" t="str">
        <f t="shared" si="11"/>
        <v/>
      </c>
    </row>
    <row r="121" spans="1:13" x14ac:dyDescent="0.2">
      <c r="A121" t="s">
        <v>107</v>
      </c>
      <c r="B121" s="1">
        <v>44050</v>
      </c>
      <c r="C121" s="2">
        <v>0.41666666666666702</v>
      </c>
      <c r="D121" t="s">
        <v>25</v>
      </c>
      <c r="E121">
        <v>400</v>
      </c>
      <c r="F121" t="s">
        <v>110</v>
      </c>
      <c r="G121" t="s">
        <v>52</v>
      </c>
      <c r="H121">
        <v>232</v>
      </c>
      <c r="I121">
        <v>2</v>
      </c>
      <c r="J121">
        <v>0</v>
      </c>
      <c r="K121">
        <f t="shared" si="9"/>
        <v>0</v>
      </c>
      <c r="L121">
        <f t="shared" si="10"/>
        <v>0</v>
      </c>
      <c r="M121" t="str">
        <f t="shared" si="11"/>
        <v/>
      </c>
    </row>
    <row r="122" spans="1:13" x14ac:dyDescent="0.2">
      <c r="A122" t="s">
        <v>107</v>
      </c>
      <c r="B122" s="1">
        <v>44050</v>
      </c>
      <c r="C122" s="2">
        <v>0.35416666666666702</v>
      </c>
      <c r="D122" t="s">
        <v>48</v>
      </c>
      <c r="E122">
        <v>5000</v>
      </c>
      <c r="F122" t="s">
        <v>94</v>
      </c>
      <c r="G122" t="s">
        <v>27</v>
      </c>
      <c r="H122">
        <v>3249</v>
      </c>
      <c r="I122">
        <v>42</v>
      </c>
      <c r="J122">
        <v>2</v>
      </c>
      <c r="K122">
        <f t="shared" si="9"/>
        <v>0</v>
      </c>
      <c r="L122">
        <f t="shared" si="10"/>
        <v>0</v>
      </c>
      <c r="M122" t="str">
        <f t="shared" si="11"/>
        <v/>
      </c>
    </row>
    <row r="123" spans="1:13" x14ac:dyDescent="0.2">
      <c r="A123" t="s">
        <v>107</v>
      </c>
      <c r="B123" s="1">
        <v>44050</v>
      </c>
      <c r="C123" s="2">
        <v>0.34027777777777801</v>
      </c>
      <c r="D123" t="s">
        <v>55</v>
      </c>
      <c r="E123">
        <v>1800</v>
      </c>
      <c r="F123" t="s">
        <v>116</v>
      </c>
      <c r="G123" t="s">
        <v>88</v>
      </c>
      <c r="H123">
        <v>930</v>
      </c>
      <c r="I123">
        <v>7</v>
      </c>
      <c r="J123">
        <v>1</v>
      </c>
      <c r="K123">
        <f t="shared" si="9"/>
        <v>0</v>
      </c>
      <c r="L123">
        <f t="shared" si="10"/>
        <v>0</v>
      </c>
      <c r="M123" t="str">
        <f t="shared" si="11"/>
        <v/>
      </c>
    </row>
    <row r="124" spans="1:13" x14ac:dyDescent="0.2">
      <c r="A124" t="s">
        <v>107</v>
      </c>
      <c r="B124" s="1">
        <v>44050</v>
      </c>
      <c r="C124" s="2" t="s">
        <v>73</v>
      </c>
      <c r="D124" t="s">
        <v>25</v>
      </c>
      <c r="E124">
        <v>400</v>
      </c>
      <c r="F124" t="s">
        <v>64</v>
      </c>
      <c r="G124" t="s">
        <v>117</v>
      </c>
      <c r="H124">
        <v>452</v>
      </c>
      <c r="I124">
        <v>6</v>
      </c>
      <c r="J124">
        <v>1</v>
      </c>
      <c r="K124">
        <f t="shared" si="9"/>
        <v>0</v>
      </c>
      <c r="L124">
        <f t="shared" si="10"/>
        <v>0</v>
      </c>
      <c r="M124" t="str">
        <f t="shared" si="11"/>
        <v/>
      </c>
    </row>
    <row r="125" spans="1:13" x14ac:dyDescent="0.2">
      <c r="A125" t="s">
        <v>107</v>
      </c>
      <c r="B125" s="1">
        <v>44052</v>
      </c>
      <c r="C125" s="2">
        <v>0.52083333333333304</v>
      </c>
      <c r="D125" t="s">
        <v>40</v>
      </c>
      <c r="E125">
        <v>5000</v>
      </c>
      <c r="F125" t="s">
        <v>111</v>
      </c>
      <c r="G125" t="s">
        <v>70</v>
      </c>
      <c r="H125">
        <v>2257</v>
      </c>
      <c r="I125">
        <v>17</v>
      </c>
      <c r="J125">
        <v>1</v>
      </c>
      <c r="K125">
        <f t="shared" si="9"/>
        <v>0</v>
      </c>
      <c r="L125">
        <f t="shared" si="10"/>
        <v>0</v>
      </c>
      <c r="M125" t="str">
        <f t="shared" si="11"/>
        <v/>
      </c>
    </row>
    <row r="126" spans="1:13" x14ac:dyDescent="0.2">
      <c r="A126" t="s">
        <v>107</v>
      </c>
      <c r="B126" s="1">
        <v>44053</v>
      </c>
      <c r="C126" s="2">
        <v>0.375</v>
      </c>
      <c r="D126" t="s">
        <v>48</v>
      </c>
      <c r="E126">
        <v>4300</v>
      </c>
      <c r="F126" t="s">
        <v>38</v>
      </c>
      <c r="G126" t="s">
        <v>74</v>
      </c>
      <c r="H126">
        <v>2032</v>
      </c>
      <c r="I126">
        <v>5</v>
      </c>
      <c r="J126">
        <v>0</v>
      </c>
      <c r="K126">
        <f t="shared" si="9"/>
        <v>0</v>
      </c>
      <c r="L126">
        <f t="shared" si="10"/>
        <v>0</v>
      </c>
      <c r="M126" t="str">
        <f t="shared" si="11"/>
        <v/>
      </c>
    </row>
    <row r="127" spans="1:13" x14ac:dyDescent="0.2">
      <c r="A127" t="s">
        <v>107</v>
      </c>
      <c r="B127" s="1">
        <v>44053</v>
      </c>
      <c r="C127" s="2">
        <v>0.58541666666666703</v>
      </c>
      <c r="D127" t="s">
        <v>40</v>
      </c>
      <c r="E127">
        <v>2000</v>
      </c>
      <c r="F127" t="s">
        <v>26</v>
      </c>
      <c r="G127" t="s">
        <v>90</v>
      </c>
      <c r="H127">
        <v>1286</v>
      </c>
      <c r="I127">
        <v>5</v>
      </c>
      <c r="J127">
        <v>0</v>
      </c>
      <c r="K127">
        <f t="shared" si="9"/>
        <v>0</v>
      </c>
      <c r="L127">
        <f t="shared" si="10"/>
        <v>0</v>
      </c>
      <c r="M127" t="str">
        <f t="shared" si="11"/>
        <v/>
      </c>
    </row>
    <row r="128" spans="1:13" x14ac:dyDescent="0.2">
      <c r="A128" t="s">
        <v>107</v>
      </c>
      <c r="B128" s="1">
        <v>44053</v>
      </c>
      <c r="C128" s="2">
        <v>0.5</v>
      </c>
      <c r="D128" t="s">
        <v>25</v>
      </c>
      <c r="E128">
        <v>4500</v>
      </c>
      <c r="F128" t="s">
        <v>116</v>
      </c>
      <c r="G128" t="s">
        <v>118</v>
      </c>
      <c r="H128">
        <v>644</v>
      </c>
      <c r="I128">
        <v>4</v>
      </c>
      <c r="J128">
        <v>0</v>
      </c>
      <c r="K128">
        <f t="shared" si="9"/>
        <v>0</v>
      </c>
      <c r="L128">
        <f t="shared" si="10"/>
        <v>0</v>
      </c>
      <c r="M128" t="str">
        <f t="shared" si="11"/>
        <v/>
      </c>
    </row>
    <row r="129" spans="1:13" x14ac:dyDescent="0.2">
      <c r="A129" t="s">
        <v>107</v>
      </c>
      <c r="B129" s="1">
        <v>44053</v>
      </c>
      <c r="C129" s="2">
        <v>0.47916666666666702</v>
      </c>
      <c r="D129" t="s">
        <v>32</v>
      </c>
      <c r="E129">
        <v>1400</v>
      </c>
      <c r="F129" t="s">
        <v>112</v>
      </c>
      <c r="G129" t="s">
        <v>106</v>
      </c>
      <c r="H129">
        <v>396</v>
      </c>
      <c r="I129">
        <v>0</v>
      </c>
      <c r="J129">
        <v>0</v>
      </c>
      <c r="K129">
        <f t="shared" si="9"/>
        <v>0</v>
      </c>
      <c r="L129">
        <f t="shared" si="10"/>
        <v>0</v>
      </c>
      <c r="M129" t="str">
        <f t="shared" si="11"/>
        <v/>
      </c>
    </row>
    <row r="130" spans="1:13" x14ac:dyDescent="0.2">
      <c r="A130" t="s">
        <v>107</v>
      </c>
      <c r="B130" s="1">
        <v>44053</v>
      </c>
      <c r="C130" s="2">
        <v>0.47569444444444398</v>
      </c>
      <c r="D130" t="s">
        <v>25</v>
      </c>
      <c r="E130">
        <v>2500</v>
      </c>
      <c r="F130" t="s">
        <v>96</v>
      </c>
      <c r="G130" t="s">
        <v>56</v>
      </c>
      <c r="H130">
        <v>582</v>
      </c>
      <c r="I130">
        <v>1</v>
      </c>
      <c r="J130">
        <v>0</v>
      </c>
      <c r="K130">
        <f t="shared" si="9"/>
        <v>0</v>
      </c>
      <c r="L130">
        <f t="shared" si="10"/>
        <v>0</v>
      </c>
      <c r="M130" t="str">
        <f t="shared" si="11"/>
        <v/>
      </c>
    </row>
    <row r="131" spans="1:13" x14ac:dyDescent="0.2">
      <c r="A131" t="s">
        <v>107</v>
      </c>
      <c r="B131" s="1">
        <v>44054</v>
      </c>
      <c r="C131" s="2">
        <v>0.41666666666666702</v>
      </c>
      <c r="D131" t="s">
        <v>37</v>
      </c>
      <c r="E131">
        <v>5000</v>
      </c>
      <c r="F131" t="s">
        <v>67</v>
      </c>
      <c r="G131" t="s">
        <v>62</v>
      </c>
      <c r="H131">
        <v>4780</v>
      </c>
      <c r="I131">
        <v>32</v>
      </c>
      <c r="J131">
        <v>2</v>
      </c>
      <c r="K131">
        <f t="shared" ref="K131:K194" si="12">SUMPRODUCT((INT(B131)-"2020/8/16"&gt;=0)*(INT(B131)-"2020/8/29"&lt;=0))</f>
        <v>0</v>
      </c>
      <c r="L131">
        <f t="shared" ref="L131:L194" si="13">SUMPRODUCT((INT(B131)-"2020/8/23"&gt;=0)*(INT(B131)-"2020/8/29"&lt;=0))</f>
        <v>0</v>
      </c>
      <c r="M131" t="str">
        <f t="shared" ref="M131:M194" si="14">IF(K131=1,IF(L131=1,"倒数第1周","倒数第2周"),"")</f>
        <v/>
      </c>
    </row>
    <row r="132" spans="1:13" x14ac:dyDescent="0.2">
      <c r="A132" t="s">
        <v>107</v>
      </c>
      <c r="B132" s="1">
        <v>44054</v>
      </c>
      <c r="C132" s="2">
        <v>0.35416666666666702</v>
      </c>
      <c r="D132" t="s">
        <v>40</v>
      </c>
      <c r="E132">
        <v>800</v>
      </c>
      <c r="F132" t="s">
        <v>116</v>
      </c>
      <c r="G132" t="s">
        <v>52</v>
      </c>
      <c r="H132">
        <v>669</v>
      </c>
      <c r="I132">
        <v>3</v>
      </c>
      <c r="J132">
        <v>2</v>
      </c>
      <c r="K132">
        <f t="shared" si="12"/>
        <v>0</v>
      </c>
      <c r="L132">
        <f t="shared" si="13"/>
        <v>0</v>
      </c>
      <c r="M132" t="str">
        <f t="shared" si="14"/>
        <v/>
      </c>
    </row>
    <row r="133" spans="1:13" x14ac:dyDescent="0.2">
      <c r="A133" t="s">
        <v>107</v>
      </c>
      <c r="B133" s="1">
        <v>44054</v>
      </c>
      <c r="C133" s="2">
        <v>0.50833333333333297</v>
      </c>
      <c r="D133" t="s">
        <v>34</v>
      </c>
      <c r="E133">
        <v>32000</v>
      </c>
      <c r="F133" t="s">
        <v>61</v>
      </c>
      <c r="G133" t="s">
        <v>30</v>
      </c>
      <c r="H133">
        <v>11987</v>
      </c>
      <c r="I133">
        <v>93</v>
      </c>
      <c r="J133">
        <v>2</v>
      </c>
      <c r="K133">
        <f t="shared" si="12"/>
        <v>0</v>
      </c>
      <c r="L133">
        <f t="shared" si="13"/>
        <v>0</v>
      </c>
      <c r="M133" t="str">
        <f t="shared" si="14"/>
        <v/>
      </c>
    </row>
    <row r="134" spans="1:13" x14ac:dyDescent="0.2">
      <c r="A134" t="s">
        <v>107</v>
      </c>
      <c r="B134" s="1">
        <v>44054</v>
      </c>
      <c r="C134" s="2">
        <v>0.375</v>
      </c>
      <c r="D134" t="s">
        <v>55</v>
      </c>
      <c r="E134">
        <v>2000</v>
      </c>
      <c r="F134" t="s">
        <v>111</v>
      </c>
      <c r="G134" t="s">
        <v>79</v>
      </c>
      <c r="H134">
        <v>2477</v>
      </c>
      <c r="I134">
        <v>12</v>
      </c>
      <c r="J134">
        <v>2</v>
      </c>
      <c r="K134">
        <f t="shared" si="12"/>
        <v>0</v>
      </c>
      <c r="L134">
        <f t="shared" si="13"/>
        <v>0</v>
      </c>
      <c r="M134" t="str">
        <f t="shared" si="14"/>
        <v/>
      </c>
    </row>
    <row r="135" spans="1:13" x14ac:dyDescent="0.2">
      <c r="A135" t="s">
        <v>107</v>
      </c>
      <c r="B135" s="1">
        <v>44054</v>
      </c>
      <c r="C135" s="2">
        <v>0.38888888888888901</v>
      </c>
      <c r="D135" t="s">
        <v>55</v>
      </c>
      <c r="E135">
        <v>200</v>
      </c>
      <c r="F135" t="s">
        <v>112</v>
      </c>
      <c r="G135" t="s">
        <v>118</v>
      </c>
      <c r="H135">
        <v>536</v>
      </c>
      <c r="I135">
        <v>6</v>
      </c>
      <c r="J135">
        <v>0</v>
      </c>
      <c r="K135">
        <f t="shared" si="12"/>
        <v>0</v>
      </c>
      <c r="L135">
        <f t="shared" si="13"/>
        <v>0</v>
      </c>
      <c r="M135" t="str">
        <f t="shared" si="14"/>
        <v/>
      </c>
    </row>
    <row r="136" spans="1:13" x14ac:dyDescent="0.2">
      <c r="A136" t="s">
        <v>107</v>
      </c>
      <c r="B136" s="1">
        <v>44055</v>
      </c>
      <c r="C136" s="2">
        <v>0.35416666666666702</v>
      </c>
      <c r="D136" t="s">
        <v>28</v>
      </c>
      <c r="E136">
        <v>4600</v>
      </c>
      <c r="F136" t="s">
        <v>116</v>
      </c>
      <c r="G136" t="s">
        <v>72</v>
      </c>
      <c r="H136">
        <v>523</v>
      </c>
      <c r="I136">
        <v>2</v>
      </c>
      <c r="J136">
        <v>1</v>
      </c>
      <c r="K136">
        <f t="shared" si="12"/>
        <v>0</v>
      </c>
      <c r="L136">
        <f t="shared" si="13"/>
        <v>0</v>
      </c>
      <c r="M136" t="str">
        <f t="shared" si="14"/>
        <v/>
      </c>
    </row>
    <row r="137" spans="1:13" x14ac:dyDescent="0.2">
      <c r="A137" t="s">
        <v>107</v>
      </c>
      <c r="B137" s="1">
        <v>44055</v>
      </c>
      <c r="C137" s="2">
        <v>0.35416666666666702</v>
      </c>
      <c r="D137" t="s">
        <v>25</v>
      </c>
      <c r="E137">
        <v>6500</v>
      </c>
      <c r="F137" t="s">
        <v>119</v>
      </c>
      <c r="G137" t="s">
        <v>120</v>
      </c>
      <c r="H137">
        <v>3973</v>
      </c>
      <c r="I137">
        <v>31</v>
      </c>
      <c r="J137">
        <v>1</v>
      </c>
      <c r="K137">
        <f t="shared" si="12"/>
        <v>0</v>
      </c>
      <c r="L137">
        <f t="shared" si="13"/>
        <v>0</v>
      </c>
      <c r="M137" t="str">
        <f t="shared" si="14"/>
        <v/>
      </c>
    </row>
    <row r="138" spans="1:13" x14ac:dyDescent="0.2">
      <c r="A138" t="s">
        <v>107</v>
      </c>
      <c r="B138" s="1">
        <v>44055</v>
      </c>
      <c r="C138" s="2">
        <v>0.625</v>
      </c>
      <c r="D138" t="s">
        <v>55</v>
      </c>
      <c r="E138">
        <v>2000</v>
      </c>
      <c r="F138" t="s">
        <v>121</v>
      </c>
      <c r="G138" t="s">
        <v>62</v>
      </c>
      <c r="H138">
        <v>887</v>
      </c>
      <c r="I138">
        <v>2</v>
      </c>
      <c r="J138">
        <v>1</v>
      </c>
      <c r="K138">
        <f t="shared" si="12"/>
        <v>0</v>
      </c>
      <c r="L138">
        <f t="shared" si="13"/>
        <v>0</v>
      </c>
      <c r="M138" t="str">
        <f t="shared" si="14"/>
        <v/>
      </c>
    </row>
    <row r="139" spans="1:13" x14ac:dyDescent="0.2">
      <c r="A139" t="s">
        <v>107</v>
      </c>
      <c r="B139" s="1">
        <v>44055</v>
      </c>
      <c r="C139" s="2">
        <v>0.41666666666666702</v>
      </c>
      <c r="D139" t="s">
        <v>55</v>
      </c>
      <c r="E139">
        <v>400</v>
      </c>
      <c r="F139" t="s">
        <v>46</v>
      </c>
      <c r="G139" t="s">
        <v>56</v>
      </c>
      <c r="H139">
        <v>149</v>
      </c>
      <c r="I139">
        <v>1</v>
      </c>
      <c r="J139">
        <v>0</v>
      </c>
      <c r="K139">
        <f t="shared" si="12"/>
        <v>0</v>
      </c>
      <c r="L139">
        <f t="shared" si="13"/>
        <v>0</v>
      </c>
      <c r="M139" t="str">
        <f t="shared" si="14"/>
        <v/>
      </c>
    </row>
    <row r="140" spans="1:13" x14ac:dyDescent="0.2">
      <c r="A140" t="s">
        <v>107</v>
      </c>
      <c r="B140" s="1">
        <v>44055</v>
      </c>
      <c r="C140" s="2">
        <v>0.49861111111111101</v>
      </c>
      <c r="D140" t="s">
        <v>34</v>
      </c>
      <c r="E140">
        <v>6000</v>
      </c>
      <c r="F140" t="s">
        <v>122</v>
      </c>
      <c r="G140" t="s">
        <v>109</v>
      </c>
      <c r="H140">
        <v>5496</v>
      </c>
      <c r="I140">
        <v>12</v>
      </c>
      <c r="J140">
        <v>1</v>
      </c>
      <c r="K140">
        <f t="shared" si="12"/>
        <v>0</v>
      </c>
      <c r="L140">
        <f t="shared" si="13"/>
        <v>0</v>
      </c>
      <c r="M140" t="str">
        <f t="shared" si="14"/>
        <v/>
      </c>
    </row>
    <row r="141" spans="1:13" x14ac:dyDescent="0.2">
      <c r="A141" t="s">
        <v>107</v>
      </c>
      <c r="B141" s="1">
        <v>44056</v>
      </c>
      <c r="C141" s="2">
        <v>0.5</v>
      </c>
      <c r="D141" t="s">
        <v>40</v>
      </c>
      <c r="E141">
        <v>1200</v>
      </c>
      <c r="F141" t="s">
        <v>99</v>
      </c>
      <c r="G141" t="s">
        <v>123</v>
      </c>
      <c r="H141">
        <v>1230</v>
      </c>
      <c r="I141">
        <v>12</v>
      </c>
      <c r="J141">
        <v>1</v>
      </c>
      <c r="K141">
        <f t="shared" si="12"/>
        <v>0</v>
      </c>
      <c r="L141">
        <f t="shared" si="13"/>
        <v>0</v>
      </c>
      <c r="M141" t="str">
        <f t="shared" si="14"/>
        <v/>
      </c>
    </row>
    <row r="142" spans="1:13" x14ac:dyDescent="0.2">
      <c r="A142" t="s">
        <v>107</v>
      </c>
      <c r="B142" s="1">
        <v>44056</v>
      </c>
      <c r="C142" s="2">
        <v>0.35416666666666702</v>
      </c>
      <c r="D142" t="s">
        <v>40</v>
      </c>
      <c r="E142">
        <v>1500</v>
      </c>
      <c r="F142" t="s">
        <v>124</v>
      </c>
      <c r="G142" t="s">
        <v>72</v>
      </c>
      <c r="H142">
        <v>756</v>
      </c>
      <c r="I142">
        <v>3</v>
      </c>
      <c r="J142">
        <v>0</v>
      </c>
      <c r="K142">
        <f t="shared" si="12"/>
        <v>0</v>
      </c>
      <c r="L142">
        <f t="shared" si="13"/>
        <v>0</v>
      </c>
      <c r="M142" t="str">
        <f t="shared" si="14"/>
        <v/>
      </c>
    </row>
    <row r="143" spans="1:13" x14ac:dyDescent="0.2">
      <c r="A143" t="s">
        <v>107</v>
      </c>
      <c r="B143" s="1">
        <v>44056</v>
      </c>
      <c r="C143" s="2">
        <v>0.34375</v>
      </c>
      <c r="D143" t="s">
        <v>34</v>
      </c>
      <c r="E143">
        <v>3200</v>
      </c>
      <c r="F143" t="s">
        <v>125</v>
      </c>
      <c r="G143" t="s">
        <v>88</v>
      </c>
      <c r="H143">
        <v>2107</v>
      </c>
      <c r="I143">
        <v>20</v>
      </c>
      <c r="J143">
        <v>0</v>
      </c>
      <c r="K143">
        <f t="shared" si="12"/>
        <v>0</v>
      </c>
      <c r="L143">
        <f t="shared" si="13"/>
        <v>0</v>
      </c>
      <c r="M143" t="str">
        <f t="shared" si="14"/>
        <v/>
      </c>
    </row>
    <row r="144" spans="1:13" x14ac:dyDescent="0.2">
      <c r="A144" t="s">
        <v>107</v>
      </c>
      <c r="B144" s="1">
        <v>44056</v>
      </c>
      <c r="C144" s="2" t="s">
        <v>44</v>
      </c>
      <c r="D144" t="s">
        <v>55</v>
      </c>
      <c r="E144">
        <v>600</v>
      </c>
      <c r="F144" t="s">
        <v>126</v>
      </c>
      <c r="G144" t="s">
        <v>45</v>
      </c>
      <c r="H144">
        <v>355</v>
      </c>
      <c r="I144">
        <v>2</v>
      </c>
      <c r="J144">
        <v>0</v>
      </c>
      <c r="K144">
        <f t="shared" si="12"/>
        <v>0</v>
      </c>
      <c r="L144">
        <f t="shared" si="13"/>
        <v>0</v>
      </c>
      <c r="M144" t="str">
        <f t="shared" si="14"/>
        <v/>
      </c>
    </row>
    <row r="145" spans="1:13" x14ac:dyDescent="0.2">
      <c r="A145" t="s">
        <v>107</v>
      </c>
      <c r="B145" s="1">
        <v>44056</v>
      </c>
      <c r="C145" s="2">
        <v>0.45833333333333298</v>
      </c>
      <c r="D145" t="s">
        <v>25</v>
      </c>
      <c r="E145">
        <v>5000</v>
      </c>
      <c r="F145" t="s">
        <v>127</v>
      </c>
      <c r="G145" t="s">
        <v>43</v>
      </c>
      <c r="H145">
        <v>2302</v>
      </c>
      <c r="I145">
        <v>16</v>
      </c>
      <c r="J145">
        <v>2</v>
      </c>
      <c r="K145">
        <f t="shared" si="12"/>
        <v>0</v>
      </c>
      <c r="L145">
        <f t="shared" si="13"/>
        <v>0</v>
      </c>
      <c r="M145" t="str">
        <f t="shared" si="14"/>
        <v/>
      </c>
    </row>
    <row r="146" spans="1:13" x14ac:dyDescent="0.2">
      <c r="A146" t="s">
        <v>107</v>
      </c>
      <c r="B146" s="1">
        <v>44056</v>
      </c>
      <c r="C146" s="2">
        <v>0.45833333333333298</v>
      </c>
      <c r="D146" t="s">
        <v>34</v>
      </c>
      <c r="E146">
        <v>2300</v>
      </c>
      <c r="F146" t="s">
        <v>61</v>
      </c>
      <c r="G146" t="s">
        <v>52</v>
      </c>
      <c r="H146">
        <v>604</v>
      </c>
      <c r="I146">
        <v>0</v>
      </c>
      <c r="J146">
        <v>0</v>
      </c>
      <c r="K146">
        <f t="shared" si="12"/>
        <v>0</v>
      </c>
      <c r="L146">
        <f t="shared" si="13"/>
        <v>0</v>
      </c>
      <c r="M146" t="str">
        <f t="shared" si="14"/>
        <v/>
      </c>
    </row>
    <row r="147" spans="1:13" x14ac:dyDescent="0.2">
      <c r="A147" t="s">
        <v>107</v>
      </c>
      <c r="B147" s="1">
        <v>44056</v>
      </c>
      <c r="C147" s="2">
        <v>0.45833333333333298</v>
      </c>
      <c r="D147" t="s">
        <v>25</v>
      </c>
      <c r="E147">
        <v>1800</v>
      </c>
      <c r="F147" t="s">
        <v>128</v>
      </c>
      <c r="G147" t="s">
        <v>57</v>
      </c>
      <c r="H147">
        <v>5581</v>
      </c>
      <c r="I147">
        <v>10</v>
      </c>
      <c r="J147">
        <v>0</v>
      </c>
      <c r="K147">
        <f t="shared" si="12"/>
        <v>0</v>
      </c>
      <c r="L147">
        <f t="shared" si="13"/>
        <v>0</v>
      </c>
      <c r="M147" t="str">
        <f t="shared" si="14"/>
        <v/>
      </c>
    </row>
    <row r="148" spans="1:13" x14ac:dyDescent="0.2">
      <c r="A148" t="s">
        <v>107</v>
      </c>
      <c r="B148" s="1">
        <v>44057</v>
      </c>
      <c r="C148" s="2">
        <v>0.34027777777777801</v>
      </c>
      <c r="D148" t="s">
        <v>25</v>
      </c>
      <c r="E148">
        <v>1300</v>
      </c>
      <c r="F148" t="s">
        <v>67</v>
      </c>
      <c r="G148" t="s">
        <v>90</v>
      </c>
      <c r="H148">
        <v>621</v>
      </c>
      <c r="I148">
        <v>8</v>
      </c>
      <c r="J148">
        <v>1</v>
      </c>
      <c r="K148">
        <f t="shared" si="12"/>
        <v>0</v>
      </c>
      <c r="L148">
        <f t="shared" si="13"/>
        <v>0</v>
      </c>
      <c r="M148" t="str">
        <f t="shared" si="14"/>
        <v/>
      </c>
    </row>
    <row r="149" spans="1:13" x14ac:dyDescent="0.2">
      <c r="A149" t="s">
        <v>107</v>
      </c>
      <c r="B149" s="1">
        <v>44057</v>
      </c>
      <c r="C149" s="2">
        <v>0.60069444444444398</v>
      </c>
      <c r="D149" t="s">
        <v>55</v>
      </c>
      <c r="E149">
        <v>1200</v>
      </c>
      <c r="F149" t="s">
        <v>129</v>
      </c>
      <c r="G149" t="s">
        <v>72</v>
      </c>
      <c r="H149">
        <v>876</v>
      </c>
      <c r="I149">
        <v>9</v>
      </c>
      <c r="J149">
        <v>1</v>
      </c>
      <c r="K149">
        <f t="shared" si="12"/>
        <v>0</v>
      </c>
      <c r="L149">
        <f t="shared" si="13"/>
        <v>0</v>
      </c>
      <c r="M149" t="str">
        <f t="shared" si="14"/>
        <v/>
      </c>
    </row>
    <row r="150" spans="1:13" x14ac:dyDescent="0.2">
      <c r="A150" t="s">
        <v>107</v>
      </c>
      <c r="B150" s="1">
        <v>44057</v>
      </c>
      <c r="C150" s="2">
        <v>0.54166666666666696</v>
      </c>
      <c r="D150" t="s">
        <v>25</v>
      </c>
      <c r="E150">
        <v>1200</v>
      </c>
      <c r="F150" t="s">
        <v>67</v>
      </c>
      <c r="G150" t="s">
        <v>106</v>
      </c>
      <c r="H150">
        <v>995</v>
      </c>
      <c r="I150">
        <v>5</v>
      </c>
      <c r="J150">
        <v>0</v>
      </c>
      <c r="K150">
        <f t="shared" si="12"/>
        <v>0</v>
      </c>
      <c r="L150">
        <f t="shared" si="13"/>
        <v>0</v>
      </c>
      <c r="M150" t="str">
        <f t="shared" si="14"/>
        <v/>
      </c>
    </row>
    <row r="151" spans="1:13" x14ac:dyDescent="0.2">
      <c r="A151" t="s">
        <v>107</v>
      </c>
      <c r="B151" s="1">
        <v>44057</v>
      </c>
      <c r="C151" s="2">
        <v>0.375</v>
      </c>
      <c r="D151" t="s">
        <v>48</v>
      </c>
      <c r="E151">
        <v>3200</v>
      </c>
      <c r="F151" t="s">
        <v>69</v>
      </c>
      <c r="G151" t="s">
        <v>56</v>
      </c>
      <c r="H151">
        <v>3396</v>
      </c>
      <c r="I151">
        <v>17</v>
      </c>
      <c r="J151">
        <v>1</v>
      </c>
      <c r="K151">
        <f t="shared" si="12"/>
        <v>0</v>
      </c>
      <c r="L151">
        <f t="shared" si="13"/>
        <v>0</v>
      </c>
      <c r="M151" t="str">
        <f t="shared" si="14"/>
        <v/>
      </c>
    </row>
    <row r="152" spans="1:13" x14ac:dyDescent="0.2">
      <c r="A152" t="s">
        <v>107</v>
      </c>
      <c r="B152" s="1">
        <v>44057</v>
      </c>
      <c r="C152" s="2">
        <v>0.40069444444444402</v>
      </c>
      <c r="D152" t="s">
        <v>32</v>
      </c>
      <c r="E152">
        <v>1000</v>
      </c>
      <c r="F152" t="s">
        <v>124</v>
      </c>
      <c r="G152" t="s">
        <v>79</v>
      </c>
      <c r="H152">
        <v>528</v>
      </c>
      <c r="I152">
        <v>5</v>
      </c>
      <c r="J152">
        <v>0</v>
      </c>
      <c r="K152">
        <f t="shared" si="12"/>
        <v>0</v>
      </c>
      <c r="L152">
        <f t="shared" si="13"/>
        <v>0</v>
      </c>
      <c r="M152" t="str">
        <f t="shared" si="14"/>
        <v/>
      </c>
    </row>
    <row r="153" spans="1:13" x14ac:dyDescent="0.2">
      <c r="A153" t="s">
        <v>107</v>
      </c>
      <c r="B153" s="1">
        <v>44057</v>
      </c>
      <c r="C153" s="2" t="s">
        <v>130</v>
      </c>
      <c r="D153" t="s">
        <v>32</v>
      </c>
      <c r="E153">
        <v>1100</v>
      </c>
      <c r="F153" t="s">
        <v>113</v>
      </c>
      <c r="G153" t="s">
        <v>118</v>
      </c>
      <c r="H153">
        <v>699</v>
      </c>
      <c r="I153">
        <v>3</v>
      </c>
      <c r="J153">
        <v>0</v>
      </c>
      <c r="K153">
        <f t="shared" si="12"/>
        <v>0</v>
      </c>
      <c r="L153">
        <f t="shared" si="13"/>
        <v>0</v>
      </c>
      <c r="M153" t="str">
        <f t="shared" si="14"/>
        <v/>
      </c>
    </row>
    <row r="154" spans="1:13" x14ac:dyDescent="0.2">
      <c r="A154" t="s">
        <v>107</v>
      </c>
      <c r="B154" s="1">
        <v>44057</v>
      </c>
      <c r="C154" s="2">
        <v>0.33333333333333298</v>
      </c>
      <c r="D154" t="s">
        <v>34</v>
      </c>
      <c r="E154">
        <v>1200</v>
      </c>
      <c r="F154" t="s">
        <v>113</v>
      </c>
      <c r="G154" t="s">
        <v>109</v>
      </c>
      <c r="H154">
        <v>896</v>
      </c>
      <c r="I154">
        <v>21</v>
      </c>
      <c r="J154">
        <v>1</v>
      </c>
      <c r="K154">
        <f t="shared" si="12"/>
        <v>0</v>
      </c>
      <c r="L154">
        <f t="shared" si="13"/>
        <v>0</v>
      </c>
      <c r="M154" t="str">
        <f t="shared" si="14"/>
        <v/>
      </c>
    </row>
    <row r="155" spans="1:13" x14ac:dyDescent="0.2">
      <c r="A155" t="s">
        <v>107</v>
      </c>
      <c r="B155" s="1">
        <v>44057</v>
      </c>
      <c r="C155" s="2">
        <v>0.5</v>
      </c>
      <c r="D155" t="s">
        <v>25</v>
      </c>
      <c r="E155">
        <v>4000</v>
      </c>
      <c r="F155" t="s">
        <v>38</v>
      </c>
      <c r="G155" t="s">
        <v>52</v>
      </c>
      <c r="H155">
        <v>2892</v>
      </c>
      <c r="I155">
        <v>13</v>
      </c>
      <c r="J155">
        <v>0</v>
      </c>
      <c r="K155">
        <f t="shared" si="12"/>
        <v>0</v>
      </c>
      <c r="L155">
        <f t="shared" si="13"/>
        <v>0</v>
      </c>
      <c r="M155" t="str">
        <f t="shared" si="14"/>
        <v/>
      </c>
    </row>
    <row r="156" spans="1:13" x14ac:dyDescent="0.2">
      <c r="A156" t="s">
        <v>107</v>
      </c>
      <c r="B156" s="1">
        <v>44057</v>
      </c>
      <c r="C156" s="2">
        <v>0.41666666666666702</v>
      </c>
      <c r="D156" t="s">
        <v>25</v>
      </c>
      <c r="E156">
        <v>1000</v>
      </c>
      <c r="F156" t="s">
        <v>131</v>
      </c>
      <c r="G156" t="s">
        <v>57</v>
      </c>
      <c r="H156">
        <v>480</v>
      </c>
      <c r="I156">
        <v>19</v>
      </c>
      <c r="J156">
        <v>1</v>
      </c>
      <c r="K156">
        <f t="shared" si="12"/>
        <v>0</v>
      </c>
      <c r="L156">
        <f t="shared" si="13"/>
        <v>0</v>
      </c>
      <c r="M156" t="str">
        <f t="shared" si="14"/>
        <v/>
      </c>
    </row>
    <row r="157" spans="1:13" x14ac:dyDescent="0.2">
      <c r="A157" t="s">
        <v>107</v>
      </c>
      <c r="B157" s="1">
        <v>44057</v>
      </c>
      <c r="C157" s="2">
        <v>0.38541666666666702</v>
      </c>
      <c r="D157" t="s">
        <v>25</v>
      </c>
      <c r="E157">
        <v>800</v>
      </c>
      <c r="F157" t="s">
        <v>110</v>
      </c>
      <c r="G157" t="s">
        <v>62</v>
      </c>
      <c r="H157">
        <v>246</v>
      </c>
      <c r="I157">
        <v>0</v>
      </c>
      <c r="J157">
        <v>0</v>
      </c>
      <c r="K157">
        <f t="shared" si="12"/>
        <v>0</v>
      </c>
      <c r="L157">
        <f t="shared" si="13"/>
        <v>0</v>
      </c>
      <c r="M157" t="str">
        <f t="shared" si="14"/>
        <v/>
      </c>
    </row>
    <row r="158" spans="1:13" x14ac:dyDescent="0.2">
      <c r="A158" t="s">
        <v>107</v>
      </c>
      <c r="B158" s="1">
        <v>44058</v>
      </c>
      <c r="C158" s="2">
        <v>0.39930555555555602</v>
      </c>
      <c r="D158" t="s">
        <v>37</v>
      </c>
      <c r="E158">
        <v>500</v>
      </c>
      <c r="F158" t="s">
        <v>110</v>
      </c>
      <c r="G158" t="s">
        <v>62</v>
      </c>
      <c r="H158">
        <v>460</v>
      </c>
      <c r="I158">
        <v>0</v>
      </c>
      <c r="J158">
        <v>0</v>
      </c>
      <c r="K158">
        <f t="shared" si="12"/>
        <v>0</v>
      </c>
      <c r="L158">
        <f t="shared" si="13"/>
        <v>0</v>
      </c>
      <c r="M158" t="str">
        <f t="shared" si="14"/>
        <v/>
      </c>
    </row>
    <row r="159" spans="1:13" x14ac:dyDescent="0.2">
      <c r="A159" t="s">
        <v>107</v>
      </c>
      <c r="B159" s="1">
        <v>44059</v>
      </c>
      <c r="C159" s="2">
        <v>0.5</v>
      </c>
      <c r="D159" t="s">
        <v>40</v>
      </c>
      <c r="E159">
        <v>1200</v>
      </c>
      <c r="F159" t="s">
        <v>69</v>
      </c>
      <c r="G159" t="s">
        <v>56</v>
      </c>
      <c r="H159">
        <v>603</v>
      </c>
      <c r="I159">
        <v>7</v>
      </c>
      <c r="J159">
        <v>1</v>
      </c>
      <c r="K159">
        <f t="shared" si="12"/>
        <v>1</v>
      </c>
      <c r="L159">
        <f t="shared" si="13"/>
        <v>0</v>
      </c>
      <c r="M159" t="str">
        <f t="shared" si="14"/>
        <v>倒数第2周</v>
      </c>
    </row>
    <row r="160" spans="1:13" x14ac:dyDescent="0.2">
      <c r="A160" t="s">
        <v>107</v>
      </c>
      <c r="B160" s="1">
        <v>44060</v>
      </c>
      <c r="C160" s="2">
        <v>0.4</v>
      </c>
      <c r="D160" t="s">
        <v>34</v>
      </c>
      <c r="E160">
        <v>2400</v>
      </c>
      <c r="F160" t="s">
        <v>113</v>
      </c>
      <c r="G160" t="s">
        <v>74</v>
      </c>
      <c r="H160">
        <v>822</v>
      </c>
      <c r="I160">
        <v>1</v>
      </c>
      <c r="J160">
        <v>0</v>
      </c>
      <c r="K160">
        <f t="shared" si="12"/>
        <v>1</v>
      </c>
      <c r="L160">
        <f t="shared" si="13"/>
        <v>0</v>
      </c>
      <c r="M160" t="str">
        <f t="shared" si="14"/>
        <v>倒数第2周</v>
      </c>
    </row>
    <row r="161" spans="1:13" x14ac:dyDescent="0.2">
      <c r="A161" t="s">
        <v>107</v>
      </c>
      <c r="B161" s="1">
        <v>44060</v>
      </c>
      <c r="C161" s="2">
        <v>0.45833333333333298</v>
      </c>
      <c r="D161" t="s">
        <v>25</v>
      </c>
      <c r="E161">
        <v>1000</v>
      </c>
      <c r="F161" t="s">
        <v>99</v>
      </c>
      <c r="G161" t="s">
        <v>57</v>
      </c>
      <c r="H161">
        <v>605</v>
      </c>
      <c r="I161">
        <v>6</v>
      </c>
      <c r="J161">
        <v>0</v>
      </c>
      <c r="K161">
        <f t="shared" si="12"/>
        <v>1</v>
      </c>
      <c r="L161">
        <f t="shared" si="13"/>
        <v>0</v>
      </c>
      <c r="M161" t="str">
        <f t="shared" si="14"/>
        <v>倒数第2周</v>
      </c>
    </row>
    <row r="162" spans="1:13" x14ac:dyDescent="0.2">
      <c r="A162" t="s">
        <v>107</v>
      </c>
      <c r="B162" s="1">
        <v>44060</v>
      </c>
      <c r="C162" s="2">
        <v>0.375</v>
      </c>
      <c r="D162" t="s">
        <v>25</v>
      </c>
      <c r="E162">
        <v>1500</v>
      </c>
      <c r="F162" t="s">
        <v>116</v>
      </c>
      <c r="G162" t="s">
        <v>52</v>
      </c>
      <c r="H162">
        <v>443</v>
      </c>
      <c r="I162">
        <v>8</v>
      </c>
      <c r="J162">
        <v>1</v>
      </c>
      <c r="K162">
        <f t="shared" si="12"/>
        <v>1</v>
      </c>
      <c r="L162">
        <f t="shared" si="13"/>
        <v>0</v>
      </c>
      <c r="M162" t="str">
        <f t="shared" si="14"/>
        <v>倒数第2周</v>
      </c>
    </row>
    <row r="163" spans="1:13" x14ac:dyDescent="0.2">
      <c r="A163" t="s">
        <v>107</v>
      </c>
      <c r="B163" s="1">
        <v>44060</v>
      </c>
      <c r="C163" s="2">
        <v>0.375</v>
      </c>
      <c r="D163" t="s">
        <v>25</v>
      </c>
      <c r="E163">
        <v>700</v>
      </c>
      <c r="F163" t="s">
        <v>67</v>
      </c>
      <c r="G163" t="s">
        <v>132</v>
      </c>
      <c r="H163">
        <v>180</v>
      </c>
      <c r="I163">
        <v>7</v>
      </c>
      <c r="J163">
        <v>0</v>
      </c>
      <c r="K163">
        <f t="shared" si="12"/>
        <v>1</v>
      </c>
      <c r="L163">
        <f t="shared" si="13"/>
        <v>0</v>
      </c>
      <c r="M163" t="str">
        <f t="shared" si="14"/>
        <v>倒数第2周</v>
      </c>
    </row>
    <row r="164" spans="1:13" x14ac:dyDescent="0.2">
      <c r="A164" t="s">
        <v>107</v>
      </c>
      <c r="B164" s="1">
        <v>44061</v>
      </c>
      <c r="C164" s="2">
        <v>0.41666666666666702</v>
      </c>
      <c r="D164" t="s">
        <v>25</v>
      </c>
      <c r="E164">
        <v>600</v>
      </c>
      <c r="F164" t="s">
        <v>116</v>
      </c>
      <c r="G164" t="s">
        <v>72</v>
      </c>
      <c r="H164">
        <v>410</v>
      </c>
      <c r="I164">
        <v>1</v>
      </c>
      <c r="J164">
        <v>0</v>
      </c>
      <c r="K164">
        <f t="shared" si="12"/>
        <v>1</v>
      </c>
      <c r="L164">
        <f t="shared" si="13"/>
        <v>0</v>
      </c>
      <c r="M164" t="str">
        <f t="shared" si="14"/>
        <v>倒数第2周</v>
      </c>
    </row>
    <row r="165" spans="1:13" x14ac:dyDescent="0.2">
      <c r="A165" t="s">
        <v>107</v>
      </c>
      <c r="B165" s="1">
        <v>44061</v>
      </c>
      <c r="C165" s="2">
        <v>0.33333333333333298</v>
      </c>
      <c r="D165" t="s">
        <v>25</v>
      </c>
      <c r="E165">
        <v>2200</v>
      </c>
      <c r="F165" t="s">
        <v>133</v>
      </c>
      <c r="G165" t="s">
        <v>30</v>
      </c>
      <c r="H165">
        <v>922</v>
      </c>
      <c r="I165">
        <v>9</v>
      </c>
      <c r="J165">
        <v>1</v>
      </c>
      <c r="K165">
        <f t="shared" si="12"/>
        <v>1</v>
      </c>
      <c r="L165">
        <f t="shared" si="13"/>
        <v>0</v>
      </c>
      <c r="M165" t="str">
        <f t="shared" si="14"/>
        <v>倒数第2周</v>
      </c>
    </row>
    <row r="166" spans="1:13" x14ac:dyDescent="0.2">
      <c r="A166" t="s">
        <v>107</v>
      </c>
      <c r="B166" s="1">
        <v>44061</v>
      </c>
      <c r="C166" s="2">
        <v>0.41666666666666702</v>
      </c>
      <c r="D166" t="s">
        <v>32</v>
      </c>
      <c r="E166">
        <v>300</v>
      </c>
      <c r="F166" t="s">
        <v>38</v>
      </c>
      <c r="G166" t="s">
        <v>90</v>
      </c>
      <c r="H166">
        <v>830</v>
      </c>
      <c r="I166">
        <v>2</v>
      </c>
      <c r="J166">
        <v>0</v>
      </c>
      <c r="K166">
        <f t="shared" si="12"/>
        <v>1</v>
      </c>
      <c r="L166">
        <f t="shared" si="13"/>
        <v>0</v>
      </c>
      <c r="M166" t="str">
        <f t="shared" si="14"/>
        <v>倒数第2周</v>
      </c>
    </row>
    <row r="167" spans="1:13" x14ac:dyDescent="0.2">
      <c r="A167" t="s">
        <v>107</v>
      </c>
      <c r="B167" s="1">
        <v>44062</v>
      </c>
      <c r="C167" s="2">
        <v>0.41666666666666702</v>
      </c>
      <c r="D167" t="s">
        <v>55</v>
      </c>
      <c r="E167">
        <v>5000</v>
      </c>
      <c r="F167" t="s">
        <v>104</v>
      </c>
      <c r="G167" t="s">
        <v>62</v>
      </c>
      <c r="H167">
        <v>3341</v>
      </c>
      <c r="I167">
        <v>5</v>
      </c>
      <c r="J167">
        <v>0</v>
      </c>
      <c r="K167">
        <f t="shared" si="12"/>
        <v>1</v>
      </c>
      <c r="L167">
        <f t="shared" si="13"/>
        <v>0</v>
      </c>
      <c r="M167" t="str">
        <f t="shared" si="14"/>
        <v>倒数第2周</v>
      </c>
    </row>
    <row r="168" spans="1:13" x14ac:dyDescent="0.2">
      <c r="A168" t="s">
        <v>107</v>
      </c>
      <c r="B168" s="1">
        <v>44062</v>
      </c>
      <c r="C168" s="2">
        <v>0.35416666666666702</v>
      </c>
      <c r="D168" t="s">
        <v>55</v>
      </c>
      <c r="E168">
        <v>6500</v>
      </c>
      <c r="F168" t="s">
        <v>134</v>
      </c>
      <c r="G168" t="s">
        <v>47</v>
      </c>
      <c r="H168">
        <v>2909</v>
      </c>
      <c r="I168">
        <v>11</v>
      </c>
      <c r="J168">
        <v>1</v>
      </c>
      <c r="K168">
        <f t="shared" si="12"/>
        <v>1</v>
      </c>
      <c r="L168">
        <f t="shared" si="13"/>
        <v>0</v>
      </c>
      <c r="M168" t="str">
        <f t="shared" si="14"/>
        <v>倒数第2周</v>
      </c>
    </row>
    <row r="169" spans="1:13" x14ac:dyDescent="0.2">
      <c r="A169" t="s">
        <v>107</v>
      </c>
      <c r="B169" s="1">
        <v>44062</v>
      </c>
      <c r="C169" s="2">
        <v>0.54166666666666696</v>
      </c>
      <c r="D169" t="s">
        <v>40</v>
      </c>
      <c r="E169">
        <v>4500</v>
      </c>
      <c r="F169" t="s">
        <v>104</v>
      </c>
      <c r="G169" t="s">
        <v>79</v>
      </c>
      <c r="H169">
        <v>2204</v>
      </c>
      <c r="I169">
        <v>3</v>
      </c>
      <c r="J169">
        <v>0</v>
      </c>
      <c r="K169">
        <f t="shared" si="12"/>
        <v>1</v>
      </c>
      <c r="L169">
        <f t="shared" si="13"/>
        <v>0</v>
      </c>
      <c r="M169" t="str">
        <f t="shared" si="14"/>
        <v>倒数第2周</v>
      </c>
    </row>
    <row r="170" spans="1:13" x14ac:dyDescent="0.2">
      <c r="A170" t="s">
        <v>107</v>
      </c>
      <c r="B170" s="1">
        <v>44062</v>
      </c>
      <c r="C170" s="2">
        <v>0.5</v>
      </c>
      <c r="D170" t="s">
        <v>25</v>
      </c>
      <c r="E170">
        <v>8000</v>
      </c>
      <c r="F170" t="s">
        <v>135</v>
      </c>
      <c r="G170" t="s">
        <v>56</v>
      </c>
      <c r="H170">
        <v>12072</v>
      </c>
      <c r="I170">
        <v>31</v>
      </c>
      <c r="J170">
        <v>2</v>
      </c>
      <c r="K170">
        <f t="shared" si="12"/>
        <v>1</v>
      </c>
      <c r="L170">
        <f t="shared" si="13"/>
        <v>0</v>
      </c>
      <c r="M170" t="str">
        <f t="shared" si="14"/>
        <v>倒数第2周</v>
      </c>
    </row>
    <row r="171" spans="1:13" x14ac:dyDescent="0.2">
      <c r="A171" t="s">
        <v>107</v>
      </c>
      <c r="B171" s="1">
        <v>44063</v>
      </c>
      <c r="C171" s="2">
        <v>0.35416666666666702</v>
      </c>
      <c r="D171" t="s">
        <v>40</v>
      </c>
      <c r="E171">
        <v>800</v>
      </c>
      <c r="F171" t="s">
        <v>94</v>
      </c>
      <c r="G171" t="s">
        <v>74</v>
      </c>
      <c r="H171">
        <v>1026</v>
      </c>
      <c r="I171">
        <v>11</v>
      </c>
      <c r="J171">
        <v>1</v>
      </c>
      <c r="K171">
        <f t="shared" si="12"/>
        <v>1</v>
      </c>
      <c r="L171">
        <f t="shared" si="13"/>
        <v>0</v>
      </c>
      <c r="M171" t="str">
        <f t="shared" si="14"/>
        <v>倒数第2周</v>
      </c>
    </row>
    <row r="172" spans="1:13" x14ac:dyDescent="0.2">
      <c r="A172" t="s">
        <v>107</v>
      </c>
      <c r="B172" s="1">
        <v>44063</v>
      </c>
      <c r="C172" s="2" t="s">
        <v>136</v>
      </c>
      <c r="D172" t="s">
        <v>32</v>
      </c>
      <c r="E172">
        <v>1600</v>
      </c>
      <c r="F172" t="s">
        <v>96</v>
      </c>
      <c r="G172" t="s">
        <v>123</v>
      </c>
      <c r="H172">
        <v>429</v>
      </c>
      <c r="I172">
        <v>0</v>
      </c>
      <c r="J172">
        <v>0</v>
      </c>
      <c r="K172">
        <f t="shared" si="12"/>
        <v>1</v>
      </c>
      <c r="L172">
        <f t="shared" si="13"/>
        <v>0</v>
      </c>
      <c r="M172" t="str">
        <f t="shared" si="14"/>
        <v>倒数第2周</v>
      </c>
    </row>
    <row r="173" spans="1:13" x14ac:dyDescent="0.2">
      <c r="A173" t="s">
        <v>107</v>
      </c>
      <c r="B173" s="1">
        <v>44064</v>
      </c>
      <c r="C173" s="2">
        <v>0.41666666666666702</v>
      </c>
      <c r="D173" t="s">
        <v>40</v>
      </c>
      <c r="E173">
        <v>5200</v>
      </c>
      <c r="F173" t="s">
        <v>137</v>
      </c>
      <c r="G173" t="s">
        <v>43</v>
      </c>
      <c r="H173">
        <v>4014</v>
      </c>
      <c r="I173">
        <v>18</v>
      </c>
      <c r="J173">
        <v>1</v>
      </c>
      <c r="K173">
        <f t="shared" si="12"/>
        <v>1</v>
      </c>
      <c r="L173">
        <f t="shared" si="13"/>
        <v>0</v>
      </c>
      <c r="M173" t="str">
        <f t="shared" si="14"/>
        <v>倒数第2周</v>
      </c>
    </row>
    <row r="174" spans="1:13" x14ac:dyDescent="0.2">
      <c r="A174" t="s">
        <v>107</v>
      </c>
      <c r="B174" s="1">
        <v>44064</v>
      </c>
      <c r="C174" s="2">
        <v>0.54166666666666696</v>
      </c>
      <c r="D174" t="s">
        <v>28</v>
      </c>
      <c r="E174">
        <v>1200</v>
      </c>
      <c r="F174" t="s">
        <v>38</v>
      </c>
      <c r="G174" t="s">
        <v>109</v>
      </c>
      <c r="H174">
        <v>895</v>
      </c>
      <c r="I174">
        <v>9</v>
      </c>
      <c r="J174">
        <v>1</v>
      </c>
      <c r="K174">
        <f t="shared" si="12"/>
        <v>1</v>
      </c>
      <c r="L174">
        <f t="shared" si="13"/>
        <v>0</v>
      </c>
      <c r="M174" t="str">
        <f t="shared" si="14"/>
        <v>倒数第2周</v>
      </c>
    </row>
    <row r="175" spans="1:13" x14ac:dyDescent="0.2">
      <c r="A175" t="s">
        <v>107</v>
      </c>
      <c r="B175" s="1">
        <v>44064</v>
      </c>
      <c r="C175" s="2">
        <v>0.5</v>
      </c>
      <c r="D175" t="s">
        <v>55</v>
      </c>
      <c r="E175">
        <v>900</v>
      </c>
      <c r="F175" t="s">
        <v>99</v>
      </c>
      <c r="G175" t="s">
        <v>88</v>
      </c>
      <c r="H175">
        <v>619</v>
      </c>
      <c r="I175">
        <v>2</v>
      </c>
      <c r="J175">
        <v>0</v>
      </c>
      <c r="K175">
        <f t="shared" si="12"/>
        <v>1</v>
      </c>
      <c r="L175">
        <f t="shared" si="13"/>
        <v>0</v>
      </c>
      <c r="M175" t="str">
        <f t="shared" si="14"/>
        <v>倒数第2周</v>
      </c>
    </row>
    <row r="176" spans="1:13" x14ac:dyDescent="0.2">
      <c r="A176" t="s">
        <v>107</v>
      </c>
      <c r="B176" s="1">
        <v>44064</v>
      </c>
      <c r="C176" s="2">
        <v>0.35416666666666702</v>
      </c>
      <c r="D176" t="s">
        <v>28</v>
      </c>
      <c r="E176">
        <v>4600</v>
      </c>
      <c r="F176" t="s">
        <v>94</v>
      </c>
      <c r="G176" t="s">
        <v>74</v>
      </c>
      <c r="H176">
        <v>2008</v>
      </c>
      <c r="I176">
        <v>3</v>
      </c>
      <c r="J176">
        <v>0</v>
      </c>
      <c r="K176">
        <f t="shared" si="12"/>
        <v>1</v>
      </c>
      <c r="L176">
        <f t="shared" si="13"/>
        <v>0</v>
      </c>
      <c r="M176" t="str">
        <f t="shared" si="14"/>
        <v>倒数第2周</v>
      </c>
    </row>
    <row r="177" spans="1:13" x14ac:dyDescent="0.2">
      <c r="A177" t="s">
        <v>107</v>
      </c>
      <c r="B177" s="1">
        <v>44064</v>
      </c>
      <c r="C177" s="2">
        <v>0.34027777777777801</v>
      </c>
      <c r="D177" t="s">
        <v>32</v>
      </c>
      <c r="E177">
        <v>1800</v>
      </c>
      <c r="F177" t="s">
        <v>138</v>
      </c>
      <c r="G177" t="s">
        <v>35</v>
      </c>
      <c r="H177">
        <v>1732</v>
      </c>
      <c r="I177">
        <v>26</v>
      </c>
      <c r="J177">
        <v>1</v>
      </c>
      <c r="K177">
        <f t="shared" si="12"/>
        <v>1</v>
      </c>
      <c r="L177">
        <f t="shared" si="13"/>
        <v>0</v>
      </c>
      <c r="M177" t="str">
        <f t="shared" si="14"/>
        <v>倒数第2周</v>
      </c>
    </row>
    <row r="178" spans="1:13" x14ac:dyDescent="0.2">
      <c r="A178" t="s">
        <v>107</v>
      </c>
      <c r="B178" s="1">
        <v>44064</v>
      </c>
      <c r="C178" s="2">
        <v>0.41666666666666702</v>
      </c>
      <c r="D178" t="s">
        <v>37</v>
      </c>
      <c r="E178">
        <v>12000</v>
      </c>
      <c r="F178" t="s">
        <v>139</v>
      </c>
      <c r="G178" t="s">
        <v>47</v>
      </c>
      <c r="H178">
        <v>11052</v>
      </c>
      <c r="I178">
        <v>24</v>
      </c>
      <c r="J178">
        <v>2</v>
      </c>
      <c r="K178">
        <f t="shared" si="12"/>
        <v>1</v>
      </c>
      <c r="L178">
        <f t="shared" si="13"/>
        <v>0</v>
      </c>
      <c r="M178" t="str">
        <f t="shared" si="14"/>
        <v>倒数第2周</v>
      </c>
    </row>
    <row r="179" spans="1:13" x14ac:dyDescent="0.2">
      <c r="A179" t="s">
        <v>107</v>
      </c>
      <c r="B179" s="1">
        <v>44064</v>
      </c>
      <c r="C179" s="2">
        <v>0.35416666666666702</v>
      </c>
      <c r="D179" t="s">
        <v>32</v>
      </c>
      <c r="E179">
        <v>7500</v>
      </c>
      <c r="F179" t="s">
        <v>140</v>
      </c>
      <c r="G179" t="s">
        <v>79</v>
      </c>
      <c r="H179">
        <v>7731</v>
      </c>
      <c r="I179">
        <v>212</v>
      </c>
      <c r="J179">
        <v>8</v>
      </c>
      <c r="K179">
        <f t="shared" si="12"/>
        <v>1</v>
      </c>
      <c r="L179">
        <f t="shared" si="13"/>
        <v>0</v>
      </c>
      <c r="M179" t="str">
        <f t="shared" si="14"/>
        <v>倒数第2周</v>
      </c>
    </row>
    <row r="180" spans="1:13" x14ac:dyDescent="0.2">
      <c r="A180" t="s">
        <v>107</v>
      </c>
      <c r="B180" s="1">
        <v>44064</v>
      </c>
      <c r="C180" s="2">
        <v>0.28125</v>
      </c>
      <c r="D180" t="s">
        <v>37</v>
      </c>
      <c r="E180">
        <v>600</v>
      </c>
      <c r="F180" t="s">
        <v>141</v>
      </c>
      <c r="G180" t="s">
        <v>118</v>
      </c>
      <c r="H180">
        <v>223</v>
      </c>
      <c r="I180">
        <v>4</v>
      </c>
      <c r="J180">
        <v>0</v>
      </c>
      <c r="K180">
        <f t="shared" si="12"/>
        <v>1</v>
      </c>
      <c r="L180">
        <f t="shared" si="13"/>
        <v>0</v>
      </c>
      <c r="M180" t="str">
        <f t="shared" si="14"/>
        <v>倒数第2周</v>
      </c>
    </row>
    <row r="181" spans="1:13" x14ac:dyDescent="0.2">
      <c r="A181" t="s">
        <v>107</v>
      </c>
      <c r="B181" s="1">
        <v>44064</v>
      </c>
      <c r="C181" s="2">
        <v>0.5</v>
      </c>
      <c r="D181" t="s">
        <v>34</v>
      </c>
      <c r="E181">
        <v>11000</v>
      </c>
      <c r="F181" t="s">
        <v>142</v>
      </c>
      <c r="G181" t="s">
        <v>30</v>
      </c>
      <c r="H181">
        <v>7660</v>
      </c>
      <c r="I181">
        <v>9</v>
      </c>
      <c r="J181">
        <v>1</v>
      </c>
      <c r="K181">
        <f t="shared" si="12"/>
        <v>1</v>
      </c>
      <c r="L181">
        <f t="shared" si="13"/>
        <v>0</v>
      </c>
      <c r="M181" t="str">
        <f t="shared" si="14"/>
        <v>倒数第2周</v>
      </c>
    </row>
    <row r="182" spans="1:13" x14ac:dyDescent="0.2">
      <c r="A182" t="s">
        <v>107</v>
      </c>
      <c r="B182" s="1">
        <v>44065</v>
      </c>
      <c r="C182" s="2">
        <v>0.45833333333333298</v>
      </c>
      <c r="D182" t="s">
        <v>40</v>
      </c>
      <c r="E182">
        <v>5000</v>
      </c>
      <c r="F182" t="s">
        <v>143</v>
      </c>
      <c r="G182" t="s">
        <v>52</v>
      </c>
      <c r="H182">
        <v>3234</v>
      </c>
      <c r="I182">
        <v>4</v>
      </c>
      <c r="J182">
        <v>0</v>
      </c>
      <c r="K182">
        <f t="shared" si="12"/>
        <v>1</v>
      </c>
      <c r="L182">
        <f t="shared" si="13"/>
        <v>0</v>
      </c>
      <c r="M182" t="str">
        <f t="shared" si="14"/>
        <v>倒数第2周</v>
      </c>
    </row>
    <row r="183" spans="1:13" x14ac:dyDescent="0.2">
      <c r="A183" t="s">
        <v>107</v>
      </c>
      <c r="B183" s="1">
        <v>44067</v>
      </c>
      <c r="D183" t="s">
        <v>37</v>
      </c>
      <c r="E183">
        <v>1300</v>
      </c>
      <c r="F183" t="s">
        <v>144</v>
      </c>
      <c r="G183" t="s">
        <v>60</v>
      </c>
      <c r="H183">
        <v>531</v>
      </c>
      <c r="I183">
        <v>0</v>
      </c>
      <c r="J183">
        <v>0</v>
      </c>
      <c r="K183">
        <f t="shared" si="12"/>
        <v>1</v>
      </c>
      <c r="L183">
        <f t="shared" si="13"/>
        <v>1</v>
      </c>
      <c r="M183" t="str">
        <f t="shared" si="14"/>
        <v>倒数第1周</v>
      </c>
    </row>
    <row r="184" spans="1:13" x14ac:dyDescent="0.2">
      <c r="A184" t="s">
        <v>107</v>
      </c>
      <c r="B184" s="1">
        <v>44067</v>
      </c>
      <c r="C184" s="2">
        <v>0.5</v>
      </c>
      <c r="D184" t="s">
        <v>28</v>
      </c>
      <c r="E184">
        <v>1200</v>
      </c>
      <c r="F184" t="s">
        <v>144</v>
      </c>
      <c r="G184" t="s">
        <v>123</v>
      </c>
      <c r="H184">
        <v>1504</v>
      </c>
      <c r="I184">
        <v>20</v>
      </c>
      <c r="J184">
        <v>1</v>
      </c>
      <c r="K184">
        <f t="shared" si="12"/>
        <v>1</v>
      </c>
      <c r="L184">
        <f t="shared" si="13"/>
        <v>1</v>
      </c>
      <c r="M184" t="str">
        <f t="shared" si="14"/>
        <v>倒数第1周</v>
      </c>
    </row>
    <row r="185" spans="1:13" x14ac:dyDescent="0.2">
      <c r="A185" t="s">
        <v>107</v>
      </c>
      <c r="B185" s="1">
        <v>44067</v>
      </c>
      <c r="C185" s="2">
        <v>0.43541666666666701</v>
      </c>
      <c r="D185" t="s">
        <v>32</v>
      </c>
      <c r="E185">
        <v>1000</v>
      </c>
      <c r="F185" t="s">
        <v>94</v>
      </c>
      <c r="G185" t="s">
        <v>30</v>
      </c>
      <c r="H185">
        <v>810</v>
      </c>
      <c r="I185">
        <v>7</v>
      </c>
      <c r="J185">
        <v>1</v>
      </c>
      <c r="K185">
        <f t="shared" si="12"/>
        <v>1</v>
      </c>
      <c r="L185">
        <f t="shared" si="13"/>
        <v>1</v>
      </c>
      <c r="M185" t="str">
        <f t="shared" si="14"/>
        <v>倒数第1周</v>
      </c>
    </row>
    <row r="186" spans="1:13" x14ac:dyDescent="0.2">
      <c r="A186" t="s">
        <v>107</v>
      </c>
      <c r="B186" s="1">
        <v>44067</v>
      </c>
      <c r="C186" s="2">
        <v>0.5</v>
      </c>
      <c r="D186" t="s">
        <v>32</v>
      </c>
      <c r="E186">
        <v>4500</v>
      </c>
      <c r="F186" t="s">
        <v>104</v>
      </c>
      <c r="G186" t="s">
        <v>74</v>
      </c>
      <c r="H186">
        <v>1307</v>
      </c>
      <c r="I186">
        <v>3</v>
      </c>
      <c r="J186">
        <v>0</v>
      </c>
      <c r="K186">
        <f t="shared" si="12"/>
        <v>1</v>
      </c>
      <c r="L186">
        <f t="shared" si="13"/>
        <v>1</v>
      </c>
      <c r="M186" t="str">
        <f t="shared" si="14"/>
        <v>倒数第1周</v>
      </c>
    </row>
    <row r="187" spans="1:13" x14ac:dyDescent="0.2">
      <c r="A187" t="s">
        <v>107</v>
      </c>
      <c r="B187" s="1">
        <v>44067</v>
      </c>
      <c r="C187" s="2">
        <v>0.5</v>
      </c>
      <c r="D187" t="s">
        <v>55</v>
      </c>
      <c r="E187">
        <v>1800</v>
      </c>
      <c r="F187" t="s">
        <v>145</v>
      </c>
      <c r="G187" t="s">
        <v>62</v>
      </c>
      <c r="H187">
        <v>1383</v>
      </c>
      <c r="I187">
        <v>2</v>
      </c>
      <c r="J187">
        <v>0</v>
      </c>
      <c r="K187">
        <f t="shared" si="12"/>
        <v>1</v>
      </c>
      <c r="L187">
        <f t="shared" si="13"/>
        <v>1</v>
      </c>
      <c r="M187" t="str">
        <f t="shared" si="14"/>
        <v>倒数第1周</v>
      </c>
    </row>
    <row r="188" spans="1:13" x14ac:dyDescent="0.2">
      <c r="A188" t="s">
        <v>107</v>
      </c>
      <c r="B188" s="1">
        <v>44068</v>
      </c>
      <c r="C188" s="2">
        <v>0.61458333333333304</v>
      </c>
      <c r="D188" t="s">
        <v>40</v>
      </c>
      <c r="E188">
        <v>1200</v>
      </c>
      <c r="F188" t="s">
        <v>146</v>
      </c>
      <c r="G188" t="s">
        <v>45</v>
      </c>
      <c r="H188">
        <v>775</v>
      </c>
      <c r="I188">
        <v>3</v>
      </c>
      <c r="J188">
        <v>0</v>
      </c>
      <c r="K188">
        <f t="shared" si="12"/>
        <v>1</v>
      </c>
      <c r="L188">
        <f t="shared" si="13"/>
        <v>1</v>
      </c>
      <c r="M188" t="str">
        <f t="shared" si="14"/>
        <v>倒数第1周</v>
      </c>
    </row>
    <row r="189" spans="1:13" x14ac:dyDescent="0.2">
      <c r="A189" t="s">
        <v>107</v>
      </c>
      <c r="B189" s="1">
        <v>44068</v>
      </c>
      <c r="C189" s="2">
        <v>0.32986111111111099</v>
      </c>
      <c r="D189" t="s">
        <v>25</v>
      </c>
      <c r="E189">
        <v>1100</v>
      </c>
      <c r="F189" t="s">
        <v>94</v>
      </c>
      <c r="G189" t="s">
        <v>72</v>
      </c>
      <c r="H189">
        <v>496</v>
      </c>
      <c r="I189">
        <v>1</v>
      </c>
      <c r="J189">
        <v>0</v>
      </c>
      <c r="K189">
        <f t="shared" si="12"/>
        <v>1</v>
      </c>
      <c r="L189">
        <f t="shared" si="13"/>
        <v>1</v>
      </c>
      <c r="M189" t="str">
        <f t="shared" si="14"/>
        <v>倒数第1周</v>
      </c>
    </row>
    <row r="190" spans="1:13" x14ac:dyDescent="0.2">
      <c r="A190" t="s">
        <v>107</v>
      </c>
      <c r="B190" s="1">
        <v>44068</v>
      </c>
      <c r="C190" s="2">
        <v>0.375</v>
      </c>
      <c r="D190" t="s">
        <v>55</v>
      </c>
      <c r="E190">
        <v>2000</v>
      </c>
      <c r="F190" t="s">
        <v>147</v>
      </c>
      <c r="G190" t="s">
        <v>52</v>
      </c>
      <c r="H190">
        <v>1955</v>
      </c>
      <c r="I190">
        <v>12</v>
      </c>
      <c r="J190">
        <v>0</v>
      </c>
      <c r="K190">
        <f t="shared" si="12"/>
        <v>1</v>
      </c>
      <c r="L190">
        <f t="shared" si="13"/>
        <v>1</v>
      </c>
      <c r="M190" t="str">
        <f t="shared" si="14"/>
        <v>倒数第1周</v>
      </c>
    </row>
    <row r="191" spans="1:13" x14ac:dyDescent="0.2">
      <c r="A191" t="s">
        <v>107</v>
      </c>
      <c r="B191" s="1">
        <v>44068</v>
      </c>
      <c r="C191" s="2">
        <v>0.47916666666666702</v>
      </c>
      <c r="D191" t="s">
        <v>34</v>
      </c>
      <c r="E191">
        <v>4000</v>
      </c>
      <c r="F191" t="s">
        <v>99</v>
      </c>
      <c r="G191" t="s">
        <v>74</v>
      </c>
      <c r="H191">
        <v>1491</v>
      </c>
      <c r="I191">
        <v>17</v>
      </c>
      <c r="J191">
        <v>0</v>
      </c>
      <c r="K191">
        <f t="shared" si="12"/>
        <v>1</v>
      </c>
      <c r="L191">
        <f t="shared" si="13"/>
        <v>1</v>
      </c>
      <c r="M191" t="str">
        <f t="shared" si="14"/>
        <v>倒数第1周</v>
      </c>
    </row>
    <row r="192" spans="1:13" x14ac:dyDescent="0.2">
      <c r="A192" t="s">
        <v>107</v>
      </c>
      <c r="B192" s="1">
        <v>44069</v>
      </c>
      <c r="C192" s="2">
        <v>0.39583333333333298</v>
      </c>
      <c r="D192" t="s">
        <v>55</v>
      </c>
      <c r="E192">
        <v>5000</v>
      </c>
      <c r="F192" t="s">
        <v>148</v>
      </c>
      <c r="G192" t="s">
        <v>35</v>
      </c>
      <c r="H192">
        <v>5261</v>
      </c>
      <c r="I192">
        <v>24</v>
      </c>
      <c r="J192">
        <v>1</v>
      </c>
      <c r="K192">
        <f t="shared" si="12"/>
        <v>1</v>
      </c>
      <c r="L192">
        <f t="shared" si="13"/>
        <v>1</v>
      </c>
      <c r="M192" t="str">
        <f t="shared" si="14"/>
        <v>倒数第1周</v>
      </c>
    </row>
    <row r="193" spans="1:13" x14ac:dyDescent="0.2">
      <c r="A193" t="s">
        <v>107</v>
      </c>
      <c r="B193" s="1">
        <v>44069</v>
      </c>
      <c r="C193" s="2">
        <v>0.35416666666666702</v>
      </c>
      <c r="D193" t="s">
        <v>25</v>
      </c>
      <c r="E193">
        <v>6500</v>
      </c>
      <c r="F193" t="s">
        <v>149</v>
      </c>
      <c r="G193" t="s">
        <v>52</v>
      </c>
      <c r="H193">
        <v>2727</v>
      </c>
      <c r="I193">
        <v>21</v>
      </c>
      <c r="J193">
        <v>2</v>
      </c>
      <c r="K193">
        <f t="shared" si="12"/>
        <v>1</v>
      </c>
      <c r="L193">
        <f t="shared" si="13"/>
        <v>1</v>
      </c>
      <c r="M193" t="str">
        <f t="shared" si="14"/>
        <v>倒数第1周</v>
      </c>
    </row>
    <row r="194" spans="1:13" x14ac:dyDescent="0.2">
      <c r="A194" t="s">
        <v>107</v>
      </c>
      <c r="B194" s="1">
        <v>44069</v>
      </c>
      <c r="C194" s="2">
        <v>0.45833333333333298</v>
      </c>
      <c r="D194" t="s">
        <v>40</v>
      </c>
      <c r="E194">
        <v>13500</v>
      </c>
      <c r="F194" t="s">
        <v>135</v>
      </c>
      <c r="G194" t="s">
        <v>27</v>
      </c>
      <c r="H194">
        <v>12248</v>
      </c>
      <c r="I194">
        <v>48</v>
      </c>
      <c r="J194">
        <v>0</v>
      </c>
      <c r="K194">
        <f t="shared" si="12"/>
        <v>1</v>
      </c>
      <c r="L194">
        <f t="shared" si="13"/>
        <v>1</v>
      </c>
      <c r="M194" t="str">
        <f t="shared" si="14"/>
        <v>倒数第1周</v>
      </c>
    </row>
    <row r="195" spans="1:13" x14ac:dyDescent="0.2">
      <c r="A195" t="s">
        <v>107</v>
      </c>
      <c r="B195" s="1">
        <v>44069</v>
      </c>
      <c r="C195" s="2">
        <v>0.47222222222222199</v>
      </c>
      <c r="D195" t="s">
        <v>28</v>
      </c>
      <c r="E195">
        <v>3000</v>
      </c>
      <c r="F195" t="s">
        <v>150</v>
      </c>
      <c r="G195" t="s">
        <v>74</v>
      </c>
      <c r="H195">
        <v>1780</v>
      </c>
      <c r="I195">
        <v>6</v>
      </c>
      <c r="J195">
        <v>0</v>
      </c>
      <c r="K195">
        <f t="shared" ref="K195:K205" si="15">SUMPRODUCT((INT(B195)-"2020/8/16"&gt;=0)*(INT(B195)-"2020/8/29"&lt;=0))</f>
        <v>1</v>
      </c>
      <c r="L195">
        <f t="shared" ref="L195:L205" si="16">SUMPRODUCT((INT(B195)-"2020/8/23"&gt;=0)*(INT(B195)-"2020/8/29"&lt;=0))</f>
        <v>1</v>
      </c>
      <c r="M195" t="str">
        <f t="shared" ref="M195:M205" si="17">IF(K195=1,IF(L195=1,"倒数第1周","倒数第2周"),"")</f>
        <v>倒数第1周</v>
      </c>
    </row>
    <row r="196" spans="1:13" x14ac:dyDescent="0.2">
      <c r="A196" t="s">
        <v>107</v>
      </c>
      <c r="B196" s="1">
        <v>44069</v>
      </c>
      <c r="C196" s="2">
        <v>0.33333333333333298</v>
      </c>
      <c r="D196" t="s">
        <v>55</v>
      </c>
      <c r="E196">
        <v>700</v>
      </c>
      <c r="F196" t="s">
        <v>112</v>
      </c>
      <c r="G196" t="s">
        <v>62</v>
      </c>
      <c r="H196">
        <v>298</v>
      </c>
      <c r="I196">
        <v>1</v>
      </c>
      <c r="J196">
        <v>0</v>
      </c>
      <c r="K196">
        <f t="shared" si="15"/>
        <v>1</v>
      </c>
      <c r="L196">
        <f t="shared" si="16"/>
        <v>1</v>
      </c>
      <c r="M196" t="str">
        <f t="shared" si="17"/>
        <v>倒数第1周</v>
      </c>
    </row>
    <row r="197" spans="1:13" x14ac:dyDescent="0.2">
      <c r="A197" t="s">
        <v>107</v>
      </c>
      <c r="B197" s="1">
        <v>44070</v>
      </c>
      <c r="C197" s="2" t="s">
        <v>76</v>
      </c>
      <c r="D197" t="s">
        <v>34</v>
      </c>
      <c r="E197">
        <v>1200</v>
      </c>
      <c r="F197" t="s">
        <v>151</v>
      </c>
      <c r="G197" t="s">
        <v>45</v>
      </c>
      <c r="H197">
        <v>755</v>
      </c>
      <c r="I197">
        <v>24</v>
      </c>
      <c r="J197">
        <v>2</v>
      </c>
      <c r="K197">
        <f t="shared" si="15"/>
        <v>1</v>
      </c>
      <c r="L197">
        <f t="shared" si="16"/>
        <v>1</v>
      </c>
      <c r="M197" t="str">
        <f t="shared" si="17"/>
        <v>倒数第1周</v>
      </c>
    </row>
    <row r="198" spans="1:13" x14ac:dyDescent="0.2">
      <c r="A198" t="s">
        <v>107</v>
      </c>
      <c r="B198" s="1">
        <v>44070</v>
      </c>
      <c r="C198" s="2">
        <v>0.58333333333333304</v>
      </c>
      <c r="D198" t="s">
        <v>55</v>
      </c>
      <c r="E198">
        <v>3200</v>
      </c>
      <c r="F198" t="s">
        <v>152</v>
      </c>
      <c r="G198" t="s">
        <v>56</v>
      </c>
      <c r="H198">
        <v>500</v>
      </c>
      <c r="I198">
        <v>0</v>
      </c>
      <c r="J198">
        <v>0</v>
      </c>
      <c r="K198">
        <f t="shared" si="15"/>
        <v>1</v>
      </c>
      <c r="L198">
        <f t="shared" si="16"/>
        <v>1</v>
      </c>
      <c r="M198" t="str">
        <f t="shared" si="17"/>
        <v>倒数第1周</v>
      </c>
    </row>
    <row r="199" spans="1:13" x14ac:dyDescent="0.2">
      <c r="A199" t="s">
        <v>107</v>
      </c>
      <c r="B199" s="1">
        <v>44070</v>
      </c>
      <c r="C199" s="2">
        <v>0.5</v>
      </c>
      <c r="D199" t="s">
        <v>40</v>
      </c>
      <c r="E199">
        <v>1000</v>
      </c>
      <c r="F199" t="s">
        <v>153</v>
      </c>
      <c r="G199" t="s">
        <v>74</v>
      </c>
      <c r="H199">
        <v>482</v>
      </c>
      <c r="I199">
        <v>1</v>
      </c>
      <c r="J199">
        <v>0</v>
      </c>
      <c r="K199">
        <f t="shared" si="15"/>
        <v>1</v>
      </c>
      <c r="L199">
        <f t="shared" si="16"/>
        <v>1</v>
      </c>
      <c r="M199" t="str">
        <f t="shared" si="17"/>
        <v>倒数第1周</v>
      </c>
    </row>
    <row r="200" spans="1:13" x14ac:dyDescent="0.2">
      <c r="A200" t="s">
        <v>107</v>
      </c>
      <c r="B200" s="1">
        <v>44070</v>
      </c>
      <c r="C200" s="2">
        <v>0.5</v>
      </c>
      <c r="D200" t="s">
        <v>37</v>
      </c>
      <c r="E200">
        <v>20000</v>
      </c>
      <c r="F200" t="s">
        <v>154</v>
      </c>
      <c r="G200" t="s">
        <v>30</v>
      </c>
      <c r="H200">
        <v>7229</v>
      </c>
      <c r="I200">
        <v>46</v>
      </c>
      <c r="J200">
        <v>0</v>
      </c>
      <c r="K200">
        <f t="shared" si="15"/>
        <v>1</v>
      </c>
      <c r="L200">
        <f t="shared" si="16"/>
        <v>1</v>
      </c>
      <c r="M200" t="str">
        <f t="shared" si="17"/>
        <v>倒数第1周</v>
      </c>
    </row>
    <row r="201" spans="1:13" x14ac:dyDescent="0.2">
      <c r="A201" t="s">
        <v>107</v>
      </c>
      <c r="B201" s="1">
        <v>44071</v>
      </c>
      <c r="C201" s="2">
        <v>0.54166666666666696</v>
      </c>
      <c r="D201" t="s">
        <v>40</v>
      </c>
      <c r="E201">
        <v>1200</v>
      </c>
      <c r="F201" t="s">
        <v>116</v>
      </c>
      <c r="G201" t="s">
        <v>68</v>
      </c>
      <c r="H201">
        <v>1030</v>
      </c>
      <c r="I201">
        <v>3</v>
      </c>
      <c r="J201">
        <v>0</v>
      </c>
      <c r="K201">
        <f t="shared" si="15"/>
        <v>1</v>
      </c>
      <c r="L201">
        <f t="shared" si="16"/>
        <v>1</v>
      </c>
      <c r="M201" t="str">
        <f t="shared" si="17"/>
        <v>倒数第1周</v>
      </c>
    </row>
    <row r="202" spans="1:13" x14ac:dyDescent="0.2">
      <c r="A202" t="s">
        <v>107</v>
      </c>
      <c r="B202" s="1">
        <v>44071</v>
      </c>
      <c r="C202" s="2">
        <v>0.5</v>
      </c>
      <c r="D202" t="s">
        <v>40</v>
      </c>
      <c r="E202">
        <v>900</v>
      </c>
      <c r="F202" t="s">
        <v>67</v>
      </c>
      <c r="G202" t="s">
        <v>88</v>
      </c>
      <c r="H202">
        <v>615</v>
      </c>
      <c r="I202">
        <v>7</v>
      </c>
      <c r="J202">
        <v>1</v>
      </c>
      <c r="K202">
        <f t="shared" si="15"/>
        <v>1</v>
      </c>
      <c r="L202">
        <f t="shared" si="16"/>
        <v>1</v>
      </c>
      <c r="M202" t="str">
        <f t="shared" si="17"/>
        <v>倒数第1周</v>
      </c>
    </row>
    <row r="203" spans="1:13" x14ac:dyDescent="0.2">
      <c r="A203" t="s">
        <v>107</v>
      </c>
      <c r="B203" s="1">
        <v>44071</v>
      </c>
      <c r="C203" s="2">
        <v>0.34027777777777801</v>
      </c>
      <c r="D203" t="s">
        <v>32</v>
      </c>
      <c r="E203">
        <v>1800</v>
      </c>
      <c r="F203" t="s">
        <v>155</v>
      </c>
      <c r="G203" t="s">
        <v>43</v>
      </c>
      <c r="H203">
        <v>1083</v>
      </c>
      <c r="I203">
        <v>10</v>
      </c>
      <c r="J203">
        <v>0</v>
      </c>
      <c r="K203">
        <f t="shared" si="15"/>
        <v>1</v>
      </c>
      <c r="L203">
        <f t="shared" si="16"/>
        <v>1</v>
      </c>
      <c r="M203" t="str">
        <f t="shared" si="17"/>
        <v>倒数第1周</v>
      </c>
    </row>
    <row r="204" spans="1:13" x14ac:dyDescent="0.2">
      <c r="A204" t="s">
        <v>107</v>
      </c>
      <c r="B204" s="1">
        <v>44071</v>
      </c>
      <c r="C204" s="2">
        <v>0.34375</v>
      </c>
      <c r="D204" t="s">
        <v>37</v>
      </c>
      <c r="E204">
        <v>3200</v>
      </c>
      <c r="F204" t="s">
        <v>152</v>
      </c>
      <c r="G204" t="s">
        <v>57</v>
      </c>
      <c r="H204">
        <v>876</v>
      </c>
      <c r="I204">
        <v>2</v>
      </c>
      <c r="J204">
        <v>0</v>
      </c>
      <c r="K204">
        <f t="shared" si="15"/>
        <v>1</v>
      </c>
      <c r="L204">
        <f t="shared" si="16"/>
        <v>1</v>
      </c>
      <c r="M204" t="str">
        <f t="shared" si="17"/>
        <v>倒数第1周</v>
      </c>
    </row>
    <row r="205" spans="1:13" x14ac:dyDescent="0.2">
      <c r="A205" t="s">
        <v>107</v>
      </c>
      <c r="B205" s="1">
        <v>44072</v>
      </c>
      <c r="C205" s="2">
        <v>0.5</v>
      </c>
      <c r="D205" t="s">
        <v>37</v>
      </c>
      <c r="E205">
        <v>800</v>
      </c>
      <c r="F205" t="s">
        <v>156</v>
      </c>
      <c r="G205" t="s">
        <v>120</v>
      </c>
      <c r="H205">
        <v>686</v>
      </c>
      <c r="I205">
        <v>15</v>
      </c>
      <c r="J205">
        <v>1</v>
      </c>
      <c r="K205">
        <f t="shared" si="15"/>
        <v>1</v>
      </c>
      <c r="L205">
        <f t="shared" si="16"/>
        <v>1</v>
      </c>
      <c r="M205" t="str">
        <f t="shared" si="17"/>
        <v>倒数第1周</v>
      </c>
    </row>
  </sheetData>
  <autoFilter ref="A1:M205" xr:uid="{E081B425-DB89-43A5-BD8B-D040B26ED836}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渠道每周统计数据</vt:lpstr>
      <vt:lpstr>渠道投放明细数据</vt:lpstr>
      <vt:lpstr>渠道投放明细数据!提取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Qiao Li</cp:lastModifiedBy>
  <dcterms:created xsi:type="dcterms:W3CDTF">2020-09-10T05:59:29Z</dcterms:created>
  <dcterms:modified xsi:type="dcterms:W3CDTF">2021-05-10T12:55:43Z</dcterms:modified>
</cp:coreProperties>
</file>