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60" windowHeight="7680" activeTab="3"/>
  </bookViews>
  <sheets>
    <sheet name="F" sheetId="2" r:id="rId1"/>
    <sheet name="FM" sheetId="1" r:id="rId2"/>
    <sheet name="FH" sheetId="3" r:id="rId3"/>
    <sheet name="FMH" sheetId="4" r:id="rId4"/>
    <sheet name="Emergência" sheetId="5" r:id="rId5"/>
    <sheet name="Médias" sheetId="6" r:id="rId6"/>
    <sheet name="Diária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C32" i="4"/>
  <c r="D32" i="4"/>
  <c r="E32" i="4"/>
  <c r="F32" i="4"/>
  <c r="G32" i="4"/>
  <c r="H32" i="4"/>
  <c r="I32" i="4"/>
  <c r="J32" i="4"/>
  <c r="K32" i="4"/>
  <c r="L32" i="4"/>
  <c r="B32" i="4"/>
  <c r="B30" i="4"/>
  <c r="C30" i="3"/>
  <c r="D30" i="3"/>
  <c r="E30" i="3"/>
  <c r="F30" i="3"/>
  <c r="G30" i="3"/>
  <c r="H30" i="3"/>
  <c r="I30" i="3"/>
  <c r="J30" i="3"/>
  <c r="K30" i="3"/>
  <c r="L30" i="3"/>
  <c r="B30" i="3"/>
  <c r="B28" i="3"/>
  <c r="C28" i="1"/>
  <c r="D28" i="1"/>
  <c r="E28" i="1"/>
  <c r="F28" i="1"/>
  <c r="G28" i="1"/>
  <c r="H28" i="1"/>
  <c r="I28" i="1"/>
  <c r="J28" i="1"/>
  <c r="K28" i="1"/>
  <c r="L28" i="1"/>
  <c r="C26" i="1"/>
  <c r="D26" i="1"/>
  <c r="E26" i="1"/>
  <c r="F26" i="1"/>
  <c r="G26" i="1"/>
  <c r="H26" i="1"/>
  <c r="I26" i="1"/>
  <c r="J26" i="1"/>
  <c r="K26" i="1"/>
  <c r="L26" i="1"/>
  <c r="B26" i="1"/>
  <c r="B28" i="1"/>
  <c r="C29" i="2"/>
  <c r="D29" i="2"/>
  <c r="E29" i="2"/>
  <c r="F29" i="2"/>
  <c r="G29" i="2"/>
  <c r="H29" i="2"/>
  <c r="I29" i="2"/>
  <c r="J29" i="2"/>
  <c r="K29" i="2"/>
  <c r="L29" i="2"/>
  <c r="B29" i="2"/>
  <c r="B27" i="2"/>
  <c r="C27" i="2"/>
  <c r="L31" i="5"/>
  <c r="K31" i="5"/>
  <c r="J31" i="5"/>
  <c r="I31" i="5"/>
  <c r="H31" i="5"/>
  <c r="G31" i="5"/>
  <c r="F31" i="5"/>
  <c r="E31" i="5"/>
  <c r="D31" i="5"/>
  <c r="C31" i="5"/>
  <c r="B31" i="5"/>
  <c r="C31" i="4"/>
  <c r="D31" i="4"/>
  <c r="E31" i="4"/>
  <c r="F31" i="4"/>
  <c r="G31" i="4"/>
  <c r="H31" i="4"/>
  <c r="I31" i="4"/>
  <c r="J31" i="4"/>
  <c r="K31" i="4"/>
  <c r="L31" i="4"/>
  <c r="B31" i="4"/>
  <c r="C29" i="3"/>
  <c r="D29" i="3"/>
  <c r="E29" i="3"/>
  <c r="G29" i="3"/>
  <c r="H29" i="3"/>
  <c r="I29" i="3"/>
  <c r="J29" i="3"/>
  <c r="K29" i="3"/>
  <c r="L29" i="3"/>
  <c r="B29" i="3"/>
  <c r="C27" i="1"/>
  <c r="D27" i="1"/>
  <c r="E27" i="1"/>
  <c r="F27" i="1"/>
  <c r="G27" i="1"/>
  <c r="H27" i="1"/>
  <c r="I27" i="1"/>
  <c r="J27" i="1"/>
  <c r="K27" i="1"/>
  <c r="L27" i="1"/>
  <c r="B27" i="1"/>
  <c r="C28" i="2"/>
  <c r="D28" i="2"/>
  <c r="E28" i="2"/>
  <c r="F28" i="2"/>
  <c r="G28" i="2"/>
  <c r="H28" i="2"/>
  <c r="I28" i="2"/>
  <c r="J28" i="2"/>
  <c r="K28" i="2"/>
  <c r="L28" i="2"/>
  <c r="B28" i="2"/>
  <c r="L7" i="5"/>
  <c r="K30" i="5"/>
  <c r="J30" i="5"/>
  <c r="I30" i="5"/>
  <c r="H30" i="5"/>
  <c r="G30" i="5"/>
  <c r="F30" i="5"/>
  <c r="E30" i="5"/>
  <c r="D30" i="5"/>
  <c r="C30" i="5"/>
  <c r="B30" i="5"/>
  <c r="L29" i="5"/>
  <c r="L28" i="5"/>
  <c r="L27" i="5"/>
  <c r="L26" i="5"/>
  <c r="L25" i="5"/>
  <c r="L24" i="5"/>
  <c r="L23" i="5"/>
  <c r="L21" i="5"/>
  <c r="L20" i="5"/>
  <c r="L19" i="5"/>
  <c r="L17" i="5"/>
  <c r="L16" i="5"/>
  <c r="L14" i="5"/>
  <c r="L13" i="5"/>
  <c r="L12" i="5"/>
  <c r="L11" i="5"/>
  <c r="L10" i="5"/>
  <c r="L8" i="5"/>
  <c r="L5" i="5"/>
  <c r="L30" i="5" l="1"/>
  <c r="D27" i="2"/>
  <c r="E27" i="2"/>
  <c r="F27" i="2"/>
  <c r="G27" i="2"/>
  <c r="H27" i="2"/>
  <c r="I27" i="2"/>
  <c r="J27" i="2"/>
  <c r="K27" i="2"/>
  <c r="L27" i="2"/>
  <c r="C28" i="3"/>
  <c r="D28" i="3"/>
  <c r="E28" i="3"/>
  <c r="F28" i="3"/>
  <c r="G28" i="3"/>
  <c r="H28" i="3"/>
  <c r="I28" i="3"/>
  <c r="J28" i="3"/>
  <c r="K28" i="3"/>
  <c r="L28" i="3"/>
  <c r="C30" i="4"/>
  <c r="D30" i="4"/>
  <c r="E30" i="4"/>
  <c r="F30" i="4"/>
  <c r="G30" i="4"/>
  <c r="H30" i="4"/>
  <c r="I30" i="4"/>
  <c r="J30" i="4"/>
  <c r="K30" i="4"/>
  <c r="L30" i="4"/>
  <c r="L24" i="4"/>
  <c r="L25" i="4"/>
  <c r="L26" i="4"/>
  <c r="L27" i="4"/>
  <c r="L28" i="4"/>
  <c r="L29" i="4"/>
  <c r="L23" i="4"/>
  <c r="L20" i="4"/>
  <c r="L21" i="4"/>
  <c r="L19" i="4"/>
  <c r="L17" i="4"/>
  <c r="L16" i="4"/>
  <c r="L11" i="4"/>
  <c r="L12" i="4"/>
  <c r="L13" i="4"/>
  <c r="L14" i="4"/>
  <c r="L10" i="4"/>
  <c r="L8" i="4"/>
  <c r="L7" i="4"/>
  <c r="L5" i="4"/>
  <c r="L24" i="3"/>
  <c r="L25" i="3"/>
  <c r="L26" i="3"/>
  <c r="L27" i="3"/>
  <c r="L23" i="3"/>
  <c r="L18" i="3"/>
  <c r="L19" i="3"/>
  <c r="L20" i="3"/>
  <c r="L21" i="3"/>
  <c r="L17" i="3"/>
  <c r="L9" i="3"/>
  <c r="L10" i="3"/>
  <c r="L11" i="3"/>
  <c r="L12" i="3"/>
  <c r="L13" i="3"/>
  <c r="L14" i="3"/>
  <c r="L15" i="3"/>
  <c r="L8" i="3"/>
  <c r="L6" i="3"/>
  <c r="L5" i="3"/>
  <c r="L21" i="1"/>
  <c r="L22" i="1"/>
  <c r="L23" i="1"/>
  <c r="L24" i="1"/>
  <c r="L25" i="1"/>
  <c r="L19" i="1"/>
  <c r="L20" i="1"/>
  <c r="L18" i="1"/>
  <c r="L6" i="1"/>
  <c r="L7" i="1"/>
  <c r="L8" i="1"/>
  <c r="L9" i="1"/>
  <c r="L10" i="1"/>
  <c r="L11" i="1"/>
  <c r="L12" i="1"/>
  <c r="L13" i="1"/>
  <c r="L14" i="1"/>
  <c r="L15" i="1"/>
  <c r="L16" i="1"/>
  <c r="L5" i="1"/>
  <c r="L25" i="2"/>
  <c r="L26" i="2"/>
  <c r="L24" i="2"/>
  <c r="L20" i="2"/>
  <c r="L21" i="2"/>
  <c r="L22" i="2"/>
  <c r="L19" i="2"/>
  <c r="L6" i="2"/>
  <c r="L7" i="2"/>
  <c r="L8" i="2"/>
  <c r="L9" i="2"/>
  <c r="L10" i="2"/>
  <c r="L11" i="2"/>
  <c r="L12" i="2"/>
  <c r="L13" i="2"/>
  <c r="L14" i="2"/>
  <c r="L15" i="2"/>
  <c r="L16" i="2"/>
  <c r="L17" i="2"/>
  <c r="L5" i="2"/>
</calcChain>
</file>

<file path=xl/sharedStrings.xml><?xml version="1.0" encoding="utf-8"?>
<sst xmlns="http://schemas.openxmlformats.org/spreadsheetml/2006/main" count="62" uniqueCount="24">
  <si>
    <t>Dias</t>
  </si>
  <si>
    <t>nº da Fêmea</t>
  </si>
  <si>
    <r>
      <rPr>
        <b/>
        <sz val="25"/>
        <color theme="1"/>
        <rFont val="Arial"/>
        <family val="2"/>
      </rPr>
      <t xml:space="preserve">♀♂ </t>
    </r>
    <r>
      <rPr>
        <b/>
        <sz val="11"/>
        <color theme="1"/>
        <rFont val="Arial"/>
        <family val="2"/>
      </rPr>
      <t xml:space="preserve"> Nº de ovos por fêmea (Contagem de ovos dias 10 e 11/03)</t>
    </r>
  </si>
  <si>
    <t>morte</t>
  </si>
  <si>
    <t>dia anotado</t>
  </si>
  <si>
    <t>Legenda</t>
  </si>
  <si>
    <r>
      <rPr>
        <b/>
        <sz val="25"/>
        <color theme="1"/>
        <rFont val="Arial"/>
        <family val="2"/>
      </rPr>
      <t xml:space="preserve">♀ </t>
    </r>
    <r>
      <rPr>
        <b/>
        <sz val="11"/>
        <color theme="1"/>
        <rFont val="Arial"/>
        <family val="2"/>
      </rPr>
      <t xml:space="preserve"> Nº de ovos por fêmea (Contagem de ovos dias 11, 14 e 15/03)</t>
    </r>
  </si>
  <si>
    <r>
      <rPr>
        <b/>
        <sz val="25"/>
        <color theme="1"/>
        <rFont val="Arial"/>
        <family val="2"/>
      </rPr>
      <t xml:space="preserve">♀ </t>
    </r>
    <r>
      <rPr>
        <b/>
        <sz val="12"/>
        <color theme="1"/>
        <rFont val="Arial"/>
        <family val="2"/>
      </rPr>
      <t>e Hospedeiro -</t>
    </r>
    <r>
      <rPr>
        <b/>
        <sz val="25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 xml:space="preserve"> Nº de ovos por fêmea (Contagem de ovos dias 16 e 21/03)</t>
    </r>
  </si>
  <si>
    <r>
      <rPr>
        <b/>
        <sz val="25"/>
        <color theme="1"/>
        <rFont val="Arial"/>
        <family val="2"/>
      </rPr>
      <t xml:space="preserve">♀♂ </t>
    </r>
    <r>
      <rPr>
        <b/>
        <sz val="11"/>
        <color theme="1"/>
        <rFont val="Arial"/>
        <family val="2"/>
      </rPr>
      <t>e Hospedeiro</t>
    </r>
    <r>
      <rPr>
        <b/>
        <sz val="25"/>
        <color theme="1"/>
        <rFont val="Arial"/>
        <family val="2"/>
      </rPr>
      <t xml:space="preserve">  </t>
    </r>
    <r>
      <rPr>
        <b/>
        <sz val="11"/>
        <color theme="1"/>
        <rFont val="Arial"/>
        <family val="2"/>
      </rPr>
      <t xml:space="preserve"> Nº de ovos por fêmea (Contagem de ovos dias 16, 21 e 22/03)</t>
    </r>
  </si>
  <si>
    <t>Total</t>
  </si>
  <si>
    <t>MÉDIA diária
 e total</t>
  </si>
  <si>
    <r>
      <rPr>
        <b/>
        <sz val="25"/>
        <color theme="1"/>
        <rFont val="Arial"/>
        <family val="2"/>
      </rPr>
      <t xml:space="preserve">♀♂ </t>
    </r>
    <r>
      <rPr>
        <b/>
        <sz val="11"/>
        <color theme="1"/>
        <rFont val="Arial"/>
        <family val="2"/>
      </rPr>
      <t>e Hospedeiro</t>
    </r>
    <r>
      <rPr>
        <b/>
        <sz val="25"/>
        <color theme="1"/>
        <rFont val="Arial"/>
        <family val="2"/>
      </rPr>
      <t xml:space="preserve">  
</t>
    </r>
    <r>
      <rPr>
        <b/>
        <sz val="11"/>
        <color theme="1"/>
        <rFont val="Arial"/>
        <family val="2"/>
      </rPr>
      <t xml:space="preserve"> Nº de ovos por fêmea (Contagem dias 05/04)</t>
    </r>
  </si>
  <si>
    <t>COM OPÉRCULO DEMARCADO</t>
  </si>
  <si>
    <t>Desvio médio</t>
  </si>
  <si>
    <t>Total diário</t>
  </si>
  <si>
    <t>TOTAL</t>
  </si>
  <si>
    <t xml:space="preserve"> total</t>
  </si>
  <si>
    <t>Grupos</t>
  </si>
  <si>
    <t>A</t>
  </si>
  <si>
    <t>B</t>
  </si>
  <si>
    <t>C</t>
  </si>
  <si>
    <t>D</t>
  </si>
  <si>
    <t>Média total das condições</t>
  </si>
  <si>
    <t>Média diária de ovos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</si>
</sst>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2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16" fontId="3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2" fillId="6" borderId="1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oviposição - Grupo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F!$A$27</c:f>
              <c:strCache>
                <c:ptCount val="1"/>
                <c:pt idx="0">
                  <c:v>MÉDIA diária
 e total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0"/>
            <c:plus>
              <c:numRef>
                <c:f>F!$B$28:$K$28</c:f>
                <c:numCache>
                  <c:formatCode>General</c:formatCode>
                  <c:ptCount val="10"/>
                  <c:pt idx="0">
                    <c:v>0.87999999999999989</c:v>
                  </c:pt>
                  <c:pt idx="1">
                    <c:v>0.52499999999999991</c:v>
                  </c:pt>
                  <c:pt idx="2">
                    <c:v>0.32000000000000006</c:v>
                  </c:pt>
                  <c:pt idx="3">
                    <c:v>9.5000000000000029E-2</c:v>
                  </c:pt>
                  <c:pt idx="4">
                    <c:v>0.32000000000000012</c:v>
                  </c:pt>
                  <c:pt idx="5">
                    <c:v>0.41999999999999993</c:v>
                  </c:pt>
                  <c:pt idx="6">
                    <c:v>0.63</c:v>
                  </c:pt>
                  <c:pt idx="7">
                    <c:v>0.55999999999999994</c:v>
                  </c:pt>
                  <c:pt idx="8">
                    <c:v>0.64000000000000024</c:v>
                  </c:pt>
                  <c:pt idx="9">
                    <c:v>0.32000000000000012</c:v>
                  </c:pt>
                </c:numCache>
              </c:numRef>
            </c:plus>
            <c:minus>
              <c:numRef>
                <c:f>F!$B$28:$K$28</c:f>
                <c:numCache>
                  <c:formatCode>General</c:formatCode>
                  <c:ptCount val="10"/>
                  <c:pt idx="0">
                    <c:v>0.87999999999999989</c:v>
                  </c:pt>
                  <c:pt idx="1">
                    <c:v>0.52499999999999991</c:v>
                  </c:pt>
                  <c:pt idx="2">
                    <c:v>0.32000000000000006</c:v>
                  </c:pt>
                  <c:pt idx="3">
                    <c:v>9.5000000000000029E-2</c:v>
                  </c:pt>
                  <c:pt idx="4">
                    <c:v>0.32000000000000012</c:v>
                  </c:pt>
                  <c:pt idx="5">
                    <c:v>0.41999999999999993</c:v>
                  </c:pt>
                  <c:pt idx="6">
                    <c:v>0.63</c:v>
                  </c:pt>
                  <c:pt idx="7">
                    <c:v>0.55999999999999994</c:v>
                  </c:pt>
                  <c:pt idx="8">
                    <c:v>0.64000000000000024</c:v>
                  </c:pt>
                  <c:pt idx="9">
                    <c:v>0.32000000000000012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F!$B$27:$K$27</c:f>
              <c:numCache>
                <c:formatCode>General</c:formatCode>
                <c:ptCount val="10"/>
                <c:pt idx="0">
                  <c:v>0.8</c:v>
                </c:pt>
                <c:pt idx="1">
                  <c:v>0.35</c:v>
                </c:pt>
                <c:pt idx="2">
                  <c:v>0.2</c:v>
                </c:pt>
                <c:pt idx="3">
                  <c:v>0.05</c:v>
                </c:pt>
                <c:pt idx="4">
                  <c:v>0.2</c:v>
                </c:pt>
                <c:pt idx="5">
                  <c:v>0.3</c:v>
                </c:pt>
                <c:pt idx="6">
                  <c:v>0.45</c:v>
                </c:pt>
                <c:pt idx="7">
                  <c:v>0.35</c:v>
                </c:pt>
                <c:pt idx="8">
                  <c:v>0.4</c:v>
                </c:pt>
                <c:pt idx="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93040"/>
        <c:axId val="1624888688"/>
      </c:lineChart>
      <c:catAx>
        <c:axId val="16248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vida adulta</a:t>
                </a:r>
                <a:r>
                  <a:rPr lang="pt-BR" baseline="0"/>
                  <a:t> (dias)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888688"/>
        <c:crosses val="autoZero"/>
        <c:auto val="1"/>
        <c:lblAlgn val="ctr"/>
        <c:lblOffset val="100"/>
        <c:noMultiLvlLbl val="0"/>
      </c:catAx>
      <c:valAx>
        <c:axId val="16248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ovos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8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oviposição - Grupo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FM!$A$26</c:f>
              <c:strCache>
                <c:ptCount val="1"/>
                <c:pt idx="0">
                  <c:v>MÉDIA diária
 e total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0"/>
            <c:plus>
              <c:numRef>
                <c:f>FM!$B$27:$K$27</c:f>
                <c:numCache>
                  <c:formatCode>General</c:formatCode>
                  <c:ptCount val="10"/>
                  <c:pt idx="0">
                    <c:v>0.87000000000000011</c:v>
                  </c:pt>
                  <c:pt idx="1">
                    <c:v>0.48000000000000009</c:v>
                  </c:pt>
                  <c:pt idx="2">
                    <c:v>0.25500000000000012</c:v>
                  </c:pt>
                  <c:pt idx="3">
                    <c:v>0.42000000000000004</c:v>
                  </c:pt>
                  <c:pt idx="4">
                    <c:v>0.48999999999999994</c:v>
                  </c:pt>
                  <c:pt idx="5">
                    <c:v>9.5000000000000015E-2</c:v>
                  </c:pt>
                  <c:pt idx="6">
                    <c:v>0.48000000000000009</c:v>
                  </c:pt>
                  <c:pt idx="7">
                    <c:v>0.18000000000000005</c:v>
                  </c:pt>
                  <c:pt idx="8">
                    <c:v>0.255</c:v>
                  </c:pt>
                  <c:pt idx="9">
                    <c:v>0.18000000000000008</c:v>
                  </c:pt>
                </c:numCache>
              </c:numRef>
            </c:plus>
            <c:minus>
              <c:numRef>
                <c:f>FM!$B$27:$K$27</c:f>
                <c:numCache>
                  <c:formatCode>General</c:formatCode>
                  <c:ptCount val="10"/>
                  <c:pt idx="0">
                    <c:v>0.87000000000000011</c:v>
                  </c:pt>
                  <c:pt idx="1">
                    <c:v>0.48000000000000009</c:v>
                  </c:pt>
                  <c:pt idx="2">
                    <c:v>0.25500000000000012</c:v>
                  </c:pt>
                  <c:pt idx="3">
                    <c:v>0.42000000000000004</c:v>
                  </c:pt>
                  <c:pt idx="4">
                    <c:v>0.48999999999999994</c:v>
                  </c:pt>
                  <c:pt idx="5">
                    <c:v>9.5000000000000015E-2</c:v>
                  </c:pt>
                  <c:pt idx="6">
                    <c:v>0.48000000000000009</c:v>
                  </c:pt>
                  <c:pt idx="7">
                    <c:v>0.18000000000000005</c:v>
                  </c:pt>
                  <c:pt idx="8">
                    <c:v>0.255</c:v>
                  </c:pt>
                  <c:pt idx="9">
                    <c:v>0.18000000000000008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FM!$B$26:$K$26</c:f>
              <c:numCache>
                <c:formatCode>General</c:formatCode>
                <c:ptCount val="10"/>
                <c:pt idx="0">
                  <c:v>1.05</c:v>
                </c:pt>
                <c:pt idx="1">
                  <c:v>0.3</c:v>
                </c:pt>
                <c:pt idx="2">
                  <c:v>0.15</c:v>
                </c:pt>
                <c:pt idx="3">
                  <c:v>0.3</c:v>
                </c:pt>
                <c:pt idx="4">
                  <c:v>0.35</c:v>
                </c:pt>
                <c:pt idx="5">
                  <c:v>0.05</c:v>
                </c:pt>
                <c:pt idx="6">
                  <c:v>0.4</c:v>
                </c:pt>
                <c:pt idx="7">
                  <c:v>0.1</c:v>
                </c:pt>
                <c:pt idx="8">
                  <c:v>0.15</c:v>
                </c:pt>
                <c:pt idx="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89232"/>
        <c:axId val="1624895216"/>
      </c:lineChart>
      <c:catAx>
        <c:axId val="16248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vida adulta (dias)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895216"/>
        <c:crosses val="autoZero"/>
        <c:auto val="1"/>
        <c:lblAlgn val="ctr"/>
        <c:lblOffset val="100"/>
        <c:noMultiLvlLbl val="0"/>
      </c:catAx>
      <c:valAx>
        <c:axId val="16248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</a:t>
                </a:r>
                <a:r>
                  <a:rPr lang="pt-BR" baseline="0"/>
                  <a:t> édia de ovos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8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 oviposição</a:t>
            </a:r>
            <a:r>
              <a:rPr lang="en-US" baseline="0"/>
              <a:t> - Grupo 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FH!$A$28</c:f>
              <c:strCache>
                <c:ptCount val="1"/>
                <c:pt idx="0">
                  <c:v>MÉDIA diária
 e total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0"/>
            <c:plus>
              <c:numRef>
                <c:f>FH!$B$29:$K$29</c:f>
                <c:numCache>
                  <c:formatCode>General</c:formatCode>
                  <c:ptCount val="10"/>
                  <c:pt idx="0">
                    <c:v>0.42499999999999999</c:v>
                  </c:pt>
                  <c:pt idx="1">
                    <c:v>0.7</c:v>
                  </c:pt>
                  <c:pt idx="2">
                    <c:v>1.02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  <c:pt idx="7">
                    <c:v>0.32000000000000012</c:v>
                  </c:pt>
                  <c:pt idx="8">
                    <c:v>0.45000000000000007</c:v>
                  </c:pt>
                  <c:pt idx="9">
                    <c:v>0.25500000000000012</c:v>
                  </c:pt>
                </c:numCache>
              </c:numRef>
            </c:plus>
            <c:minus>
              <c:numRef>
                <c:f>FH!$B$29:$K$29</c:f>
                <c:numCache>
                  <c:formatCode>General</c:formatCode>
                  <c:ptCount val="10"/>
                  <c:pt idx="0">
                    <c:v>0.42499999999999999</c:v>
                  </c:pt>
                  <c:pt idx="1">
                    <c:v>0.7</c:v>
                  </c:pt>
                  <c:pt idx="2">
                    <c:v>1.02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  <c:pt idx="7">
                    <c:v>0.32000000000000012</c:v>
                  </c:pt>
                  <c:pt idx="8">
                    <c:v>0.45000000000000007</c:v>
                  </c:pt>
                  <c:pt idx="9">
                    <c:v>0.25500000000000012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FH!$B$28:$K$28</c:f>
              <c:numCache>
                <c:formatCode>General</c:formatCode>
                <c:ptCount val="10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0.85</c:v>
                </c:pt>
                <c:pt idx="4">
                  <c:v>0.45</c:v>
                </c:pt>
                <c:pt idx="5">
                  <c:v>0.45</c:v>
                </c:pt>
                <c:pt idx="6">
                  <c:v>0.35</c:v>
                </c:pt>
                <c:pt idx="7">
                  <c:v>0.2</c:v>
                </c:pt>
                <c:pt idx="8">
                  <c:v>0.25</c:v>
                </c:pt>
                <c:pt idx="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31600"/>
        <c:axId val="1510832688"/>
      </c:lineChart>
      <c:catAx>
        <c:axId val="15108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vida adulta (dias)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32688"/>
        <c:crosses val="autoZero"/>
        <c:auto val="1"/>
        <c:lblAlgn val="ctr"/>
        <c:lblOffset val="100"/>
        <c:noMultiLvlLbl val="0"/>
      </c:catAx>
      <c:valAx>
        <c:axId val="1510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ovos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3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</a:t>
            </a:r>
            <a:r>
              <a:rPr lang="en-US" baseline="0"/>
              <a:t> de oviposição - Grupo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FMH!$A$30</c:f>
              <c:strCache>
                <c:ptCount val="1"/>
                <c:pt idx="0">
                  <c:v>MÉDIA diária
 e total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0"/>
            <c:plus>
              <c:numRef>
                <c:f>FMH!$B$31:$K$31</c:f>
                <c:numCache>
                  <c:formatCode>General</c:formatCode>
                  <c:ptCount val="10"/>
                  <c:pt idx="0">
                    <c:v>2.4049999999999998</c:v>
                  </c:pt>
                  <c:pt idx="1">
                    <c:v>2.4400000000000008</c:v>
                  </c:pt>
                  <c:pt idx="2">
                    <c:v>1.0799999999999996</c:v>
                  </c:pt>
                  <c:pt idx="3">
                    <c:v>1.0399999999999998</c:v>
                  </c:pt>
                  <c:pt idx="4">
                    <c:v>1</c:v>
                  </c:pt>
                  <c:pt idx="5">
                    <c:v>1.6599999999999997</c:v>
                  </c:pt>
                  <c:pt idx="6">
                    <c:v>1.0699999999999998</c:v>
                  </c:pt>
                  <c:pt idx="7">
                    <c:v>1.1499999999999999</c:v>
                  </c:pt>
                  <c:pt idx="8">
                    <c:v>0.75</c:v>
                  </c:pt>
                  <c:pt idx="9">
                    <c:v>0.34000000000000008</c:v>
                  </c:pt>
                </c:numCache>
              </c:numRef>
            </c:plus>
            <c:minus>
              <c:numRef>
                <c:f>FMH!$B$31:$K$31</c:f>
                <c:numCache>
                  <c:formatCode>General</c:formatCode>
                  <c:ptCount val="10"/>
                  <c:pt idx="0">
                    <c:v>2.4049999999999998</c:v>
                  </c:pt>
                  <c:pt idx="1">
                    <c:v>2.4400000000000008</c:v>
                  </c:pt>
                  <c:pt idx="2">
                    <c:v>1.0799999999999996</c:v>
                  </c:pt>
                  <c:pt idx="3">
                    <c:v>1.0399999999999998</c:v>
                  </c:pt>
                  <c:pt idx="4">
                    <c:v>1</c:v>
                  </c:pt>
                  <c:pt idx="5">
                    <c:v>1.6599999999999997</c:v>
                  </c:pt>
                  <c:pt idx="6">
                    <c:v>1.0699999999999998</c:v>
                  </c:pt>
                  <c:pt idx="7">
                    <c:v>1.1499999999999999</c:v>
                  </c:pt>
                  <c:pt idx="8">
                    <c:v>0.75</c:v>
                  </c:pt>
                  <c:pt idx="9">
                    <c:v>0.34000000000000008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FMH!$B$30:$K$30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7.2</c:v>
                </c:pt>
                <c:pt idx="2">
                  <c:v>6.4</c:v>
                </c:pt>
                <c:pt idx="3">
                  <c:v>5.4</c:v>
                </c:pt>
                <c:pt idx="4">
                  <c:v>4.4000000000000004</c:v>
                </c:pt>
                <c:pt idx="5">
                  <c:v>3.95</c:v>
                </c:pt>
                <c:pt idx="6">
                  <c:v>1.7</c:v>
                </c:pt>
                <c:pt idx="7">
                  <c:v>1.1000000000000001</c:v>
                </c:pt>
                <c:pt idx="8">
                  <c:v>0.5</c:v>
                </c:pt>
                <c:pt idx="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33232"/>
        <c:axId val="1510834320"/>
      </c:lineChart>
      <c:catAx>
        <c:axId val="151083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vida adulta </a:t>
                </a:r>
                <a:r>
                  <a:rPr lang="pt-BR" baseline="0"/>
                  <a:t> (dias)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34320"/>
        <c:crosses val="autoZero"/>
        <c:auto val="1"/>
        <c:lblAlgn val="ctr"/>
        <c:lblOffset val="100"/>
        <c:noMultiLvlLbl val="0"/>
      </c:catAx>
      <c:valAx>
        <c:axId val="15108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ovos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Emergências - Grupo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Emergência!$A$30</c:f>
              <c:strCache>
                <c:ptCount val="1"/>
                <c:pt idx="0">
                  <c:v>MÉDIA diária
 e total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0"/>
            <c:plus>
              <c:numRef>
                <c:f>Emergência!$B$31:$K$31</c:f>
                <c:numCache>
                  <c:formatCode>General</c:formatCode>
                  <c:ptCount val="10"/>
                  <c:pt idx="0">
                    <c:v>1.8250000000000004</c:v>
                  </c:pt>
                  <c:pt idx="1">
                    <c:v>2.4599999999999995</c:v>
                  </c:pt>
                  <c:pt idx="2">
                    <c:v>1.7050000000000005</c:v>
                  </c:pt>
                  <c:pt idx="3">
                    <c:v>1.8800000000000001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0.27000000000000013</c:v>
                  </c:pt>
                  <c:pt idx="7">
                    <c:v>9.5000000000000043E-2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Emergência!$B$31:$K$31</c:f>
                <c:numCache>
                  <c:formatCode>General</c:formatCode>
                  <c:ptCount val="10"/>
                  <c:pt idx="0">
                    <c:v>1.8250000000000004</c:v>
                  </c:pt>
                  <c:pt idx="1">
                    <c:v>2.4599999999999995</c:v>
                  </c:pt>
                  <c:pt idx="2">
                    <c:v>1.7050000000000005</c:v>
                  </c:pt>
                  <c:pt idx="3">
                    <c:v>1.8800000000000001</c:v>
                  </c:pt>
                  <c:pt idx="4">
                    <c:v>1.4</c:v>
                  </c:pt>
                  <c:pt idx="5">
                    <c:v>1.3</c:v>
                  </c:pt>
                  <c:pt idx="6">
                    <c:v>0.27000000000000013</c:v>
                  </c:pt>
                  <c:pt idx="7">
                    <c:v>9.5000000000000043E-2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Emergência!$B$30:$K$30</c:f>
              <c:numCache>
                <c:formatCode>General</c:formatCode>
                <c:ptCount val="10"/>
                <c:pt idx="0">
                  <c:v>1.35</c:v>
                </c:pt>
                <c:pt idx="1">
                  <c:v>3.95</c:v>
                </c:pt>
                <c:pt idx="2">
                  <c:v>2.5499999999999998</c:v>
                </c:pt>
                <c:pt idx="3">
                  <c:v>2.15</c:v>
                </c:pt>
                <c:pt idx="4">
                  <c:v>1.5</c:v>
                </c:pt>
                <c:pt idx="5">
                  <c:v>1</c:v>
                </c:pt>
                <c:pt idx="6">
                  <c:v>0.15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0656"/>
        <c:axId val="1624889776"/>
      </c:lineChart>
      <c:catAx>
        <c:axId val="162490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vida adulta</a:t>
                </a:r>
                <a:r>
                  <a:rPr lang="pt-BR" baseline="0"/>
                  <a:t> (dias)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889776"/>
        <c:crosses val="autoZero"/>
        <c:auto val="1"/>
        <c:lblAlgn val="ctr"/>
        <c:lblOffset val="100"/>
        <c:noMultiLvlLbl val="0"/>
      </c:catAx>
      <c:valAx>
        <c:axId val="16248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de emergentes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9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</a:t>
            </a:r>
            <a:r>
              <a:rPr lang="en-US" baseline="0"/>
              <a:t> ovos</a:t>
            </a:r>
            <a:r>
              <a:rPr lang="en-US"/>
              <a:t> dos</a:t>
            </a:r>
            <a:r>
              <a:rPr lang="en-US" baseline="0"/>
              <a:t> grupos experimentais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Médias!$B$1</c:f>
              <c:strCache>
                <c:ptCount val="1"/>
                <c:pt idx="0">
                  <c:v>Média total das condições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Médias!$C$2:$C$5</c:f>
                <c:numCache>
                  <c:formatCode>General</c:formatCode>
                  <c:ptCount val="4"/>
                  <c:pt idx="0">
                    <c:v>1.59</c:v>
                  </c:pt>
                  <c:pt idx="1">
                    <c:v>1.35</c:v>
                  </c:pt>
                  <c:pt idx="2">
                    <c:v>2.2599999999999998</c:v>
                  </c:pt>
                  <c:pt idx="3">
                    <c:v>5</c:v>
                  </c:pt>
                </c:numCache>
              </c:numRef>
            </c:plus>
            <c:minus>
              <c:numRef>
                <c:f>Médias!$C$2:$C$5</c:f>
                <c:numCache>
                  <c:formatCode>General</c:formatCode>
                  <c:ptCount val="4"/>
                  <c:pt idx="0">
                    <c:v>1.59</c:v>
                  </c:pt>
                  <c:pt idx="1">
                    <c:v>1.35</c:v>
                  </c:pt>
                  <c:pt idx="2">
                    <c:v>2.2599999999999998</c:v>
                  </c:pt>
                  <c:pt idx="3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Médias!$A$2:$A$5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Médias!$B$2:$B$5</c:f>
              <c:numCache>
                <c:formatCode>General</c:formatCode>
                <c:ptCount val="4"/>
                <c:pt idx="0">
                  <c:v>3.3</c:v>
                </c:pt>
                <c:pt idx="1">
                  <c:v>2.95</c:v>
                </c:pt>
                <c:pt idx="2">
                  <c:v>4.1500000000000004</c:v>
                </c:pt>
                <c:pt idx="3">
                  <c:v>33.4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826704"/>
        <c:axId val="1510829968"/>
      </c:barChart>
      <c:catAx>
        <c:axId val="15108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Grupos experimentais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29968"/>
        <c:crosses val="autoZero"/>
        <c:auto val="1"/>
        <c:lblAlgn val="ctr"/>
        <c:lblOffset val="100"/>
        <c:noMultiLvlLbl val="0"/>
      </c:catAx>
      <c:valAx>
        <c:axId val="15108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ovos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08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diária dos grupos experimentais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Diária!$A$4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Diária!$B$14:$K$14</c:f>
                <c:numCache>
                  <c:formatCode>General</c:formatCode>
                  <c:ptCount val="10"/>
                  <c:pt idx="0">
                    <c:v>0.87999999999999989</c:v>
                  </c:pt>
                  <c:pt idx="1">
                    <c:v>0.52499999999999991</c:v>
                  </c:pt>
                  <c:pt idx="2">
                    <c:v>0.32000000000000006</c:v>
                  </c:pt>
                  <c:pt idx="3">
                    <c:v>9.5000000000000029E-2</c:v>
                  </c:pt>
                  <c:pt idx="4">
                    <c:v>0.32000000000000012</c:v>
                  </c:pt>
                  <c:pt idx="5">
                    <c:v>0.41999999999999993</c:v>
                  </c:pt>
                  <c:pt idx="6">
                    <c:v>0.63</c:v>
                  </c:pt>
                  <c:pt idx="7">
                    <c:v>0.55999999999999994</c:v>
                  </c:pt>
                  <c:pt idx="8">
                    <c:v>0.64000000000000024</c:v>
                  </c:pt>
                  <c:pt idx="9">
                    <c:v>0.32000000000000012</c:v>
                  </c:pt>
                </c:numCache>
              </c:numRef>
            </c:plus>
            <c:minus>
              <c:numRef>
                <c:f>Diária!$B$14:$K$14</c:f>
                <c:numCache>
                  <c:formatCode>General</c:formatCode>
                  <c:ptCount val="10"/>
                  <c:pt idx="0">
                    <c:v>0.87999999999999989</c:v>
                  </c:pt>
                  <c:pt idx="1">
                    <c:v>0.52499999999999991</c:v>
                  </c:pt>
                  <c:pt idx="2">
                    <c:v>0.32000000000000006</c:v>
                  </c:pt>
                  <c:pt idx="3">
                    <c:v>9.5000000000000029E-2</c:v>
                  </c:pt>
                  <c:pt idx="4">
                    <c:v>0.32000000000000012</c:v>
                  </c:pt>
                  <c:pt idx="5">
                    <c:v>0.41999999999999993</c:v>
                  </c:pt>
                  <c:pt idx="6">
                    <c:v>0.63</c:v>
                  </c:pt>
                  <c:pt idx="7">
                    <c:v>0.55999999999999994</c:v>
                  </c:pt>
                  <c:pt idx="8">
                    <c:v>0.64000000000000024</c:v>
                  </c:pt>
                  <c:pt idx="9">
                    <c:v>0.32000000000000012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Diária!$B$3:$K$3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Diária!$B$4:$K$4</c:f>
              <c:numCache>
                <c:formatCode>General</c:formatCode>
                <c:ptCount val="10"/>
                <c:pt idx="0">
                  <c:v>0.8</c:v>
                </c:pt>
                <c:pt idx="1">
                  <c:v>0.35</c:v>
                </c:pt>
                <c:pt idx="2">
                  <c:v>0.2</c:v>
                </c:pt>
                <c:pt idx="3">
                  <c:v>0.05</c:v>
                </c:pt>
                <c:pt idx="4">
                  <c:v>0.2</c:v>
                </c:pt>
                <c:pt idx="5">
                  <c:v>0.3</c:v>
                </c:pt>
                <c:pt idx="6">
                  <c:v>0.45</c:v>
                </c:pt>
                <c:pt idx="7">
                  <c:v>0.35</c:v>
                </c:pt>
                <c:pt idx="8">
                  <c:v>0.4</c:v>
                </c:pt>
                <c:pt idx="9">
                  <c:v>0.2</c:v>
                </c:pt>
              </c:numCache>
            </c:numRef>
          </c:val>
        </c:ser>
        <c:ser>
          <c:idx val="1"/>
          <c:order val="1"/>
          <c:tx>
            <c:strRef>
              <c:f>Diária!$A$5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Diária!$B$15:$K$15</c:f>
                <c:numCache>
                  <c:formatCode>General</c:formatCode>
                  <c:ptCount val="10"/>
                  <c:pt idx="0">
                    <c:v>0.87000000000000011</c:v>
                  </c:pt>
                  <c:pt idx="1">
                    <c:v>0.48000000000000009</c:v>
                  </c:pt>
                  <c:pt idx="2">
                    <c:v>0.25500000000000012</c:v>
                  </c:pt>
                  <c:pt idx="3">
                    <c:v>0.42000000000000004</c:v>
                  </c:pt>
                  <c:pt idx="4">
                    <c:v>0.48999999999999994</c:v>
                  </c:pt>
                  <c:pt idx="5">
                    <c:v>9.5000000000000015E-2</c:v>
                  </c:pt>
                  <c:pt idx="6">
                    <c:v>0.48000000000000009</c:v>
                  </c:pt>
                  <c:pt idx="7">
                    <c:v>0.18000000000000005</c:v>
                  </c:pt>
                  <c:pt idx="8">
                    <c:v>0.255</c:v>
                  </c:pt>
                  <c:pt idx="9">
                    <c:v>0.18000000000000008</c:v>
                  </c:pt>
                </c:numCache>
              </c:numRef>
            </c:plus>
            <c:minus>
              <c:numRef>
                <c:f>Diária!$B$15:$K$15</c:f>
                <c:numCache>
                  <c:formatCode>General</c:formatCode>
                  <c:ptCount val="10"/>
                  <c:pt idx="0">
                    <c:v>0.87000000000000011</c:v>
                  </c:pt>
                  <c:pt idx="1">
                    <c:v>0.48000000000000009</c:v>
                  </c:pt>
                  <c:pt idx="2">
                    <c:v>0.25500000000000012</c:v>
                  </c:pt>
                  <c:pt idx="3">
                    <c:v>0.42000000000000004</c:v>
                  </c:pt>
                  <c:pt idx="4">
                    <c:v>0.48999999999999994</c:v>
                  </c:pt>
                  <c:pt idx="5">
                    <c:v>9.5000000000000015E-2</c:v>
                  </c:pt>
                  <c:pt idx="6">
                    <c:v>0.48000000000000009</c:v>
                  </c:pt>
                  <c:pt idx="7">
                    <c:v>0.18000000000000005</c:v>
                  </c:pt>
                  <c:pt idx="8">
                    <c:v>0.255</c:v>
                  </c:pt>
                  <c:pt idx="9">
                    <c:v>0.18000000000000008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Diária!$B$3:$K$3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Diária!$B$5:$K$5</c:f>
              <c:numCache>
                <c:formatCode>General</c:formatCode>
                <c:ptCount val="10"/>
                <c:pt idx="0">
                  <c:v>1.05</c:v>
                </c:pt>
                <c:pt idx="1">
                  <c:v>0.3</c:v>
                </c:pt>
                <c:pt idx="2">
                  <c:v>0.15</c:v>
                </c:pt>
                <c:pt idx="3">
                  <c:v>0.3</c:v>
                </c:pt>
                <c:pt idx="4">
                  <c:v>0.35</c:v>
                </c:pt>
                <c:pt idx="5">
                  <c:v>0.05</c:v>
                </c:pt>
                <c:pt idx="6">
                  <c:v>0.4</c:v>
                </c:pt>
                <c:pt idx="7">
                  <c:v>0.1</c:v>
                </c:pt>
                <c:pt idx="8">
                  <c:v>0.15</c:v>
                </c:pt>
                <c:pt idx="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Diária!$A$6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Diária!$B$16:$K$16</c:f>
                <c:numCache>
                  <c:formatCode>General</c:formatCode>
                  <c:ptCount val="10"/>
                  <c:pt idx="0">
                    <c:v>0.42499999999999999</c:v>
                  </c:pt>
                  <c:pt idx="1">
                    <c:v>0.7</c:v>
                  </c:pt>
                  <c:pt idx="2">
                    <c:v>1.02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  <c:pt idx="7">
                    <c:v>0.32000000000000012</c:v>
                  </c:pt>
                  <c:pt idx="8">
                    <c:v>0.45000000000000007</c:v>
                  </c:pt>
                  <c:pt idx="9">
                    <c:v>0.25500000000000012</c:v>
                  </c:pt>
                </c:numCache>
              </c:numRef>
            </c:plus>
            <c:minus>
              <c:numRef>
                <c:f>Diária!$B$16:$K$16</c:f>
                <c:numCache>
                  <c:formatCode>General</c:formatCode>
                  <c:ptCount val="10"/>
                  <c:pt idx="0">
                    <c:v>0.42499999999999999</c:v>
                  </c:pt>
                  <c:pt idx="1">
                    <c:v>0.7</c:v>
                  </c:pt>
                  <c:pt idx="2">
                    <c:v>1.02</c:v>
                  </c:pt>
                  <c:pt idx="3">
                    <c:v>0.9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  <c:pt idx="7">
                    <c:v>0.32000000000000012</c:v>
                  </c:pt>
                  <c:pt idx="8">
                    <c:v>0.45000000000000007</c:v>
                  </c:pt>
                  <c:pt idx="9">
                    <c:v>0.25500000000000012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Diária!$B$3:$K$3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Diária!$B$6:$K$6</c:f>
              <c:numCache>
                <c:formatCode>General</c:formatCode>
                <c:ptCount val="10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0.85</c:v>
                </c:pt>
                <c:pt idx="4">
                  <c:v>0.45</c:v>
                </c:pt>
                <c:pt idx="5">
                  <c:v>0.45</c:v>
                </c:pt>
                <c:pt idx="6">
                  <c:v>0.35</c:v>
                </c:pt>
                <c:pt idx="7">
                  <c:v>0.2</c:v>
                </c:pt>
                <c:pt idx="8">
                  <c:v>0.25</c:v>
                </c:pt>
                <c:pt idx="9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Diária!$A$7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Diária!$B$17:$K$17</c:f>
                <c:numCache>
                  <c:formatCode>General</c:formatCode>
                  <c:ptCount val="10"/>
                  <c:pt idx="0">
                    <c:v>2.4049999999999998</c:v>
                  </c:pt>
                  <c:pt idx="1">
                    <c:v>2.4400000000000008</c:v>
                  </c:pt>
                  <c:pt idx="2">
                    <c:v>1.0799999999999996</c:v>
                  </c:pt>
                  <c:pt idx="3">
                    <c:v>1.0399999999999998</c:v>
                  </c:pt>
                  <c:pt idx="4">
                    <c:v>1</c:v>
                  </c:pt>
                  <c:pt idx="5">
                    <c:v>1.6599999999999997</c:v>
                  </c:pt>
                  <c:pt idx="6">
                    <c:v>1.0699999999999998</c:v>
                  </c:pt>
                  <c:pt idx="7">
                    <c:v>1.1499999999999999</c:v>
                  </c:pt>
                  <c:pt idx="8">
                    <c:v>0.75</c:v>
                  </c:pt>
                  <c:pt idx="9">
                    <c:v>0.34000000000000008</c:v>
                  </c:pt>
                </c:numCache>
              </c:numRef>
            </c:plus>
            <c:minus>
              <c:numRef>
                <c:f>Diária!$B$17:$K$17</c:f>
                <c:numCache>
                  <c:formatCode>General</c:formatCode>
                  <c:ptCount val="10"/>
                  <c:pt idx="0">
                    <c:v>2.4049999999999998</c:v>
                  </c:pt>
                  <c:pt idx="1">
                    <c:v>2.4400000000000008</c:v>
                  </c:pt>
                  <c:pt idx="2">
                    <c:v>1.0799999999999996</c:v>
                  </c:pt>
                  <c:pt idx="3">
                    <c:v>1.0399999999999998</c:v>
                  </c:pt>
                  <c:pt idx="4">
                    <c:v>1</c:v>
                  </c:pt>
                  <c:pt idx="5">
                    <c:v>1.6599999999999997</c:v>
                  </c:pt>
                  <c:pt idx="6">
                    <c:v>1.0699999999999998</c:v>
                  </c:pt>
                  <c:pt idx="7">
                    <c:v>1.1499999999999999</c:v>
                  </c:pt>
                  <c:pt idx="8">
                    <c:v>0.75</c:v>
                  </c:pt>
                  <c:pt idx="9">
                    <c:v>0.34000000000000008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Diária!$B$3:$K$3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Diária!$B$7:$K$7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7.2</c:v>
                </c:pt>
                <c:pt idx="2">
                  <c:v>6.4</c:v>
                </c:pt>
                <c:pt idx="3">
                  <c:v>5.4</c:v>
                </c:pt>
                <c:pt idx="4">
                  <c:v>4.4000000000000004</c:v>
                </c:pt>
                <c:pt idx="5">
                  <c:v>3.95</c:v>
                </c:pt>
                <c:pt idx="6">
                  <c:v>1.7</c:v>
                </c:pt>
                <c:pt idx="7">
                  <c:v>1.1000000000000001</c:v>
                </c:pt>
                <c:pt idx="8">
                  <c:v>0.5</c:v>
                </c:pt>
                <c:pt idx="9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64960"/>
        <c:axId val="1561567136"/>
      </c:barChart>
      <c:catAx>
        <c:axId val="15615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vida adulta (dias)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567136"/>
        <c:crosses val="autoZero"/>
        <c:auto val="1"/>
        <c:lblAlgn val="ctr"/>
        <c:lblOffset val="100"/>
        <c:noMultiLvlLbl val="0"/>
      </c:catAx>
      <c:valAx>
        <c:axId val="156156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de ovos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5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13</xdr:row>
      <xdr:rowOff>138112</xdr:rowOff>
    </xdr:from>
    <xdr:to>
      <xdr:col>19</xdr:col>
      <xdr:colOff>9525</xdr:colOff>
      <xdr:row>27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15</xdr:row>
      <xdr:rowOff>176212</xdr:rowOff>
    </xdr:from>
    <xdr:to>
      <xdr:col>19</xdr:col>
      <xdr:colOff>314325</xdr:colOff>
      <xdr:row>28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16</xdr:row>
      <xdr:rowOff>42862</xdr:rowOff>
    </xdr:from>
    <xdr:to>
      <xdr:col>19</xdr:col>
      <xdr:colOff>352425</xdr:colOff>
      <xdr:row>29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19</xdr:row>
      <xdr:rowOff>42862</xdr:rowOff>
    </xdr:from>
    <xdr:to>
      <xdr:col>19</xdr:col>
      <xdr:colOff>447675</xdr:colOff>
      <xdr:row>31</xdr:row>
      <xdr:rowOff>309562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15</xdr:row>
      <xdr:rowOff>185737</xdr:rowOff>
    </xdr:from>
    <xdr:to>
      <xdr:col>13</xdr:col>
      <xdr:colOff>171450</xdr:colOff>
      <xdr:row>29</xdr:row>
      <xdr:rowOff>261937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166687</xdr:rowOff>
    </xdr:from>
    <xdr:to>
      <xdr:col>11</xdr:col>
      <xdr:colOff>247650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</xdr:row>
      <xdr:rowOff>157162</xdr:rowOff>
    </xdr:from>
    <xdr:to>
      <xdr:col>19</xdr:col>
      <xdr:colOff>104775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9" workbookViewId="0">
      <selection activeCell="L27" sqref="L27"/>
    </sheetView>
  </sheetViews>
  <sheetFormatPr defaultRowHeight="15" x14ac:dyDescent="0.25"/>
  <cols>
    <col min="1" max="1" width="17.85546875" customWidth="1"/>
    <col min="2" max="2" width="9.42578125" bestFit="1" customWidth="1"/>
    <col min="12" max="12" width="7.42578125" customWidth="1"/>
    <col min="14" max="14" width="13.42578125" customWidth="1"/>
  </cols>
  <sheetData>
    <row r="1" spans="1:15" ht="30.75" x14ac:dyDescent="0.25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8" t="s">
        <v>9</v>
      </c>
    </row>
    <row r="2" spans="1:15" x14ac:dyDescent="0.25">
      <c r="A2" s="23" t="s">
        <v>1</v>
      </c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1:15" ht="13.5" customHeight="1" x14ac:dyDescent="0.25">
      <c r="A3" s="2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29"/>
    </row>
    <row r="4" spans="1:15" x14ac:dyDescent="0.25">
      <c r="A4" s="25"/>
      <c r="B4" s="5">
        <v>44610</v>
      </c>
      <c r="C4" s="5">
        <v>44611</v>
      </c>
      <c r="D4" s="5">
        <v>44612</v>
      </c>
      <c r="E4" s="5">
        <v>44613</v>
      </c>
      <c r="F4" s="5">
        <v>44614</v>
      </c>
      <c r="G4" s="5">
        <v>44615</v>
      </c>
      <c r="H4" s="5">
        <v>44616</v>
      </c>
      <c r="I4" s="5">
        <v>44617</v>
      </c>
      <c r="J4" s="5">
        <v>44618</v>
      </c>
      <c r="K4" s="5">
        <v>44619</v>
      </c>
      <c r="L4" s="30"/>
    </row>
    <row r="5" spans="1:15" s="15" customFormat="1" x14ac:dyDescent="0.25">
      <c r="A5" s="14">
        <v>1</v>
      </c>
      <c r="B5" s="8">
        <v>0</v>
      </c>
      <c r="C5" s="8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f>SUM(B5:K5)</f>
        <v>3</v>
      </c>
    </row>
    <row r="6" spans="1:15" x14ac:dyDescent="0.25">
      <c r="A6" s="12">
        <v>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f t="shared" ref="L6:L17" si="0">SUM(B6:K6)</f>
        <v>0</v>
      </c>
    </row>
    <row r="7" spans="1:15" x14ac:dyDescent="0.25">
      <c r="A7" s="12">
        <v>3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3</v>
      </c>
      <c r="K7" s="8">
        <v>0</v>
      </c>
      <c r="L7" s="8">
        <f t="shared" si="0"/>
        <v>5</v>
      </c>
    </row>
    <row r="8" spans="1:15" s="15" customFormat="1" x14ac:dyDescent="0.25">
      <c r="A8" s="14">
        <v>4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f t="shared" si="0"/>
        <v>2</v>
      </c>
    </row>
    <row r="9" spans="1:15" s="15" customFormat="1" x14ac:dyDescent="0.25">
      <c r="A9" s="14">
        <v>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2</v>
      </c>
      <c r="I9" s="8">
        <v>0</v>
      </c>
      <c r="J9" s="8">
        <v>0</v>
      </c>
      <c r="K9" s="8">
        <v>1</v>
      </c>
      <c r="L9" s="8">
        <f t="shared" si="0"/>
        <v>3</v>
      </c>
    </row>
    <row r="10" spans="1:15" s="15" customFormat="1" x14ac:dyDescent="0.25">
      <c r="A10" s="14">
        <v>6</v>
      </c>
      <c r="B10" s="8">
        <v>1</v>
      </c>
      <c r="C10" s="8">
        <v>0</v>
      </c>
      <c r="D10" s="8">
        <v>0</v>
      </c>
      <c r="E10" s="8">
        <v>1</v>
      </c>
      <c r="F10" s="8">
        <v>1</v>
      </c>
      <c r="G10" s="8">
        <v>0</v>
      </c>
      <c r="H10" s="8">
        <v>0</v>
      </c>
      <c r="I10" s="8">
        <v>1</v>
      </c>
      <c r="J10" s="8">
        <v>3</v>
      </c>
      <c r="K10" s="8">
        <v>1</v>
      </c>
      <c r="L10" s="8">
        <f t="shared" si="0"/>
        <v>8</v>
      </c>
    </row>
    <row r="11" spans="1:15" x14ac:dyDescent="0.25">
      <c r="A11" s="12">
        <v>7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f t="shared" si="0"/>
        <v>1</v>
      </c>
    </row>
    <row r="12" spans="1:15" s="15" customFormat="1" x14ac:dyDescent="0.25">
      <c r="A12" s="14">
        <v>8</v>
      </c>
      <c r="B12" s="8">
        <v>1</v>
      </c>
      <c r="C12" s="8">
        <v>0</v>
      </c>
      <c r="D12" s="8">
        <v>1</v>
      </c>
      <c r="E12" s="8">
        <v>0</v>
      </c>
      <c r="F12" s="8">
        <v>0</v>
      </c>
      <c r="G12" s="8">
        <v>1</v>
      </c>
      <c r="H12" s="8">
        <v>2</v>
      </c>
      <c r="I12" s="8">
        <v>0</v>
      </c>
      <c r="J12" s="8">
        <v>1</v>
      </c>
      <c r="K12" s="8">
        <v>0</v>
      </c>
      <c r="L12" s="8">
        <f t="shared" si="0"/>
        <v>6</v>
      </c>
      <c r="N12" s="26" t="s">
        <v>5</v>
      </c>
      <c r="O12" s="27"/>
    </row>
    <row r="13" spans="1:15" x14ac:dyDescent="0.25">
      <c r="A13" s="12">
        <v>9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1</v>
      </c>
      <c r="L13" s="8">
        <f t="shared" si="0"/>
        <v>3</v>
      </c>
      <c r="N13" s="2" t="s">
        <v>3</v>
      </c>
      <c r="O13" s="9"/>
    </row>
    <row r="14" spans="1:15" x14ac:dyDescent="0.25">
      <c r="A14" s="12">
        <v>10</v>
      </c>
      <c r="B14" s="8">
        <v>3</v>
      </c>
      <c r="C14" s="8">
        <v>1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f t="shared" si="0"/>
        <v>5</v>
      </c>
      <c r="N14" s="2" t="s">
        <v>4</v>
      </c>
      <c r="O14" s="10"/>
    </row>
    <row r="15" spans="1:15" s="15" customFormat="1" x14ac:dyDescent="0.25">
      <c r="A15" s="14">
        <v>11</v>
      </c>
      <c r="B15" s="8">
        <v>3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1</v>
      </c>
      <c r="I15" s="8">
        <v>0</v>
      </c>
      <c r="J15" s="8">
        <v>0</v>
      </c>
      <c r="K15" s="8">
        <v>0</v>
      </c>
      <c r="L15" s="8">
        <f t="shared" si="0"/>
        <v>5</v>
      </c>
    </row>
    <row r="16" spans="1:15" x14ac:dyDescent="0.25">
      <c r="A16" s="12">
        <v>12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2</v>
      </c>
      <c r="J16" s="8">
        <v>0</v>
      </c>
      <c r="K16" s="8">
        <v>0</v>
      </c>
      <c r="L16" s="8">
        <f t="shared" si="0"/>
        <v>2</v>
      </c>
    </row>
    <row r="17" spans="1:12" x14ac:dyDescent="0.25">
      <c r="A17" s="12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8">
        <f t="shared" si="0"/>
        <v>0</v>
      </c>
    </row>
    <row r="18" spans="1:12" x14ac:dyDescent="0.25">
      <c r="A18" s="13"/>
      <c r="B18" s="16">
        <v>44614</v>
      </c>
      <c r="C18" s="16">
        <v>44615</v>
      </c>
      <c r="D18" s="16">
        <v>44616</v>
      </c>
      <c r="E18" s="16">
        <v>44617</v>
      </c>
      <c r="F18" s="16">
        <v>44618</v>
      </c>
      <c r="G18" s="16">
        <v>44619</v>
      </c>
      <c r="H18" s="16">
        <v>44620</v>
      </c>
      <c r="I18" s="16">
        <v>44621</v>
      </c>
      <c r="J18" s="16">
        <v>44622</v>
      </c>
      <c r="K18" s="16">
        <v>44623</v>
      </c>
      <c r="L18" s="16"/>
    </row>
    <row r="19" spans="1:12" x14ac:dyDescent="0.25">
      <c r="A19" s="12">
        <v>14</v>
      </c>
      <c r="B19" s="3">
        <v>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</v>
      </c>
      <c r="J19" s="3">
        <v>0</v>
      </c>
      <c r="K19" s="3">
        <v>0</v>
      </c>
      <c r="L19" s="3">
        <f>SUM(B19:K19)</f>
        <v>6</v>
      </c>
    </row>
    <row r="20" spans="1:12" x14ac:dyDescent="0.25">
      <c r="A20" s="12">
        <v>15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f t="shared" ref="L20:L22" si="1">SUM(B20:K20)</f>
        <v>2</v>
      </c>
    </row>
    <row r="21" spans="1:12" s="15" customFormat="1" x14ac:dyDescent="0.25">
      <c r="A21" s="14">
        <v>16</v>
      </c>
      <c r="B21" s="3">
        <v>0</v>
      </c>
      <c r="C21" s="3">
        <v>0</v>
      </c>
      <c r="D21" s="3">
        <v>1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f t="shared" si="1"/>
        <v>2</v>
      </c>
    </row>
    <row r="22" spans="1:12" x14ac:dyDescent="0.25">
      <c r="A22" s="12">
        <v>17</v>
      </c>
      <c r="B22" s="3">
        <v>1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f t="shared" si="1"/>
        <v>4</v>
      </c>
    </row>
    <row r="23" spans="1:12" x14ac:dyDescent="0.25">
      <c r="A23" s="13"/>
      <c r="B23" s="16">
        <v>44615</v>
      </c>
      <c r="C23" s="16">
        <v>44616</v>
      </c>
      <c r="D23" s="16">
        <v>44617</v>
      </c>
      <c r="E23" s="16">
        <v>44618</v>
      </c>
      <c r="F23" s="16">
        <v>44619</v>
      </c>
      <c r="G23" s="16">
        <v>44620</v>
      </c>
      <c r="H23" s="16">
        <v>44621</v>
      </c>
      <c r="I23" s="16">
        <v>44622</v>
      </c>
      <c r="J23" s="16">
        <v>44623</v>
      </c>
      <c r="K23" s="16">
        <v>44624</v>
      </c>
      <c r="L23" s="16"/>
    </row>
    <row r="24" spans="1:12" x14ac:dyDescent="0.25">
      <c r="A24" s="12">
        <v>18</v>
      </c>
      <c r="B24" s="3">
        <v>0</v>
      </c>
      <c r="C24" s="3">
        <v>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f>SUM(B24:K24)</f>
        <v>3</v>
      </c>
    </row>
    <row r="25" spans="1:12" x14ac:dyDescent="0.25">
      <c r="A25" s="12">
        <v>19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2</v>
      </c>
      <c r="I25" s="3">
        <v>0</v>
      </c>
      <c r="J25" s="3">
        <v>0</v>
      </c>
      <c r="K25" s="3">
        <v>0</v>
      </c>
      <c r="L25" s="3">
        <f t="shared" ref="L25:L26" si="2">SUM(B25:K25)</f>
        <v>3</v>
      </c>
    </row>
    <row r="26" spans="1:12" x14ac:dyDescent="0.25">
      <c r="A26" s="12">
        <v>20</v>
      </c>
      <c r="B26" s="3">
        <v>2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f t="shared" si="2"/>
        <v>3</v>
      </c>
    </row>
    <row r="27" spans="1:12" ht="30" x14ac:dyDescent="0.25">
      <c r="A27" s="39" t="s">
        <v>10</v>
      </c>
      <c r="B27" s="40">
        <f>SUM(B5,B6,B7,B8,B9,B10,B11,B12,B13,B14,B15,B16,B17,B19,B20,B21,B22,B24,B25,B26)/20</f>
        <v>0.8</v>
      </c>
      <c r="C27" s="40">
        <f>SUM(C5,C6,C7,C8,C9,C10,C11,C12,C13,C14,C15,C16,C17,C19,C20,C21,C22,C24,C25,C26)/20</f>
        <v>0.35</v>
      </c>
      <c r="D27" s="40">
        <f t="shared" ref="B27:L29" si="3">SUM(D5,D6,D7,D8,D9,D10,D11,D12,D13,D14,D15,D16,D17,D19,D20,D21,D22,D24,D25,D26)/20</f>
        <v>0.2</v>
      </c>
      <c r="E27" s="40">
        <f t="shared" si="3"/>
        <v>0.05</v>
      </c>
      <c r="F27" s="40">
        <f t="shared" si="3"/>
        <v>0.2</v>
      </c>
      <c r="G27" s="40">
        <f t="shared" si="3"/>
        <v>0.3</v>
      </c>
      <c r="H27" s="40">
        <f t="shared" si="3"/>
        <v>0.45</v>
      </c>
      <c r="I27" s="40">
        <f t="shared" si="3"/>
        <v>0.35</v>
      </c>
      <c r="J27" s="40">
        <f t="shared" si="3"/>
        <v>0.4</v>
      </c>
      <c r="K27" s="40">
        <f t="shared" si="3"/>
        <v>0.2</v>
      </c>
      <c r="L27" s="41">
        <f t="shared" si="3"/>
        <v>3.3</v>
      </c>
    </row>
    <row r="28" spans="1:12" x14ac:dyDescent="0.25">
      <c r="A28" s="42" t="s">
        <v>13</v>
      </c>
      <c r="B28" s="3">
        <f>AVEDEV(B5:B17,B19:B22,B24:B26)</f>
        <v>0.87999999999999989</v>
      </c>
      <c r="C28" s="3">
        <f t="shared" ref="C28:L28" si="4">AVEDEV(C5:C17,C19:C22,C24:C26)</f>
        <v>0.52499999999999991</v>
      </c>
      <c r="D28" s="3">
        <f t="shared" si="4"/>
        <v>0.32000000000000006</v>
      </c>
      <c r="E28" s="3">
        <f t="shared" si="4"/>
        <v>9.5000000000000029E-2</v>
      </c>
      <c r="F28" s="3">
        <f t="shared" si="4"/>
        <v>0.32000000000000012</v>
      </c>
      <c r="G28" s="3">
        <f t="shared" si="4"/>
        <v>0.41999999999999993</v>
      </c>
      <c r="H28" s="3">
        <f t="shared" si="4"/>
        <v>0.63</v>
      </c>
      <c r="I28" s="3">
        <f t="shared" si="4"/>
        <v>0.55999999999999994</v>
      </c>
      <c r="J28" s="3">
        <f t="shared" si="4"/>
        <v>0.64000000000000024</v>
      </c>
      <c r="K28" s="3">
        <f t="shared" si="4"/>
        <v>0.32000000000000012</v>
      </c>
      <c r="L28" s="3">
        <f t="shared" si="4"/>
        <v>1.59</v>
      </c>
    </row>
    <row r="29" spans="1:12" x14ac:dyDescent="0.25">
      <c r="A29" s="44" t="s">
        <v>14</v>
      </c>
      <c r="B29" s="45">
        <f>SUM(B5,B6,B7,B8,B9,B10,B11,B12,B13,B14,B15,B16,B17,B19,B20,B21,B22,B24,B25,B26)</f>
        <v>16</v>
      </c>
      <c r="C29" s="45">
        <f t="shared" ref="C29:L29" si="5">SUM(C5,C6,C7,C8,C9,C10,C11,C12,C13,C14,C15,C16,C17,C19,C20,C21,C22,C24,C25,C26)</f>
        <v>7</v>
      </c>
      <c r="D29" s="45">
        <f t="shared" si="5"/>
        <v>4</v>
      </c>
      <c r="E29" s="45">
        <f t="shared" si="5"/>
        <v>1</v>
      </c>
      <c r="F29" s="45">
        <f t="shared" si="5"/>
        <v>4</v>
      </c>
      <c r="G29" s="45">
        <f t="shared" si="5"/>
        <v>6</v>
      </c>
      <c r="H29" s="45">
        <f t="shared" si="5"/>
        <v>9</v>
      </c>
      <c r="I29" s="45">
        <f t="shared" si="5"/>
        <v>7</v>
      </c>
      <c r="J29" s="45">
        <f t="shared" si="5"/>
        <v>8</v>
      </c>
      <c r="K29" s="45">
        <f t="shared" si="5"/>
        <v>4</v>
      </c>
      <c r="L29" s="45">
        <f t="shared" si="5"/>
        <v>66</v>
      </c>
    </row>
  </sheetData>
  <mergeCells count="5">
    <mergeCell ref="A1:K1"/>
    <mergeCell ref="A2:A4"/>
    <mergeCell ref="B2:K2"/>
    <mergeCell ref="N12:O12"/>
    <mergeCell ref="L1:L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L5 L6:L17 L19:L22 L24:L2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8" workbookViewId="0">
      <selection activeCell="A27" sqref="A27:K27"/>
    </sheetView>
  </sheetViews>
  <sheetFormatPr defaultRowHeight="15" x14ac:dyDescent="0.25"/>
  <cols>
    <col min="1" max="1" width="18.42578125" customWidth="1"/>
    <col min="14" max="14" width="12.7109375" customWidth="1"/>
  </cols>
  <sheetData>
    <row r="1" spans="1:15" ht="30" customHeight="1" x14ac:dyDescent="0.25">
      <c r="A1" s="22" t="s">
        <v>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8" t="s">
        <v>9</v>
      </c>
    </row>
    <row r="2" spans="1:15" ht="15" customHeight="1" x14ac:dyDescent="0.25">
      <c r="A2" s="23" t="s">
        <v>1</v>
      </c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1:15" ht="13.5" customHeight="1" x14ac:dyDescent="0.25">
      <c r="A3" s="2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29"/>
    </row>
    <row r="4" spans="1:15" ht="13.5" customHeight="1" x14ac:dyDescent="0.25">
      <c r="A4" s="25"/>
      <c r="B4" s="5">
        <v>44608</v>
      </c>
      <c r="C4" s="5">
        <v>44609</v>
      </c>
      <c r="D4" s="5">
        <v>44610</v>
      </c>
      <c r="E4" s="5">
        <v>44611</v>
      </c>
      <c r="F4" s="5">
        <v>44612</v>
      </c>
      <c r="G4" s="5">
        <v>44613</v>
      </c>
      <c r="H4" s="5">
        <v>44614</v>
      </c>
      <c r="I4" s="5">
        <v>44615</v>
      </c>
      <c r="J4" s="5">
        <v>44616</v>
      </c>
      <c r="K4" s="5">
        <v>44617</v>
      </c>
      <c r="L4" s="30"/>
    </row>
    <row r="5" spans="1:15" x14ac:dyDescent="0.25">
      <c r="A5" s="11">
        <v>1</v>
      </c>
      <c r="B5" s="6">
        <v>1</v>
      </c>
      <c r="C5" s="6">
        <v>0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f>SUM(B5:K5)</f>
        <v>3</v>
      </c>
    </row>
    <row r="6" spans="1:15" x14ac:dyDescent="0.25">
      <c r="A6" s="12">
        <v>2</v>
      </c>
      <c r="B6" s="3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8">
        <v>0</v>
      </c>
      <c r="J6" s="3">
        <v>1</v>
      </c>
      <c r="K6" s="3">
        <v>1</v>
      </c>
      <c r="L6" s="8">
        <f t="shared" ref="L6:L16" si="0">SUM(B6:K6)</f>
        <v>5</v>
      </c>
    </row>
    <row r="7" spans="1:15" x14ac:dyDescent="0.25">
      <c r="A7" s="12">
        <v>3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8">
        <f t="shared" si="0"/>
        <v>2</v>
      </c>
    </row>
    <row r="8" spans="1:15" x14ac:dyDescent="0.25">
      <c r="A8" s="11">
        <v>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f t="shared" si="0"/>
        <v>1</v>
      </c>
    </row>
    <row r="9" spans="1:15" x14ac:dyDescent="0.25">
      <c r="A9" s="11"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f t="shared" si="0"/>
        <v>0</v>
      </c>
    </row>
    <row r="10" spans="1:15" x14ac:dyDescent="0.25">
      <c r="A10" s="11">
        <v>6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f t="shared" si="0"/>
        <v>1</v>
      </c>
    </row>
    <row r="11" spans="1:15" x14ac:dyDescent="0.25">
      <c r="A11" s="12">
        <v>7</v>
      </c>
      <c r="B11" s="3">
        <v>2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8">
        <f t="shared" si="0"/>
        <v>4</v>
      </c>
    </row>
    <row r="12" spans="1:15" x14ac:dyDescent="0.25">
      <c r="A12" s="11">
        <v>8</v>
      </c>
      <c r="B12" s="6">
        <v>3</v>
      </c>
      <c r="C12" s="6">
        <v>3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1</v>
      </c>
      <c r="K12" s="6">
        <v>0</v>
      </c>
      <c r="L12" s="6">
        <f t="shared" si="0"/>
        <v>8</v>
      </c>
      <c r="N12" s="31" t="s">
        <v>5</v>
      </c>
      <c r="O12" s="32"/>
    </row>
    <row r="13" spans="1:15" x14ac:dyDescent="0.25">
      <c r="A13" s="12">
        <v>9</v>
      </c>
      <c r="B13" s="3">
        <v>1</v>
      </c>
      <c r="C13" s="3">
        <v>0</v>
      </c>
      <c r="D13" s="3">
        <v>1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8">
        <f t="shared" si="0"/>
        <v>4</v>
      </c>
      <c r="N13" s="2" t="s">
        <v>3</v>
      </c>
      <c r="O13" s="9"/>
    </row>
    <row r="14" spans="1:15" x14ac:dyDescent="0.25">
      <c r="A14" s="12">
        <v>10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8">
        <f t="shared" si="0"/>
        <v>4</v>
      </c>
      <c r="N14" s="2" t="s">
        <v>4</v>
      </c>
      <c r="O14" s="10"/>
    </row>
    <row r="15" spans="1:15" x14ac:dyDescent="0.25">
      <c r="A15" s="11">
        <v>11</v>
      </c>
      <c r="B15" s="6">
        <v>0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f t="shared" si="0"/>
        <v>2</v>
      </c>
    </row>
    <row r="16" spans="1:15" x14ac:dyDescent="0.25">
      <c r="A16" s="12">
        <v>12</v>
      </c>
      <c r="B16" s="3"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8">
        <f t="shared" si="0"/>
        <v>2</v>
      </c>
    </row>
    <row r="17" spans="1:12" x14ac:dyDescent="0.25">
      <c r="A17" s="13"/>
      <c r="B17" s="5">
        <v>44609</v>
      </c>
      <c r="C17" s="5">
        <v>44610</v>
      </c>
      <c r="D17" s="5">
        <v>44611</v>
      </c>
      <c r="E17" s="5">
        <v>44612</v>
      </c>
      <c r="F17" s="5">
        <v>44613</v>
      </c>
      <c r="G17" s="5">
        <v>44614</v>
      </c>
      <c r="H17" s="5">
        <v>44615</v>
      </c>
      <c r="I17" s="5">
        <v>44616</v>
      </c>
      <c r="J17" s="5">
        <v>44617</v>
      </c>
      <c r="K17" s="5">
        <v>44618</v>
      </c>
      <c r="L17" s="5"/>
    </row>
    <row r="18" spans="1:12" x14ac:dyDescent="0.25">
      <c r="A18" s="12">
        <v>13</v>
      </c>
      <c r="B18" s="3">
        <v>3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f>SUM(B18:K18)</f>
        <v>4</v>
      </c>
    </row>
    <row r="19" spans="1:12" x14ac:dyDescent="0.25">
      <c r="A19" s="12">
        <v>14</v>
      </c>
      <c r="B19" s="3">
        <v>0</v>
      </c>
      <c r="C19" s="3">
        <v>1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f t="shared" ref="L19:L25" si="1">SUM(B19:K19)</f>
        <v>3</v>
      </c>
    </row>
    <row r="20" spans="1:12" x14ac:dyDescent="0.25">
      <c r="A20" s="12">
        <v>15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f t="shared" si="1"/>
        <v>2</v>
      </c>
    </row>
    <row r="21" spans="1:12" x14ac:dyDescent="0.25">
      <c r="A21" s="11">
        <v>16</v>
      </c>
      <c r="B21" s="6">
        <v>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f t="shared" si="1"/>
        <v>2</v>
      </c>
    </row>
    <row r="22" spans="1:12" x14ac:dyDescent="0.25">
      <c r="A22" s="12">
        <v>17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f t="shared" si="1"/>
        <v>2</v>
      </c>
    </row>
    <row r="23" spans="1:12" x14ac:dyDescent="0.25">
      <c r="A23" s="12">
        <v>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3">
        <v>0</v>
      </c>
      <c r="L23" s="3">
        <f t="shared" si="1"/>
        <v>2</v>
      </c>
    </row>
    <row r="24" spans="1:12" x14ac:dyDescent="0.25">
      <c r="A24" s="12">
        <v>19</v>
      </c>
      <c r="B24" s="3">
        <v>1</v>
      </c>
      <c r="C24" s="3">
        <v>0</v>
      </c>
      <c r="D24" s="3">
        <v>0</v>
      </c>
      <c r="E24" s="3">
        <v>1</v>
      </c>
      <c r="F24" s="3">
        <v>1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f t="shared" si="1"/>
        <v>4</v>
      </c>
    </row>
    <row r="25" spans="1:12" x14ac:dyDescent="0.25">
      <c r="A25" s="12">
        <v>20</v>
      </c>
      <c r="B25" s="3">
        <v>2</v>
      </c>
      <c r="C25" s="3">
        <v>0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f t="shared" si="1"/>
        <v>4</v>
      </c>
    </row>
    <row r="26" spans="1:12" ht="45" x14ac:dyDescent="0.25">
      <c r="A26" s="19" t="s">
        <v>10</v>
      </c>
      <c r="B26" s="20">
        <f>SUM(B5,B6,B7,B8,B9,B10,B11,B12,B13,B14,B15,B16,B18,B19,B20,B21,B22,B23,B24,B25)/20</f>
        <v>1.05</v>
      </c>
      <c r="C26" s="20">
        <f t="shared" ref="C26:L26" si="2">SUM(C5,C6,C7,C8,C9,C10,C11,C12,C13,C14,C15,C16,C18,C19,C20,C21,C22,C23,C24,C25)/20</f>
        <v>0.3</v>
      </c>
      <c r="D26" s="20">
        <f t="shared" si="2"/>
        <v>0.15</v>
      </c>
      <c r="E26" s="20">
        <f t="shared" si="2"/>
        <v>0.3</v>
      </c>
      <c r="F26" s="20">
        <f t="shared" si="2"/>
        <v>0.35</v>
      </c>
      <c r="G26" s="20">
        <f t="shared" si="2"/>
        <v>0.05</v>
      </c>
      <c r="H26" s="20">
        <f t="shared" si="2"/>
        <v>0.4</v>
      </c>
      <c r="I26" s="20">
        <f t="shared" si="2"/>
        <v>0.1</v>
      </c>
      <c r="J26" s="20">
        <f t="shared" si="2"/>
        <v>0.15</v>
      </c>
      <c r="K26" s="20">
        <f t="shared" si="2"/>
        <v>0.1</v>
      </c>
      <c r="L26" s="20">
        <f t="shared" si="2"/>
        <v>2.95</v>
      </c>
    </row>
    <row r="27" spans="1:12" x14ac:dyDescent="0.25">
      <c r="A27" s="42" t="s">
        <v>13</v>
      </c>
      <c r="B27" s="3">
        <f>AVEDEV(B5:B16,B18:B25)</f>
        <v>0.87000000000000011</v>
      </c>
      <c r="C27" s="3">
        <f t="shared" ref="C27:L27" si="3">AVEDEV(C5:C16,C18:C25)</f>
        <v>0.48000000000000009</v>
      </c>
      <c r="D27" s="3">
        <f t="shared" si="3"/>
        <v>0.25500000000000012</v>
      </c>
      <c r="E27" s="3">
        <f t="shared" si="3"/>
        <v>0.42000000000000004</v>
      </c>
      <c r="F27" s="3">
        <f t="shared" si="3"/>
        <v>0.48999999999999994</v>
      </c>
      <c r="G27" s="3">
        <f t="shared" si="3"/>
        <v>9.5000000000000015E-2</v>
      </c>
      <c r="H27" s="3">
        <f t="shared" si="3"/>
        <v>0.48000000000000009</v>
      </c>
      <c r="I27" s="3">
        <f t="shared" si="3"/>
        <v>0.18000000000000005</v>
      </c>
      <c r="J27" s="3">
        <f t="shared" si="3"/>
        <v>0.255</v>
      </c>
      <c r="K27" s="3">
        <f t="shared" si="3"/>
        <v>0.18000000000000008</v>
      </c>
      <c r="L27" s="43">
        <f t="shared" si="3"/>
        <v>1.35</v>
      </c>
    </row>
    <row r="28" spans="1:12" x14ac:dyDescent="0.25">
      <c r="A28" s="19" t="s">
        <v>16</v>
      </c>
      <c r="B28" s="20">
        <f>SUM(B5,B6,B7,B8,B9,B10,B11,B12,B13,B14,B15,B16,B18,B19,B20,B21,B22,B23,B24,B25)</f>
        <v>21</v>
      </c>
      <c r="C28" s="20">
        <f t="shared" ref="C28:L28" si="4">SUM(C5,C6,C7,C8,C9,C10,C11,C12,C13,C14,C15,C16,C18,C19,C20,C21,C22,C23,C24,C25)</f>
        <v>6</v>
      </c>
      <c r="D28" s="20">
        <f t="shared" si="4"/>
        <v>3</v>
      </c>
      <c r="E28" s="20">
        <f t="shared" si="4"/>
        <v>6</v>
      </c>
      <c r="F28" s="20">
        <f t="shared" si="4"/>
        <v>7</v>
      </c>
      <c r="G28" s="20">
        <f t="shared" si="4"/>
        <v>1</v>
      </c>
      <c r="H28" s="20">
        <f t="shared" si="4"/>
        <v>8</v>
      </c>
      <c r="I28" s="20">
        <f t="shared" si="4"/>
        <v>2</v>
      </c>
      <c r="J28" s="20">
        <f t="shared" si="4"/>
        <v>3</v>
      </c>
      <c r="K28" s="20">
        <f t="shared" si="4"/>
        <v>2</v>
      </c>
      <c r="L28" s="20">
        <f t="shared" si="4"/>
        <v>59</v>
      </c>
    </row>
  </sheetData>
  <mergeCells count="5">
    <mergeCell ref="B2:K2"/>
    <mergeCell ref="A1:K1"/>
    <mergeCell ref="A2:A4"/>
    <mergeCell ref="N12:O12"/>
    <mergeCell ref="L1:L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L5:L16 L18:L20 L21:L25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0" workbookViewId="0">
      <selection activeCell="A29" sqref="A29:K29"/>
    </sheetView>
  </sheetViews>
  <sheetFormatPr defaultRowHeight="15" x14ac:dyDescent="0.25"/>
  <cols>
    <col min="1" max="1" width="17.7109375" customWidth="1"/>
    <col min="14" max="14" width="12.5703125" customWidth="1"/>
  </cols>
  <sheetData>
    <row r="1" spans="1:15" ht="30.75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8" t="s">
        <v>9</v>
      </c>
    </row>
    <row r="2" spans="1:15" x14ac:dyDescent="0.25">
      <c r="A2" s="23" t="s">
        <v>1</v>
      </c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1:15" x14ac:dyDescent="0.25">
      <c r="A3" s="2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30"/>
    </row>
    <row r="4" spans="1:15" x14ac:dyDescent="0.25">
      <c r="A4" s="25"/>
      <c r="B4" s="5">
        <v>44615</v>
      </c>
      <c r="C4" s="5">
        <v>44616</v>
      </c>
      <c r="D4" s="5">
        <v>44617</v>
      </c>
      <c r="E4" s="5">
        <v>44618</v>
      </c>
      <c r="F4" s="5">
        <v>44619</v>
      </c>
      <c r="G4" s="5">
        <v>44620</v>
      </c>
      <c r="H4" s="5">
        <v>44621</v>
      </c>
      <c r="I4" s="5">
        <v>44622</v>
      </c>
      <c r="J4" s="5">
        <v>44623</v>
      </c>
      <c r="K4" s="5">
        <v>44624</v>
      </c>
      <c r="L4" s="5"/>
    </row>
    <row r="5" spans="1:15" x14ac:dyDescent="0.25">
      <c r="A5" s="14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1</v>
      </c>
      <c r="L5" s="8">
        <f>SUM(B5:K5)</f>
        <v>3</v>
      </c>
      <c r="M5" s="15"/>
      <c r="N5" s="15"/>
      <c r="O5" s="15"/>
    </row>
    <row r="6" spans="1:15" x14ac:dyDescent="0.25">
      <c r="A6" s="12">
        <v>2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f>SUM(B6:K6)</f>
        <v>2</v>
      </c>
    </row>
    <row r="7" spans="1:15" x14ac:dyDescent="0.25">
      <c r="A7" s="13"/>
      <c r="B7" s="16">
        <v>44616</v>
      </c>
      <c r="C7" s="16">
        <v>44617</v>
      </c>
      <c r="D7" s="16">
        <v>44618</v>
      </c>
      <c r="E7" s="16">
        <v>44619</v>
      </c>
      <c r="F7" s="16">
        <v>44620</v>
      </c>
      <c r="G7" s="16">
        <v>44621</v>
      </c>
      <c r="H7" s="16">
        <v>44622</v>
      </c>
      <c r="I7" s="16">
        <v>44623</v>
      </c>
      <c r="J7" s="16">
        <v>44624</v>
      </c>
      <c r="K7" s="16">
        <v>44625</v>
      </c>
      <c r="L7" s="16"/>
    </row>
    <row r="8" spans="1:15" x14ac:dyDescent="0.25">
      <c r="A8" s="12">
        <v>3</v>
      </c>
      <c r="B8" s="8">
        <v>0</v>
      </c>
      <c r="C8" s="8">
        <v>0</v>
      </c>
      <c r="D8" s="8">
        <v>0</v>
      </c>
      <c r="E8" s="8">
        <v>1</v>
      </c>
      <c r="F8" s="8">
        <v>1</v>
      </c>
      <c r="G8" s="8">
        <v>1</v>
      </c>
      <c r="H8" s="8">
        <v>0</v>
      </c>
      <c r="I8" s="8">
        <v>1</v>
      </c>
      <c r="J8" s="8">
        <v>1</v>
      </c>
      <c r="K8" s="8">
        <v>0</v>
      </c>
      <c r="L8" s="8">
        <f>SUM(B8:K8)</f>
        <v>5</v>
      </c>
    </row>
    <row r="9" spans="1:15" x14ac:dyDescent="0.25">
      <c r="A9" s="14">
        <v>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f t="shared" ref="L9:L15" si="0">SUM(B9:K9)</f>
        <v>1</v>
      </c>
      <c r="M9" s="15"/>
      <c r="N9" s="15"/>
      <c r="O9" s="15"/>
    </row>
    <row r="10" spans="1:15" x14ac:dyDescent="0.25">
      <c r="A10" s="14">
        <v>5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2</v>
      </c>
      <c r="K10" s="8">
        <v>0</v>
      </c>
      <c r="L10" s="8">
        <f t="shared" si="0"/>
        <v>3</v>
      </c>
      <c r="M10" s="15"/>
      <c r="N10" s="15"/>
      <c r="O10" s="15"/>
    </row>
    <row r="11" spans="1:15" x14ac:dyDescent="0.25">
      <c r="A11" s="14">
        <v>6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f t="shared" si="0"/>
        <v>1</v>
      </c>
      <c r="M11" s="15"/>
      <c r="N11" s="15"/>
      <c r="O11" s="15"/>
    </row>
    <row r="12" spans="1:15" x14ac:dyDescent="0.25">
      <c r="A12" s="12">
        <v>7</v>
      </c>
      <c r="B12" s="8">
        <v>0</v>
      </c>
      <c r="C12" s="8">
        <v>0</v>
      </c>
      <c r="D12" s="8">
        <v>3</v>
      </c>
      <c r="E12" s="8">
        <v>1</v>
      </c>
      <c r="F12" s="8">
        <v>2</v>
      </c>
      <c r="G12" s="8">
        <v>0</v>
      </c>
      <c r="H12" s="8">
        <v>0</v>
      </c>
      <c r="I12" s="8">
        <v>0</v>
      </c>
      <c r="J12" s="8">
        <v>1</v>
      </c>
      <c r="K12" s="8">
        <v>0</v>
      </c>
      <c r="L12" s="8">
        <f t="shared" si="0"/>
        <v>7</v>
      </c>
    </row>
    <row r="13" spans="1:15" x14ac:dyDescent="0.25">
      <c r="A13" s="14">
        <v>8</v>
      </c>
      <c r="B13" s="8">
        <v>0</v>
      </c>
      <c r="C13" s="8">
        <v>0</v>
      </c>
      <c r="D13" s="8">
        <v>1</v>
      </c>
      <c r="E13" s="8">
        <v>1</v>
      </c>
      <c r="F13" s="8">
        <v>1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f t="shared" si="0"/>
        <v>4</v>
      </c>
      <c r="M13" s="15"/>
      <c r="N13" s="26" t="s">
        <v>5</v>
      </c>
      <c r="O13" s="27"/>
    </row>
    <row r="14" spans="1:15" x14ac:dyDescent="0.25">
      <c r="A14" s="12">
        <v>9</v>
      </c>
      <c r="B14" s="8">
        <v>0</v>
      </c>
      <c r="C14" s="8">
        <v>0</v>
      </c>
      <c r="D14" s="8">
        <v>2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f t="shared" si="0"/>
        <v>4</v>
      </c>
      <c r="N14" s="2" t="s">
        <v>3</v>
      </c>
      <c r="O14" s="9"/>
    </row>
    <row r="15" spans="1:15" x14ac:dyDescent="0.25">
      <c r="A15" s="12">
        <v>10</v>
      </c>
      <c r="B15" s="8">
        <v>0</v>
      </c>
      <c r="C15" s="8">
        <v>1</v>
      </c>
      <c r="D15" s="8">
        <v>1</v>
      </c>
      <c r="E15" s="8">
        <v>0</v>
      </c>
      <c r="F15" s="8">
        <v>4</v>
      </c>
      <c r="G15" s="8">
        <v>1</v>
      </c>
      <c r="H15" s="8">
        <v>2</v>
      </c>
      <c r="I15" s="8">
        <v>0</v>
      </c>
      <c r="J15" s="8">
        <v>0</v>
      </c>
      <c r="K15" s="8">
        <v>1</v>
      </c>
      <c r="L15" s="8">
        <f t="shared" si="0"/>
        <v>10</v>
      </c>
      <c r="N15" s="2" t="s">
        <v>4</v>
      </c>
      <c r="O15" s="10"/>
    </row>
    <row r="16" spans="1:15" x14ac:dyDescent="0.25">
      <c r="A16" s="13"/>
      <c r="B16" s="16">
        <v>44617</v>
      </c>
      <c r="C16" s="16">
        <v>44618</v>
      </c>
      <c r="D16" s="16">
        <v>44619</v>
      </c>
      <c r="E16" s="16">
        <v>44620</v>
      </c>
      <c r="F16" s="16">
        <v>44621</v>
      </c>
      <c r="G16" s="16">
        <v>44622</v>
      </c>
      <c r="H16" s="16">
        <v>44623</v>
      </c>
      <c r="I16" s="16">
        <v>44624</v>
      </c>
      <c r="J16" s="16">
        <v>44625</v>
      </c>
      <c r="K16" s="16">
        <v>44626</v>
      </c>
      <c r="L16" s="16"/>
      <c r="N16" s="1"/>
      <c r="O16" s="17"/>
    </row>
    <row r="17" spans="1:15" x14ac:dyDescent="0.25">
      <c r="A17" s="14">
        <v>11</v>
      </c>
      <c r="B17" s="8">
        <v>0</v>
      </c>
      <c r="C17" s="8">
        <v>1</v>
      </c>
      <c r="D17" s="8">
        <v>4</v>
      </c>
      <c r="E17" s="8">
        <v>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f>SUM(B17:K17)</f>
        <v>7</v>
      </c>
      <c r="M17" s="15"/>
      <c r="N17" s="15"/>
      <c r="O17" s="15"/>
    </row>
    <row r="18" spans="1:15" x14ac:dyDescent="0.25">
      <c r="A18" s="12">
        <v>12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f t="shared" ref="L18:L21" si="1">SUM(B18:K18)</f>
        <v>2</v>
      </c>
    </row>
    <row r="19" spans="1:15" x14ac:dyDescent="0.25">
      <c r="A19" s="12">
        <v>13</v>
      </c>
      <c r="B19" s="3">
        <v>0</v>
      </c>
      <c r="C19" s="8">
        <v>0</v>
      </c>
      <c r="D19" s="8">
        <v>0</v>
      </c>
      <c r="E19" s="3">
        <v>4</v>
      </c>
      <c r="F19" s="8">
        <v>0</v>
      </c>
      <c r="G19" s="3">
        <v>1</v>
      </c>
      <c r="H19" s="8">
        <v>0</v>
      </c>
      <c r="I19" s="8">
        <v>0</v>
      </c>
      <c r="J19" s="8">
        <v>0</v>
      </c>
      <c r="K19" s="8">
        <v>0</v>
      </c>
      <c r="L19" s="8">
        <f t="shared" si="1"/>
        <v>5</v>
      </c>
    </row>
    <row r="20" spans="1:15" x14ac:dyDescent="0.25">
      <c r="A20" s="12">
        <v>14</v>
      </c>
      <c r="B20" s="3">
        <v>0</v>
      </c>
      <c r="C20" s="3">
        <v>1</v>
      </c>
      <c r="D20" s="3">
        <v>1</v>
      </c>
      <c r="E20" s="3">
        <v>0</v>
      </c>
      <c r="F20" s="8">
        <v>0</v>
      </c>
      <c r="G20" s="3">
        <v>1</v>
      </c>
      <c r="H20" s="3">
        <v>1</v>
      </c>
      <c r="I20" s="8">
        <v>0</v>
      </c>
      <c r="J20" s="8">
        <v>0</v>
      </c>
      <c r="K20" s="8">
        <v>0</v>
      </c>
      <c r="L20" s="8">
        <f t="shared" si="1"/>
        <v>4</v>
      </c>
    </row>
    <row r="21" spans="1:15" x14ac:dyDescent="0.25">
      <c r="A21" s="12">
        <v>15</v>
      </c>
      <c r="B21" s="3">
        <v>0</v>
      </c>
      <c r="C21" s="3">
        <v>4</v>
      </c>
      <c r="D21" s="3">
        <v>0</v>
      </c>
      <c r="E21" s="3">
        <v>5</v>
      </c>
      <c r="F21" s="8">
        <v>0</v>
      </c>
      <c r="G21" s="8">
        <v>0</v>
      </c>
      <c r="H21" s="8">
        <v>0</v>
      </c>
      <c r="I21" s="3">
        <v>1</v>
      </c>
      <c r="J21" s="8">
        <v>0</v>
      </c>
      <c r="K21" s="8">
        <v>0</v>
      </c>
      <c r="L21" s="8">
        <f t="shared" si="1"/>
        <v>10</v>
      </c>
    </row>
    <row r="22" spans="1:15" x14ac:dyDescent="0.25">
      <c r="A22" s="13"/>
      <c r="B22" s="16">
        <v>44618</v>
      </c>
      <c r="C22" s="16">
        <v>44619</v>
      </c>
      <c r="D22" s="16">
        <v>44620</v>
      </c>
      <c r="E22" s="16">
        <v>44621</v>
      </c>
      <c r="F22" s="16">
        <v>44622</v>
      </c>
      <c r="G22" s="16">
        <v>44623</v>
      </c>
      <c r="H22" s="16">
        <v>44624</v>
      </c>
      <c r="I22" s="16">
        <v>44625</v>
      </c>
      <c r="J22" s="16">
        <v>44626</v>
      </c>
      <c r="K22" s="16">
        <v>44627</v>
      </c>
      <c r="L22" s="16"/>
    </row>
    <row r="23" spans="1:15" x14ac:dyDescent="0.25">
      <c r="A23" s="14">
        <v>16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f>SUM(B23:K23)</f>
        <v>2</v>
      </c>
      <c r="M23" s="15"/>
      <c r="N23" s="15"/>
      <c r="O23" s="15"/>
    </row>
    <row r="24" spans="1:15" x14ac:dyDescent="0.25">
      <c r="A24" s="12">
        <v>17</v>
      </c>
      <c r="B24" s="3">
        <v>0</v>
      </c>
      <c r="C24" s="3">
        <v>2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f t="shared" ref="L24:L27" si="2">SUM(B24:K24)</f>
        <v>2</v>
      </c>
    </row>
    <row r="25" spans="1:15" x14ac:dyDescent="0.25">
      <c r="A25" s="12">
        <v>18</v>
      </c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3</v>
      </c>
      <c r="H25" s="3">
        <v>3</v>
      </c>
      <c r="I25" s="3">
        <v>0</v>
      </c>
      <c r="J25" s="3">
        <v>0</v>
      </c>
      <c r="K25" s="3">
        <v>0</v>
      </c>
      <c r="L25" s="3">
        <f t="shared" si="2"/>
        <v>8</v>
      </c>
    </row>
    <row r="26" spans="1:15" x14ac:dyDescent="0.25">
      <c r="A26" s="12">
        <v>19</v>
      </c>
      <c r="B26" s="3">
        <v>1</v>
      </c>
      <c r="C26" s="3">
        <v>0</v>
      </c>
      <c r="D26" s="3">
        <v>0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>
        <v>0</v>
      </c>
      <c r="K26" s="3">
        <v>0</v>
      </c>
      <c r="L26" s="3">
        <f t="shared" si="2"/>
        <v>4</v>
      </c>
    </row>
    <row r="27" spans="1:15" x14ac:dyDescent="0.25">
      <c r="A27" s="11">
        <v>20</v>
      </c>
      <c r="B27" s="6">
        <v>3</v>
      </c>
      <c r="C27" s="6">
        <v>0</v>
      </c>
      <c r="D27" s="6">
        <v>4</v>
      </c>
      <c r="E27" s="6">
        <v>0</v>
      </c>
      <c r="F27" s="7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3">
        <f t="shared" si="2"/>
        <v>7</v>
      </c>
    </row>
    <row r="28" spans="1:15" ht="30" x14ac:dyDescent="0.25">
      <c r="A28" s="19" t="s">
        <v>10</v>
      </c>
      <c r="B28" s="20">
        <f>SUM(B5,B6,B8,B9,B10,B11,B12,B14,B15,B17,B18,B19,B21,B23,B24,B25,B26,B27)/20</f>
        <v>0.25</v>
      </c>
      <c r="C28" s="20">
        <f t="shared" ref="C28:L30" si="3">SUM(C5,C6,C8,C9,C10,C11,C12,C14,C15,C17,C18,C19,C21,C23,C24,C25,C26,C27)/20</f>
        <v>0.45</v>
      </c>
      <c r="D28" s="20">
        <f t="shared" si="3"/>
        <v>0.75</v>
      </c>
      <c r="E28" s="20">
        <f t="shared" si="3"/>
        <v>0.85</v>
      </c>
      <c r="F28" s="20">
        <f t="shared" si="3"/>
        <v>0.45</v>
      </c>
      <c r="G28" s="20">
        <f t="shared" si="3"/>
        <v>0.45</v>
      </c>
      <c r="H28" s="20">
        <f t="shared" si="3"/>
        <v>0.35</v>
      </c>
      <c r="I28" s="20">
        <f t="shared" si="3"/>
        <v>0.2</v>
      </c>
      <c r="J28" s="20">
        <f t="shared" si="3"/>
        <v>0.25</v>
      </c>
      <c r="K28" s="20">
        <f t="shared" si="3"/>
        <v>0.15</v>
      </c>
      <c r="L28" s="21">
        <f t="shared" si="3"/>
        <v>4.1500000000000004</v>
      </c>
    </row>
    <row r="29" spans="1:15" x14ac:dyDescent="0.25">
      <c r="A29" s="42" t="s">
        <v>13</v>
      </c>
      <c r="B29" s="3">
        <f>AVEDEV(B5:B6,B8:B15,B17:B21,B23:B27)</f>
        <v>0.42499999999999999</v>
      </c>
      <c r="C29" s="3">
        <f t="shared" ref="C29:L29" si="4">AVEDEV(C5:C6,C8:C15,C17:C21,C23:C27)</f>
        <v>0.7</v>
      </c>
      <c r="D29" s="3">
        <f t="shared" si="4"/>
        <v>1.02</v>
      </c>
      <c r="E29" s="3">
        <f t="shared" si="4"/>
        <v>0.9</v>
      </c>
      <c r="F29" s="3">
        <f>AVEDEV(F5:F6,F8:F15,F17:F21,F23:F27)</f>
        <v>0.7</v>
      </c>
      <c r="G29" s="3">
        <f t="shared" si="4"/>
        <v>0.65</v>
      </c>
      <c r="H29" s="3">
        <f t="shared" si="4"/>
        <v>0.6</v>
      </c>
      <c r="I29" s="3">
        <f t="shared" si="4"/>
        <v>0.32000000000000012</v>
      </c>
      <c r="J29" s="3">
        <f t="shared" si="4"/>
        <v>0.45000000000000007</v>
      </c>
      <c r="K29" s="3">
        <f t="shared" si="4"/>
        <v>0.25500000000000012</v>
      </c>
      <c r="L29" s="3">
        <f t="shared" si="4"/>
        <v>2.2599999999999998</v>
      </c>
    </row>
    <row r="30" spans="1:15" x14ac:dyDescent="0.25">
      <c r="A30" s="19" t="s">
        <v>15</v>
      </c>
      <c r="B30" s="20">
        <f>SUM(B5,B6,B8,B9,B10,B11,B12,B14,B15,B17,B18,B19,B21,B23,B24,B25,B26,B27)</f>
        <v>5</v>
      </c>
      <c r="C30" s="20">
        <f t="shared" ref="C30:L30" si="5">SUM(C5,C6,C8,C9,C10,C11,C12,C14,C15,C17,C18,C19,C21,C23,C24,C25,C26,C27)</f>
        <v>9</v>
      </c>
      <c r="D30" s="20">
        <f t="shared" si="5"/>
        <v>15</v>
      </c>
      <c r="E30" s="20">
        <f t="shared" si="5"/>
        <v>17</v>
      </c>
      <c r="F30" s="20">
        <f t="shared" si="5"/>
        <v>9</v>
      </c>
      <c r="G30" s="20">
        <f t="shared" si="5"/>
        <v>9</v>
      </c>
      <c r="H30" s="20">
        <f t="shared" si="5"/>
        <v>7</v>
      </c>
      <c r="I30" s="20">
        <f t="shared" si="5"/>
        <v>4</v>
      </c>
      <c r="J30" s="20">
        <f t="shared" si="5"/>
        <v>5</v>
      </c>
      <c r="K30" s="20">
        <f t="shared" si="5"/>
        <v>3</v>
      </c>
      <c r="L30" s="20">
        <f t="shared" si="5"/>
        <v>83</v>
      </c>
    </row>
  </sheetData>
  <mergeCells count="5">
    <mergeCell ref="A1:K1"/>
    <mergeCell ref="A2:A4"/>
    <mergeCell ref="B2:K2"/>
    <mergeCell ref="N13:O13"/>
    <mergeCell ref="L1:L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L5:L6 L8:L15 L17:L21 L23:L2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3" workbookViewId="0">
      <selection activeCell="A31" sqref="A31:K31"/>
    </sheetView>
  </sheetViews>
  <sheetFormatPr defaultRowHeight="15" x14ac:dyDescent="0.25"/>
  <cols>
    <col min="1" max="1" width="15" customWidth="1"/>
    <col min="12" max="12" width="7.7109375" customWidth="1"/>
    <col min="14" max="14" width="10.42578125" customWidth="1"/>
  </cols>
  <sheetData>
    <row r="1" spans="1:16" ht="30.75" x14ac:dyDescent="0.25">
      <c r="A1" s="22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8" t="s">
        <v>9</v>
      </c>
    </row>
    <row r="2" spans="1:16" x14ac:dyDescent="0.25">
      <c r="A2" s="23" t="s">
        <v>1</v>
      </c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1:16" ht="12" customHeight="1" x14ac:dyDescent="0.25">
      <c r="A3" s="2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29"/>
    </row>
    <row r="4" spans="1:16" x14ac:dyDescent="0.25">
      <c r="A4" s="25"/>
      <c r="B4" s="5">
        <v>44615</v>
      </c>
      <c r="C4" s="5">
        <v>44616</v>
      </c>
      <c r="D4" s="5">
        <v>44617</v>
      </c>
      <c r="E4" s="5">
        <v>44618</v>
      </c>
      <c r="F4" s="5">
        <v>44619</v>
      </c>
      <c r="G4" s="5">
        <v>44620</v>
      </c>
      <c r="H4" s="5">
        <v>44621</v>
      </c>
      <c r="I4" s="5">
        <v>44622</v>
      </c>
      <c r="J4" s="5">
        <v>44623</v>
      </c>
      <c r="K4" s="5">
        <v>44624</v>
      </c>
      <c r="L4" s="30"/>
    </row>
    <row r="5" spans="1:16" x14ac:dyDescent="0.25">
      <c r="A5" s="14">
        <v>1</v>
      </c>
      <c r="B5" s="8">
        <v>7</v>
      </c>
      <c r="C5" s="8">
        <v>11</v>
      </c>
      <c r="D5" s="8">
        <v>7</v>
      </c>
      <c r="E5" s="8">
        <v>7</v>
      </c>
      <c r="F5" s="8">
        <v>5</v>
      </c>
      <c r="G5" s="8">
        <v>6</v>
      </c>
      <c r="H5" s="8">
        <v>0</v>
      </c>
      <c r="I5" s="8">
        <v>2</v>
      </c>
      <c r="J5" s="8">
        <v>0</v>
      </c>
      <c r="K5" s="8">
        <v>0</v>
      </c>
      <c r="L5" s="8">
        <f>SUM(B5:K5)</f>
        <v>45</v>
      </c>
      <c r="M5" s="15"/>
      <c r="N5" s="15"/>
      <c r="O5" s="15"/>
      <c r="P5" s="15"/>
    </row>
    <row r="6" spans="1:16" x14ac:dyDescent="0.25">
      <c r="A6" s="13"/>
      <c r="B6" s="16">
        <v>44618</v>
      </c>
      <c r="C6" s="16">
        <v>44619</v>
      </c>
      <c r="D6" s="16">
        <v>44620</v>
      </c>
      <c r="E6" s="16">
        <v>44621</v>
      </c>
      <c r="F6" s="16">
        <v>44622</v>
      </c>
      <c r="G6" s="16">
        <v>44623</v>
      </c>
      <c r="H6" s="16">
        <v>44624</v>
      </c>
      <c r="I6" s="16">
        <v>44625</v>
      </c>
      <c r="J6" s="16">
        <v>44626</v>
      </c>
      <c r="K6" s="16">
        <v>44627</v>
      </c>
      <c r="L6" s="16"/>
      <c r="M6" s="15"/>
      <c r="N6" s="15"/>
      <c r="O6" s="15"/>
      <c r="P6" s="15"/>
    </row>
    <row r="7" spans="1:16" x14ac:dyDescent="0.25">
      <c r="A7" s="12">
        <v>2</v>
      </c>
      <c r="B7" s="8">
        <v>0</v>
      </c>
      <c r="C7" s="8">
        <v>7</v>
      </c>
      <c r="D7" s="8">
        <v>10</v>
      </c>
      <c r="E7" s="8">
        <v>4</v>
      </c>
      <c r="F7" s="8">
        <v>2</v>
      </c>
      <c r="G7" s="8">
        <v>7</v>
      </c>
      <c r="H7" s="8">
        <v>3</v>
      </c>
      <c r="I7" s="8">
        <v>6</v>
      </c>
      <c r="J7" s="8">
        <v>2</v>
      </c>
      <c r="K7" s="8">
        <v>1</v>
      </c>
      <c r="L7" s="8">
        <f>SUM(B7:K7)</f>
        <v>42</v>
      </c>
    </row>
    <row r="8" spans="1:16" x14ac:dyDescent="0.25">
      <c r="A8" s="12">
        <v>3</v>
      </c>
      <c r="B8" s="8">
        <v>6</v>
      </c>
      <c r="C8" s="8">
        <v>5</v>
      </c>
      <c r="D8" s="8">
        <v>8</v>
      </c>
      <c r="E8" s="8">
        <v>5</v>
      </c>
      <c r="F8" s="8">
        <v>6</v>
      </c>
      <c r="G8" s="8">
        <v>3</v>
      </c>
      <c r="H8" s="8">
        <v>1</v>
      </c>
      <c r="I8" s="8">
        <v>0</v>
      </c>
      <c r="J8" s="8">
        <v>0</v>
      </c>
      <c r="K8" s="8">
        <v>0</v>
      </c>
      <c r="L8" s="8">
        <f>SUM(B8:K8)</f>
        <v>34</v>
      </c>
    </row>
    <row r="9" spans="1:16" x14ac:dyDescent="0.25">
      <c r="A9" s="13"/>
      <c r="B9" s="16">
        <v>44619</v>
      </c>
      <c r="C9" s="16">
        <v>44620</v>
      </c>
      <c r="D9" s="16">
        <v>44621</v>
      </c>
      <c r="E9" s="16">
        <v>44622</v>
      </c>
      <c r="F9" s="16">
        <v>44623</v>
      </c>
      <c r="G9" s="16">
        <v>44624</v>
      </c>
      <c r="H9" s="16">
        <v>44625</v>
      </c>
      <c r="I9" s="16">
        <v>44626</v>
      </c>
      <c r="J9" s="16">
        <v>44627</v>
      </c>
      <c r="K9" s="16">
        <v>44628</v>
      </c>
      <c r="L9" s="16"/>
    </row>
    <row r="10" spans="1:16" x14ac:dyDescent="0.25">
      <c r="A10" s="14">
        <v>4</v>
      </c>
      <c r="B10" s="8">
        <v>0</v>
      </c>
      <c r="C10" s="8">
        <v>18</v>
      </c>
      <c r="D10" s="8">
        <v>8</v>
      </c>
      <c r="E10" s="8">
        <v>5</v>
      </c>
      <c r="F10" s="8">
        <v>6</v>
      </c>
      <c r="G10" s="8">
        <v>3</v>
      </c>
      <c r="H10" s="8">
        <v>1</v>
      </c>
      <c r="I10" s="8">
        <v>0</v>
      </c>
      <c r="J10" s="8">
        <v>0</v>
      </c>
      <c r="K10" s="8">
        <v>0</v>
      </c>
      <c r="L10" s="8">
        <f>SUM(B10:K10)</f>
        <v>41</v>
      </c>
      <c r="M10" s="15"/>
      <c r="N10" s="15"/>
      <c r="O10" s="15"/>
      <c r="P10" s="15"/>
    </row>
    <row r="11" spans="1:16" x14ac:dyDescent="0.25">
      <c r="A11" s="14">
        <v>5</v>
      </c>
      <c r="B11" s="8">
        <v>0</v>
      </c>
      <c r="C11" s="8">
        <v>9</v>
      </c>
      <c r="D11" s="8">
        <v>8</v>
      </c>
      <c r="E11" s="8">
        <v>4</v>
      </c>
      <c r="F11" s="8">
        <v>4</v>
      </c>
      <c r="G11" s="8">
        <v>4</v>
      </c>
      <c r="H11" s="8">
        <v>2</v>
      </c>
      <c r="I11" s="8">
        <v>1</v>
      </c>
      <c r="J11" s="8">
        <v>0</v>
      </c>
      <c r="K11" s="8">
        <v>0</v>
      </c>
      <c r="L11" s="8">
        <f t="shared" ref="L11:L14" si="0">SUM(B11:K11)</f>
        <v>32</v>
      </c>
      <c r="M11" s="15"/>
      <c r="N11" s="15"/>
      <c r="O11" s="15"/>
      <c r="P11" s="15"/>
    </row>
    <row r="12" spans="1:16" x14ac:dyDescent="0.25">
      <c r="A12" s="14">
        <v>6</v>
      </c>
      <c r="B12" s="8">
        <v>1</v>
      </c>
      <c r="C12" s="8">
        <v>9</v>
      </c>
      <c r="D12" s="8">
        <v>7</v>
      </c>
      <c r="E12" s="8">
        <v>5</v>
      </c>
      <c r="F12" s="8">
        <v>6</v>
      </c>
      <c r="G12" s="8">
        <v>4</v>
      </c>
      <c r="H12" s="8">
        <v>3</v>
      </c>
      <c r="I12" s="8">
        <v>1</v>
      </c>
      <c r="J12" s="8">
        <v>0</v>
      </c>
      <c r="K12" s="8">
        <v>0</v>
      </c>
      <c r="L12" s="8">
        <f t="shared" si="0"/>
        <v>36</v>
      </c>
      <c r="M12" s="15"/>
      <c r="N12" s="15"/>
      <c r="O12" s="15"/>
      <c r="P12" s="15"/>
    </row>
    <row r="13" spans="1:16" x14ac:dyDescent="0.25">
      <c r="A13" s="12">
        <v>7</v>
      </c>
      <c r="B13" s="8">
        <v>0</v>
      </c>
      <c r="C13" s="8">
        <v>11</v>
      </c>
      <c r="D13" s="8">
        <v>7</v>
      </c>
      <c r="E13" s="8">
        <v>5</v>
      </c>
      <c r="F13" s="8">
        <v>6</v>
      </c>
      <c r="G13" s="8">
        <v>5</v>
      </c>
      <c r="H13" s="8">
        <v>1</v>
      </c>
      <c r="I13" s="8">
        <v>0</v>
      </c>
      <c r="J13" s="8">
        <v>0</v>
      </c>
      <c r="K13" s="8">
        <v>0</v>
      </c>
      <c r="L13" s="8">
        <f t="shared" si="0"/>
        <v>35</v>
      </c>
    </row>
    <row r="14" spans="1:16" x14ac:dyDescent="0.25">
      <c r="A14" s="14">
        <v>8</v>
      </c>
      <c r="B14" s="8">
        <v>0</v>
      </c>
      <c r="C14" s="8">
        <v>6</v>
      </c>
      <c r="D14" s="8">
        <v>4</v>
      </c>
      <c r="E14" s="8">
        <v>2</v>
      </c>
      <c r="F14" s="8">
        <v>3</v>
      </c>
      <c r="G14" s="8">
        <v>1</v>
      </c>
      <c r="H14" s="8">
        <v>1</v>
      </c>
      <c r="I14" s="8">
        <v>0</v>
      </c>
      <c r="J14" s="8">
        <v>0</v>
      </c>
      <c r="K14" s="8">
        <v>0</v>
      </c>
      <c r="L14" s="8">
        <f t="shared" si="0"/>
        <v>17</v>
      </c>
      <c r="M14" s="15"/>
      <c r="N14" s="18"/>
      <c r="O14" s="18"/>
      <c r="P14" s="15"/>
    </row>
    <row r="15" spans="1:16" x14ac:dyDescent="0.25">
      <c r="A15" s="13"/>
      <c r="B15" s="16">
        <v>44620</v>
      </c>
      <c r="C15" s="16">
        <v>44621</v>
      </c>
      <c r="D15" s="16">
        <v>44622</v>
      </c>
      <c r="E15" s="16">
        <v>44623</v>
      </c>
      <c r="F15" s="16">
        <v>44624</v>
      </c>
      <c r="G15" s="16">
        <v>44625</v>
      </c>
      <c r="H15" s="16">
        <v>44626</v>
      </c>
      <c r="I15" s="16">
        <v>44627</v>
      </c>
      <c r="J15" s="16">
        <v>44628</v>
      </c>
      <c r="K15" s="16">
        <v>44629</v>
      </c>
      <c r="L15" s="16"/>
      <c r="M15" s="15"/>
      <c r="N15" s="18"/>
      <c r="O15" s="18"/>
      <c r="P15" s="15"/>
    </row>
    <row r="16" spans="1:16" x14ac:dyDescent="0.25">
      <c r="A16" s="12">
        <v>9</v>
      </c>
      <c r="B16" s="8">
        <v>9</v>
      </c>
      <c r="C16" s="8">
        <v>1</v>
      </c>
      <c r="D16" s="8">
        <v>6</v>
      </c>
      <c r="E16" s="8">
        <v>6</v>
      </c>
      <c r="F16" s="8">
        <v>5</v>
      </c>
      <c r="G16" s="8">
        <v>4</v>
      </c>
      <c r="H16" s="8">
        <v>1</v>
      </c>
      <c r="I16" s="8">
        <v>0</v>
      </c>
      <c r="J16" s="8">
        <v>0</v>
      </c>
      <c r="K16" s="8">
        <v>0</v>
      </c>
      <c r="L16" s="8">
        <f>SUM(B16:K16)</f>
        <v>32</v>
      </c>
      <c r="N16" s="17"/>
      <c r="O16" s="17"/>
    </row>
    <row r="17" spans="1:16" x14ac:dyDescent="0.25">
      <c r="A17" s="12">
        <v>10</v>
      </c>
      <c r="B17" s="8">
        <v>4</v>
      </c>
      <c r="C17" s="8">
        <v>8</v>
      </c>
      <c r="D17" s="8">
        <v>6</v>
      </c>
      <c r="E17" s="8">
        <v>7</v>
      </c>
      <c r="F17" s="8">
        <v>4</v>
      </c>
      <c r="G17" s="8">
        <v>1</v>
      </c>
      <c r="H17" s="8">
        <v>2</v>
      </c>
      <c r="I17" s="8">
        <v>0</v>
      </c>
      <c r="J17" s="8">
        <v>0</v>
      </c>
      <c r="K17" s="8">
        <v>0</v>
      </c>
      <c r="L17" s="8">
        <f>SUM(B17:K17)</f>
        <v>32</v>
      </c>
      <c r="N17" s="17"/>
      <c r="O17" s="17"/>
    </row>
    <row r="18" spans="1:16" x14ac:dyDescent="0.25">
      <c r="A18" s="13"/>
      <c r="B18" s="16">
        <v>44621</v>
      </c>
      <c r="C18" s="16">
        <v>44622</v>
      </c>
      <c r="D18" s="16">
        <v>44623</v>
      </c>
      <c r="E18" s="16">
        <v>44624</v>
      </c>
      <c r="F18" s="16">
        <v>44625</v>
      </c>
      <c r="G18" s="16">
        <v>44626</v>
      </c>
      <c r="H18" s="16">
        <v>44627</v>
      </c>
      <c r="I18" s="16">
        <v>44628</v>
      </c>
      <c r="J18" s="16">
        <v>44629</v>
      </c>
      <c r="K18" s="16">
        <v>44630</v>
      </c>
      <c r="L18" s="16"/>
      <c r="N18" s="1"/>
      <c r="O18" s="17"/>
    </row>
    <row r="19" spans="1:16" x14ac:dyDescent="0.25">
      <c r="A19" s="14">
        <v>11</v>
      </c>
      <c r="B19" s="8">
        <v>4</v>
      </c>
      <c r="C19" s="8">
        <v>6</v>
      </c>
      <c r="D19" s="8">
        <v>5</v>
      </c>
      <c r="E19" s="8">
        <v>7</v>
      </c>
      <c r="F19" s="8">
        <v>3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f>SUM(B19:K19)</f>
        <v>25</v>
      </c>
      <c r="M19" s="15"/>
      <c r="N19" s="15"/>
      <c r="O19" s="15"/>
      <c r="P19" s="15"/>
    </row>
    <row r="20" spans="1:16" x14ac:dyDescent="0.25">
      <c r="A20" s="12">
        <v>12</v>
      </c>
      <c r="B20" s="8">
        <v>5</v>
      </c>
      <c r="C20" s="8">
        <v>6</v>
      </c>
      <c r="D20" s="8">
        <v>6</v>
      </c>
      <c r="E20" s="8">
        <v>6</v>
      </c>
      <c r="F20" s="8">
        <v>2</v>
      </c>
      <c r="G20" s="8">
        <v>6</v>
      </c>
      <c r="H20" s="8">
        <v>0</v>
      </c>
      <c r="I20" s="8">
        <v>1</v>
      </c>
      <c r="J20" s="8">
        <v>0</v>
      </c>
      <c r="K20" s="8">
        <v>0</v>
      </c>
      <c r="L20" s="8">
        <f t="shared" ref="L20:L21" si="1">SUM(B20:K20)</f>
        <v>32</v>
      </c>
    </row>
    <row r="21" spans="1:16" x14ac:dyDescent="0.25">
      <c r="A21" s="12">
        <v>13</v>
      </c>
      <c r="B21" s="3">
        <v>5</v>
      </c>
      <c r="C21" s="3">
        <v>6</v>
      </c>
      <c r="D21" s="3">
        <v>6</v>
      </c>
      <c r="E21" s="3">
        <v>5</v>
      </c>
      <c r="F21" s="3">
        <v>4</v>
      </c>
      <c r="G21" s="3">
        <v>3</v>
      </c>
      <c r="H21" s="3">
        <v>1</v>
      </c>
      <c r="I21" s="3">
        <v>0</v>
      </c>
      <c r="J21" s="3">
        <v>0</v>
      </c>
      <c r="K21" s="3">
        <v>0</v>
      </c>
      <c r="L21" s="8">
        <f t="shared" si="1"/>
        <v>30</v>
      </c>
    </row>
    <row r="22" spans="1:16" x14ac:dyDescent="0.25">
      <c r="A22" s="13"/>
      <c r="B22" s="16">
        <v>44622</v>
      </c>
      <c r="C22" s="16">
        <v>44623</v>
      </c>
      <c r="D22" s="16">
        <v>44624</v>
      </c>
      <c r="E22" s="16">
        <v>44625</v>
      </c>
      <c r="F22" s="16">
        <v>44626</v>
      </c>
      <c r="G22" s="16">
        <v>44627</v>
      </c>
      <c r="H22" s="16">
        <v>44628</v>
      </c>
      <c r="I22" s="16">
        <v>44629</v>
      </c>
      <c r="J22" s="16">
        <v>44630</v>
      </c>
      <c r="K22" s="16">
        <v>44631</v>
      </c>
      <c r="L22" s="16"/>
    </row>
    <row r="23" spans="1:16" x14ac:dyDescent="0.25">
      <c r="A23" s="12">
        <v>14</v>
      </c>
      <c r="B23" s="3">
        <v>2</v>
      </c>
      <c r="C23" s="3">
        <v>7</v>
      </c>
      <c r="D23" s="3">
        <v>5</v>
      </c>
      <c r="E23" s="3">
        <v>7</v>
      </c>
      <c r="F23" s="3">
        <v>5</v>
      </c>
      <c r="G23" s="3">
        <v>4</v>
      </c>
      <c r="H23" s="3">
        <v>1</v>
      </c>
      <c r="I23" s="3">
        <v>0</v>
      </c>
      <c r="J23" s="3">
        <v>0</v>
      </c>
      <c r="K23" s="3">
        <v>0</v>
      </c>
      <c r="L23" s="3">
        <f>SUM(B23:K23)</f>
        <v>31</v>
      </c>
    </row>
    <row r="24" spans="1:16" x14ac:dyDescent="0.25">
      <c r="A24" s="12">
        <v>15</v>
      </c>
      <c r="B24" s="3">
        <v>3</v>
      </c>
      <c r="C24" s="3">
        <v>4</v>
      </c>
      <c r="D24" s="3">
        <v>6</v>
      </c>
      <c r="E24" s="3">
        <v>6</v>
      </c>
      <c r="F24" s="3">
        <v>5</v>
      </c>
      <c r="G24" s="3">
        <v>3</v>
      </c>
      <c r="H24" s="3">
        <v>2</v>
      </c>
      <c r="I24" s="3">
        <v>4</v>
      </c>
      <c r="J24" s="3">
        <v>3</v>
      </c>
      <c r="K24" s="3">
        <v>0</v>
      </c>
      <c r="L24" s="3">
        <f t="shared" ref="L24:L29" si="2">SUM(B24:K24)</f>
        <v>36</v>
      </c>
    </row>
    <row r="25" spans="1:16" x14ac:dyDescent="0.25">
      <c r="A25" s="14">
        <v>16</v>
      </c>
      <c r="B25" s="3">
        <v>0</v>
      </c>
      <c r="C25" s="3">
        <v>5</v>
      </c>
      <c r="D25" s="3">
        <v>6</v>
      </c>
      <c r="E25" s="3">
        <v>5</v>
      </c>
      <c r="F25" s="3">
        <v>5</v>
      </c>
      <c r="G25" s="3">
        <v>5</v>
      </c>
      <c r="H25" s="3">
        <v>3</v>
      </c>
      <c r="I25" s="3">
        <v>1</v>
      </c>
      <c r="J25" s="3">
        <v>1</v>
      </c>
      <c r="K25" s="3">
        <v>1</v>
      </c>
      <c r="L25" s="3">
        <f t="shared" si="2"/>
        <v>32</v>
      </c>
      <c r="M25" s="15"/>
      <c r="N25" s="15"/>
      <c r="O25" s="15"/>
      <c r="P25" s="15"/>
    </row>
    <row r="26" spans="1:16" x14ac:dyDescent="0.25">
      <c r="A26" s="12">
        <v>17</v>
      </c>
      <c r="B26" s="3">
        <v>1</v>
      </c>
      <c r="C26" s="3">
        <v>8</v>
      </c>
      <c r="D26" s="3">
        <v>7</v>
      </c>
      <c r="E26" s="3">
        <v>6</v>
      </c>
      <c r="F26" s="3">
        <v>4</v>
      </c>
      <c r="G26" s="3">
        <v>5</v>
      </c>
      <c r="H26" s="3">
        <v>5</v>
      </c>
      <c r="I26" s="3">
        <v>1</v>
      </c>
      <c r="J26" s="3">
        <v>2</v>
      </c>
      <c r="K26" s="3">
        <v>2</v>
      </c>
      <c r="L26" s="3">
        <f t="shared" si="2"/>
        <v>41</v>
      </c>
    </row>
    <row r="27" spans="1:16" x14ac:dyDescent="0.25">
      <c r="A27" s="12">
        <v>18</v>
      </c>
      <c r="B27" s="3">
        <v>4</v>
      </c>
      <c r="C27" s="3">
        <v>4</v>
      </c>
      <c r="D27" s="3">
        <v>5</v>
      </c>
      <c r="E27" s="3">
        <v>4</v>
      </c>
      <c r="F27" s="3">
        <v>4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f t="shared" si="2"/>
        <v>23</v>
      </c>
    </row>
    <row r="28" spans="1:16" x14ac:dyDescent="0.25">
      <c r="A28" s="12">
        <v>19</v>
      </c>
      <c r="B28" s="3">
        <v>0</v>
      </c>
      <c r="C28" s="3">
        <v>5</v>
      </c>
      <c r="D28" s="3">
        <v>6</v>
      </c>
      <c r="E28" s="3">
        <v>5</v>
      </c>
      <c r="F28" s="3">
        <v>4</v>
      </c>
      <c r="G28" s="3">
        <v>6</v>
      </c>
      <c r="H28" s="3">
        <v>2</v>
      </c>
      <c r="I28" s="3">
        <v>3</v>
      </c>
      <c r="J28" s="3">
        <v>0</v>
      </c>
      <c r="K28" s="3">
        <v>0</v>
      </c>
      <c r="L28" s="3">
        <f t="shared" si="2"/>
        <v>31</v>
      </c>
    </row>
    <row r="29" spans="1:16" x14ac:dyDescent="0.25">
      <c r="A29" s="12">
        <v>20</v>
      </c>
      <c r="B29" s="3">
        <v>0</v>
      </c>
      <c r="C29" s="3">
        <v>8</v>
      </c>
      <c r="D29" s="3">
        <v>5</v>
      </c>
      <c r="E29" s="3">
        <v>7</v>
      </c>
      <c r="F29" s="3">
        <v>5</v>
      </c>
      <c r="G29" s="3">
        <v>8</v>
      </c>
      <c r="H29" s="3">
        <v>4</v>
      </c>
      <c r="I29" s="3">
        <v>2</v>
      </c>
      <c r="J29" s="3">
        <v>2</v>
      </c>
      <c r="K29" s="3">
        <v>0</v>
      </c>
      <c r="L29" s="3">
        <f t="shared" si="2"/>
        <v>41</v>
      </c>
    </row>
    <row r="30" spans="1:16" ht="30" customHeight="1" x14ac:dyDescent="0.25">
      <c r="A30" s="19" t="s">
        <v>10</v>
      </c>
      <c r="B30" s="20">
        <f>SUM(B5,B7,B8,B10,B11,B12,B13,B14,B16,B17,B19,B20,B21,B23,B24,B25,B26,B27,B28,B29)/20</f>
        <v>2.5499999999999998</v>
      </c>
      <c r="C30" s="20">
        <f t="shared" ref="C30:L32" si="3">SUM(C5,C7,C8,C10,C11,C12,C13,C14,C16,C17,C19,C20,C21,C23,C24,C25,C26,C27,C28,C29)/20</f>
        <v>7.2</v>
      </c>
      <c r="D30" s="20">
        <f t="shared" si="3"/>
        <v>6.4</v>
      </c>
      <c r="E30" s="20">
        <f t="shared" si="3"/>
        <v>5.4</v>
      </c>
      <c r="F30" s="20">
        <f t="shared" si="3"/>
        <v>4.4000000000000004</v>
      </c>
      <c r="G30" s="20">
        <f t="shared" si="3"/>
        <v>3.95</v>
      </c>
      <c r="H30" s="20">
        <f t="shared" si="3"/>
        <v>1.7</v>
      </c>
      <c r="I30" s="20">
        <f t="shared" si="3"/>
        <v>1.1000000000000001</v>
      </c>
      <c r="J30" s="20">
        <f t="shared" si="3"/>
        <v>0.5</v>
      </c>
      <c r="K30" s="20">
        <f t="shared" si="3"/>
        <v>0.2</v>
      </c>
      <c r="L30" s="21">
        <f t="shared" si="3"/>
        <v>33.4</v>
      </c>
    </row>
    <row r="31" spans="1:16" x14ac:dyDescent="0.25">
      <c r="A31" s="42" t="s">
        <v>13</v>
      </c>
      <c r="B31" s="3">
        <f>AVEDEV(B5,B7:B8,B10:B14,B16:B17,B19:B21,B23:B29)</f>
        <v>2.4049999999999998</v>
      </c>
      <c r="C31" s="3">
        <f t="shared" ref="C31:L31" si="4">AVEDEV(C5,C7:C8,C10:C14,C16:C17,C19:C21,C23:C29)</f>
        <v>2.4400000000000008</v>
      </c>
      <c r="D31" s="3">
        <f t="shared" si="4"/>
        <v>1.0799999999999996</v>
      </c>
      <c r="E31" s="3">
        <f t="shared" si="4"/>
        <v>1.0399999999999998</v>
      </c>
      <c r="F31" s="3">
        <f t="shared" si="4"/>
        <v>1</v>
      </c>
      <c r="G31" s="3">
        <f t="shared" si="4"/>
        <v>1.6599999999999997</v>
      </c>
      <c r="H31" s="3">
        <f t="shared" si="4"/>
        <v>1.0699999999999998</v>
      </c>
      <c r="I31" s="3">
        <f t="shared" si="4"/>
        <v>1.1499999999999999</v>
      </c>
      <c r="J31" s="3">
        <f t="shared" si="4"/>
        <v>0.75</v>
      </c>
      <c r="K31" s="3">
        <f t="shared" si="4"/>
        <v>0.34000000000000008</v>
      </c>
      <c r="L31" s="3">
        <f t="shared" si="4"/>
        <v>5.0400000000000009</v>
      </c>
    </row>
    <row r="32" spans="1:16" ht="30" x14ac:dyDescent="0.25">
      <c r="A32" s="19" t="s">
        <v>10</v>
      </c>
      <c r="B32" s="20">
        <f>SUM(B5,B7,B8,B10,B11,B12,B13,B14,B16,B17,B19,B20,B21,B23,B24,B25,B26,B27,B28,B29)</f>
        <v>51</v>
      </c>
      <c r="C32" s="20">
        <f t="shared" ref="C32:L32" si="5">SUM(C5,C7,C8,C10,C11,C12,C13,C14,C16,C17,C19,C20,C21,C23,C24,C25,C26,C27,C28,C29)</f>
        <v>144</v>
      </c>
      <c r="D32" s="20">
        <f t="shared" si="5"/>
        <v>128</v>
      </c>
      <c r="E32" s="20">
        <f t="shared" si="5"/>
        <v>108</v>
      </c>
      <c r="F32" s="20">
        <f t="shared" si="5"/>
        <v>88</v>
      </c>
      <c r="G32" s="20">
        <f t="shared" si="5"/>
        <v>79</v>
      </c>
      <c r="H32" s="20">
        <f t="shared" si="5"/>
        <v>34</v>
      </c>
      <c r="I32" s="20">
        <f t="shared" si="5"/>
        <v>22</v>
      </c>
      <c r="J32" s="20">
        <f t="shared" si="5"/>
        <v>10</v>
      </c>
      <c r="K32" s="20">
        <f t="shared" si="5"/>
        <v>4</v>
      </c>
      <c r="L32" s="20">
        <f t="shared" si="5"/>
        <v>668</v>
      </c>
    </row>
  </sheetData>
  <mergeCells count="4">
    <mergeCell ref="A1:K1"/>
    <mergeCell ref="A2:A4"/>
    <mergeCell ref="B2:K2"/>
    <mergeCell ref="L1:L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L7:L8 L10:L14 L16:L17 L19:L21 L23:L29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2" workbookViewId="0">
      <selection activeCell="B31" sqref="B31:D31"/>
    </sheetView>
  </sheetViews>
  <sheetFormatPr defaultRowHeight="15" x14ac:dyDescent="0.25"/>
  <cols>
    <col min="1" max="1" width="18" customWidth="1"/>
  </cols>
  <sheetData>
    <row r="1" spans="1:17" ht="48" customHeight="1" x14ac:dyDescent="0.25">
      <c r="A1" s="33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8" t="s">
        <v>9</v>
      </c>
    </row>
    <row r="2" spans="1:17" x14ac:dyDescent="0.25">
      <c r="A2" s="23" t="s">
        <v>1</v>
      </c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9"/>
    </row>
    <row r="3" spans="1:17" x14ac:dyDescent="0.25">
      <c r="A3" s="2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29"/>
    </row>
    <row r="4" spans="1:17" x14ac:dyDescent="0.25">
      <c r="A4" s="25"/>
      <c r="B4" s="5">
        <v>44615</v>
      </c>
      <c r="C4" s="5">
        <v>44616</v>
      </c>
      <c r="D4" s="5">
        <v>44617</v>
      </c>
      <c r="E4" s="5">
        <v>44618</v>
      </c>
      <c r="F4" s="5">
        <v>44619</v>
      </c>
      <c r="G4" s="5">
        <v>44620</v>
      </c>
      <c r="H4" s="5">
        <v>44621</v>
      </c>
      <c r="I4" s="5">
        <v>44622</v>
      </c>
      <c r="J4" s="5">
        <v>44623</v>
      </c>
      <c r="K4" s="5">
        <v>44624</v>
      </c>
      <c r="L4" s="30"/>
    </row>
    <row r="5" spans="1:17" x14ac:dyDescent="0.25">
      <c r="A5" s="14">
        <v>1</v>
      </c>
      <c r="B5" s="8">
        <v>7</v>
      </c>
      <c r="C5" s="8">
        <v>11</v>
      </c>
      <c r="D5" s="8">
        <v>8</v>
      </c>
      <c r="E5" s="8">
        <v>7</v>
      </c>
      <c r="F5" s="8">
        <v>5</v>
      </c>
      <c r="G5" s="35">
        <v>4</v>
      </c>
      <c r="H5" s="35">
        <v>0</v>
      </c>
      <c r="I5" s="8">
        <v>0</v>
      </c>
      <c r="J5" s="8">
        <v>0</v>
      </c>
      <c r="K5" s="8">
        <v>0</v>
      </c>
      <c r="L5" s="8">
        <f>SUM(B5:K5)</f>
        <v>42</v>
      </c>
    </row>
    <row r="6" spans="1:17" x14ac:dyDescent="0.25">
      <c r="A6" s="13"/>
      <c r="B6" s="16">
        <v>44618</v>
      </c>
      <c r="C6" s="16">
        <v>44619</v>
      </c>
      <c r="D6" s="16">
        <v>44620</v>
      </c>
      <c r="E6" s="16">
        <v>44621</v>
      </c>
      <c r="F6" s="16">
        <v>44622</v>
      </c>
      <c r="G6" s="16">
        <v>44623</v>
      </c>
      <c r="H6" s="16">
        <v>44624</v>
      </c>
      <c r="I6" s="16">
        <v>44625</v>
      </c>
      <c r="J6" s="16">
        <v>44626</v>
      </c>
      <c r="K6" s="16">
        <v>44627</v>
      </c>
      <c r="L6" s="16"/>
    </row>
    <row r="7" spans="1:17" x14ac:dyDescent="0.25">
      <c r="A7" s="12">
        <v>2</v>
      </c>
      <c r="B7" s="8">
        <v>0</v>
      </c>
      <c r="C7" s="8">
        <v>5</v>
      </c>
      <c r="D7" s="8">
        <v>6</v>
      </c>
      <c r="E7" s="35">
        <v>2</v>
      </c>
      <c r="F7" s="35">
        <v>0</v>
      </c>
      <c r="G7" s="8">
        <v>6</v>
      </c>
      <c r="H7" s="35">
        <v>0</v>
      </c>
      <c r="I7" s="35">
        <v>1</v>
      </c>
      <c r="J7" s="35">
        <v>0</v>
      </c>
      <c r="K7" s="35">
        <v>0</v>
      </c>
      <c r="L7" s="8">
        <f>SUM(B7:K7)</f>
        <v>20</v>
      </c>
    </row>
    <row r="8" spans="1:17" x14ac:dyDescent="0.25">
      <c r="A8" s="12">
        <v>3</v>
      </c>
      <c r="B8" s="8">
        <v>4</v>
      </c>
      <c r="C8" s="35">
        <v>4</v>
      </c>
      <c r="D8" s="35">
        <v>3</v>
      </c>
      <c r="E8" s="8">
        <v>3</v>
      </c>
      <c r="F8" s="35">
        <v>0</v>
      </c>
      <c r="G8" s="35">
        <v>2</v>
      </c>
      <c r="H8" s="35">
        <v>0</v>
      </c>
      <c r="I8" s="35">
        <v>0</v>
      </c>
      <c r="J8" s="8">
        <v>0</v>
      </c>
      <c r="K8" s="8">
        <v>0</v>
      </c>
      <c r="L8" s="8">
        <f>SUM(B8:K8)</f>
        <v>16</v>
      </c>
    </row>
    <row r="9" spans="1:17" x14ac:dyDescent="0.25">
      <c r="A9" s="13"/>
      <c r="B9" s="16">
        <v>44619</v>
      </c>
      <c r="C9" s="16">
        <v>44620</v>
      </c>
      <c r="D9" s="16">
        <v>44621</v>
      </c>
      <c r="E9" s="16">
        <v>44622</v>
      </c>
      <c r="F9" s="16">
        <v>44623</v>
      </c>
      <c r="G9" s="16">
        <v>44624</v>
      </c>
      <c r="H9" s="16">
        <v>44625</v>
      </c>
      <c r="I9" s="16">
        <v>44626</v>
      </c>
      <c r="J9" s="16">
        <v>44627</v>
      </c>
      <c r="K9" s="16">
        <v>44628</v>
      </c>
      <c r="L9" s="16"/>
    </row>
    <row r="10" spans="1:17" x14ac:dyDescent="0.25">
      <c r="A10" s="14">
        <v>4</v>
      </c>
      <c r="B10" s="8">
        <v>0</v>
      </c>
      <c r="C10" s="35">
        <v>3</v>
      </c>
      <c r="D10" s="35">
        <v>1</v>
      </c>
      <c r="E10" s="35">
        <v>0</v>
      </c>
      <c r="F10" s="35">
        <v>3</v>
      </c>
      <c r="G10" s="35">
        <v>4</v>
      </c>
      <c r="H10" s="8">
        <v>1</v>
      </c>
      <c r="I10" s="8">
        <v>0</v>
      </c>
      <c r="J10" s="8">
        <v>0</v>
      </c>
      <c r="K10" s="8">
        <v>0</v>
      </c>
      <c r="L10" s="8">
        <f>SUM(B10:K10)</f>
        <v>12</v>
      </c>
    </row>
    <row r="11" spans="1:17" ht="15.75" thickBot="1" x14ac:dyDescent="0.3">
      <c r="A11" s="14">
        <v>5</v>
      </c>
      <c r="B11" s="8">
        <v>0</v>
      </c>
      <c r="C11" s="8">
        <v>5</v>
      </c>
      <c r="D11" s="35">
        <v>2</v>
      </c>
      <c r="E11" s="35">
        <v>0</v>
      </c>
      <c r="F11" s="8">
        <v>3</v>
      </c>
      <c r="G11" s="8">
        <v>0</v>
      </c>
      <c r="H11" s="8">
        <v>2</v>
      </c>
      <c r="I11" s="35">
        <v>0</v>
      </c>
      <c r="J11" s="8">
        <v>0</v>
      </c>
      <c r="K11" s="8">
        <v>0</v>
      </c>
      <c r="L11" s="8">
        <f t="shared" ref="L11:L14" si="0">SUM(B11:K11)</f>
        <v>12</v>
      </c>
    </row>
    <row r="12" spans="1:17" ht="15.75" thickBot="1" x14ac:dyDescent="0.3">
      <c r="A12" s="14">
        <v>6</v>
      </c>
      <c r="B12" s="8">
        <v>0</v>
      </c>
      <c r="C12" s="8">
        <v>7</v>
      </c>
      <c r="D12" s="35">
        <v>1</v>
      </c>
      <c r="E12" s="8">
        <v>0</v>
      </c>
      <c r="F12" s="8">
        <v>6</v>
      </c>
      <c r="G12" s="8">
        <v>2</v>
      </c>
      <c r="H12" s="35">
        <v>0</v>
      </c>
      <c r="I12" s="8">
        <v>0</v>
      </c>
      <c r="J12" s="8">
        <v>0</v>
      </c>
      <c r="K12" s="8">
        <v>0</v>
      </c>
      <c r="L12" s="8">
        <f t="shared" si="0"/>
        <v>16</v>
      </c>
      <c r="N12" s="36" t="s">
        <v>12</v>
      </c>
      <c r="O12" s="37"/>
      <c r="P12" s="37"/>
      <c r="Q12" s="34"/>
    </row>
    <row r="13" spans="1:17" x14ac:dyDescent="0.25">
      <c r="A13" s="12">
        <v>7</v>
      </c>
      <c r="B13" s="8">
        <v>0</v>
      </c>
      <c r="C13" s="8">
        <v>9</v>
      </c>
      <c r="D13" s="35">
        <v>4</v>
      </c>
      <c r="E13" s="8">
        <v>0</v>
      </c>
      <c r="F13" s="35">
        <v>3</v>
      </c>
      <c r="G13" s="35">
        <v>1</v>
      </c>
      <c r="H13" s="35">
        <v>0</v>
      </c>
      <c r="I13" s="8">
        <v>0</v>
      </c>
      <c r="J13" s="8">
        <v>0</v>
      </c>
      <c r="K13" s="8">
        <v>0</v>
      </c>
      <c r="L13" s="8">
        <f t="shared" si="0"/>
        <v>17</v>
      </c>
    </row>
    <row r="14" spans="1:17" x14ac:dyDescent="0.25">
      <c r="A14" s="14">
        <v>8</v>
      </c>
      <c r="B14" s="8">
        <v>0</v>
      </c>
      <c r="C14" s="35">
        <v>2</v>
      </c>
      <c r="D14" s="35">
        <v>0</v>
      </c>
      <c r="E14" s="8">
        <v>0</v>
      </c>
      <c r="F14" s="8">
        <v>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f t="shared" si="0"/>
        <v>4</v>
      </c>
    </row>
    <row r="15" spans="1:17" x14ac:dyDescent="0.25">
      <c r="A15" s="13"/>
      <c r="B15" s="16">
        <v>44620</v>
      </c>
      <c r="C15" s="16">
        <v>44621</v>
      </c>
      <c r="D15" s="16">
        <v>44622</v>
      </c>
      <c r="E15" s="16">
        <v>44623</v>
      </c>
      <c r="F15" s="16">
        <v>44624</v>
      </c>
      <c r="G15" s="16">
        <v>44625</v>
      </c>
      <c r="H15" s="16">
        <v>44626</v>
      </c>
      <c r="I15" s="16">
        <v>44627</v>
      </c>
      <c r="J15" s="16">
        <v>44628</v>
      </c>
      <c r="K15" s="16">
        <v>44629</v>
      </c>
      <c r="L15" s="16"/>
    </row>
    <row r="16" spans="1:17" x14ac:dyDescent="0.25">
      <c r="A16" s="12">
        <v>9</v>
      </c>
      <c r="B16" s="35">
        <v>1</v>
      </c>
      <c r="C16" s="35">
        <v>0</v>
      </c>
      <c r="D16" s="35">
        <v>0</v>
      </c>
      <c r="E16" s="35">
        <v>4</v>
      </c>
      <c r="F16" s="35">
        <v>2</v>
      </c>
      <c r="G16" s="35">
        <v>1</v>
      </c>
      <c r="H16" s="35">
        <v>0</v>
      </c>
      <c r="I16" s="8">
        <v>0</v>
      </c>
      <c r="J16" s="8">
        <v>0</v>
      </c>
      <c r="K16" s="8">
        <v>0</v>
      </c>
      <c r="L16" s="8">
        <f>SUM(B16:K16)</f>
        <v>8</v>
      </c>
    </row>
    <row r="17" spans="1:12" x14ac:dyDescent="0.25">
      <c r="A17" s="12">
        <v>10</v>
      </c>
      <c r="B17" s="35">
        <v>3</v>
      </c>
      <c r="C17" s="35">
        <v>1</v>
      </c>
      <c r="D17" s="35">
        <v>0</v>
      </c>
      <c r="E17" s="8">
        <v>5</v>
      </c>
      <c r="F17" s="35">
        <v>1</v>
      </c>
      <c r="G17" s="35">
        <v>0</v>
      </c>
      <c r="H17" s="8">
        <v>0</v>
      </c>
      <c r="I17" s="8">
        <v>0</v>
      </c>
      <c r="J17" s="8">
        <v>0</v>
      </c>
      <c r="K17" s="8">
        <v>0</v>
      </c>
      <c r="L17" s="8">
        <f>SUM(B17:K17)</f>
        <v>10</v>
      </c>
    </row>
    <row r="18" spans="1:12" x14ac:dyDescent="0.25">
      <c r="A18" s="13"/>
      <c r="B18" s="16">
        <v>44621</v>
      </c>
      <c r="C18" s="16">
        <v>44622</v>
      </c>
      <c r="D18" s="16">
        <v>44623</v>
      </c>
      <c r="E18" s="16">
        <v>44624</v>
      </c>
      <c r="F18" s="16">
        <v>44625</v>
      </c>
      <c r="G18" s="16">
        <v>44626</v>
      </c>
      <c r="H18" s="16">
        <v>44627</v>
      </c>
      <c r="I18" s="16">
        <v>44628</v>
      </c>
      <c r="J18" s="16">
        <v>44629</v>
      </c>
      <c r="K18" s="16">
        <v>44630</v>
      </c>
      <c r="L18" s="16"/>
    </row>
    <row r="19" spans="1:12" x14ac:dyDescent="0.25">
      <c r="A19" s="14">
        <v>11</v>
      </c>
      <c r="B19" s="8">
        <v>9</v>
      </c>
      <c r="C19" s="35">
        <v>0</v>
      </c>
      <c r="D19" s="35">
        <v>4</v>
      </c>
      <c r="E19" s="35">
        <v>2</v>
      </c>
      <c r="F19" s="35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f>SUM(B19:K19)</f>
        <v>15</v>
      </c>
    </row>
    <row r="20" spans="1:12" x14ac:dyDescent="0.25">
      <c r="A20" s="12">
        <v>12</v>
      </c>
      <c r="B20" s="35">
        <v>2</v>
      </c>
      <c r="C20" s="35">
        <v>0</v>
      </c>
      <c r="D20" s="35">
        <v>2</v>
      </c>
      <c r="E20" s="35">
        <v>1</v>
      </c>
      <c r="F20" s="35">
        <v>1</v>
      </c>
      <c r="G20" s="35">
        <v>0</v>
      </c>
      <c r="H20" s="8">
        <v>0</v>
      </c>
      <c r="I20" s="35">
        <v>0</v>
      </c>
      <c r="J20" s="8">
        <v>0</v>
      </c>
      <c r="K20" s="8">
        <v>0</v>
      </c>
      <c r="L20" s="8">
        <f t="shared" ref="L20:L21" si="1">SUM(B20:K20)</f>
        <v>6</v>
      </c>
    </row>
    <row r="21" spans="1:12" x14ac:dyDescent="0.25">
      <c r="A21" s="12">
        <v>13</v>
      </c>
      <c r="B21" s="35">
        <v>1</v>
      </c>
      <c r="C21" s="35">
        <v>0</v>
      </c>
      <c r="D21" s="35">
        <v>2</v>
      </c>
      <c r="E21" s="35">
        <v>0</v>
      </c>
      <c r="F21" s="35">
        <v>0</v>
      </c>
      <c r="G21" s="35">
        <v>0</v>
      </c>
      <c r="H21" s="35">
        <v>0</v>
      </c>
      <c r="I21" s="3">
        <v>0</v>
      </c>
      <c r="J21" s="3">
        <v>0</v>
      </c>
      <c r="K21" s="3">
        <v>0</v>
      </c>
      <c r="L21" s="8">
        <f t="shared" si="1"/>
        <v>3</v>
      </c>
    </row>
    <row r="22" spans="1:12" x14ac:dyDescent="0.25">
      <c r="A22" s="13"/>
      <c r="B22" s="16">
        <v>44622</v>
      </c>
      <c r="C22" s="16">
        <v>44623</v>
      </c>
      <c r="D22" s="16">
        <v>44624</v>
      </c>
      <c r="E22" s="16">
        <v>44625</v>
      </c>
      <c r="F22" s="16">
        <v>44626</v>
      </c>
      <c r="G22" s="16">
        <v>44627</v>
      </c>
      <c r="H22" s="16">
        <v>44628</v>
      </c>
      <c r="I22" s="16">
        <v>44629</v>
      </c>
      <c r="J22" s="16">
        <v>44630</v>
      </c>
      <c r="K22" s="16">
        <v>44631</v>
      </c>
      <c r="L22" s="16"/>
    </row>
    <row r="23" spans="1:12" x14ac:dyDescent="0.25">
      <c r="A23" s="12">
        <v>14</v>
      </c>
      <c r="B23" s="35">
        <v>0</v>
      </c>
      <c r="C23" s="35">
        <v>6</v>
      </c>
      <c r="D23" s="35">
        <v>0</v>
      </c>
      <c r="E23" s="35">
        <v>2</v>
      </c>
      <c r="F23" s="35">
        <v>0</v>
      </c>
      <c r="G23" s="35">
        <v>0</v>
      </c>
      <c r="H23" s="35">
        <v>0</v>
      </c>
      <c r="I23" s="3">
        <v>0</v>
      </c>
      <c r="J23" s="3">
        <v>0</v>
      </c>
      <c r="K23" s="3">
        <v>0</v>
      </c>
      <c r="L23" s="3">
        <f>SUM(B23:K23)</f>
        <v>8</v>
      </c>
    </row>
    <row r="24" spans="1:12" x14ac:dyDescent="0.25">
      <c r="A24" s="12">
        <v>15</v>
      </c>
      <c r="B24" s="35">
        <v>0</v>
      </c>
      <c r="C24" s="3">
        <v>4</v>
      </c>
      <c r="D24" s="35">
        <v>1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">
        <v>0</v>
      </c>
      <c r="L24" s="3">
        <f t="shared" ref="L24:L29" si="2">SUM(B24:K24)</f>
        <v>5</v>
      </c>
    </row>
    <row r="25" spans="1:12" x14ac:dyDescent="0.25">
      <c r="A25" s="14">
        <v>16</v>
      </c>
      <c r="B25" s="3">
        <v>0</v>
      </c>
      <c r="C25" s="3">
        <v>5</v>
      </c>
      <c r="D25" s="3">
        <v>4</v>
      </c>
      <c r="E25" s="3">
        <v>6</v>
      </c>
      <c r="F25" s="35">
        <v>1</v>
      </c>
      <c r="G25" s="35">
        <v>0</v>
      </c>
      <c r="H25" s="35">
        <v>0</v>
      </c>
      <c r="I25" s="35">
        <v>0</v>
      </c>
      <c r="J25" s="3">
        <v>0</v>
      </c>
      <c r="K25" s="3">
        <v>0</v>
      </c>
      <c r="L25" s="3">
        <f t="shared" si="2"/>
        <v>16</v>
      </c>
    </row>
    <row r="26" spans="1:12" x14ac:dyDescent="0.25">
      <c r="A26" s="12">
        <v>17</v>
      </c>
      <c r="B26" s="35">
        <v>0</v>
      </c>
      <c r="C26" s="35">
        <v>5</v>
      </c>
      <c r="D26" s="35">
        <v>3</v>
      </c>
      <c r="E26" s="8">
        <v>3</v>
      </c>
      <c r="F26" s="35">
        <v>1</v>
      </c>
      <c r="G26" s="35">
        <v>0</v>
      </c>
      <c r="H26" s="35">
        <v>0</v>
      </c>
      <c r="I26" s="3">
        <v>0</v>
      </c>
      <c r="J26" s="3">
        <v>0</v>
      </c>
      <c r="K26" s="3">
        <v>0</v>
      </c>
      <c r="L26" s="3">
        <f t="shared" si="2"/>
        <v>12</v>
      </c>
    </row>
    <row r="27" spans="1:12" x14ac:dyDescent="0.25">
      <c r="A27" s="12">
        <v>18</v>
      </c>
      <c r="B27" s="35">
        <v>0</v>
      </c>
      <c r="C27" s="35">
        <v>1</v>
      </c>
      <c r="D27" s="35">
        <v>2</v>
      </c>
      <c r="E27" s="35">
        <v>0</v>
      </c>
      <c r="F27" s="35">
        <v>0</v>
      </c>
      <c r="G27" s="35">
        <v>0</v>
      </c>
      <c r="H27" s="3">
        <v>0</v>
      </c>
      <c r="I27" s="3">
        <v>0</v>
      </c>
      <c r="J27" s="3">
        <v>0</v>
      </c>
      <c r="K27" s="3">
        <v>0</v>
      </c>
      <c r="L27" s="3">
        <f t="shared" si="2"/>
        <v>3</v>
      </c>
    </row>
    <row r="28" spans="1:12" x14ac:dyDescent="0.25">
      <c r="A28" s="12">
        <v>19</v>
      </c>
      <c r="B28" s="35">
        <v>0</v>
      </c>
      <c r="C28" s="3">
        <v>5</v>
      </c>
      <c r="D28" s="3">
        <v>5</v>
      </c>
      <c r="E28" s="35">
        <v>4</v>
      </c>
      <c r="F28" s="35">
        <v>2</v>
      </c>
      <c r="G28" s="35">
        <v>0</v>
      </c>
      <c r="H28" s="35">
        <v>0</v>
      </c>
      <c r="I28" s="35">
        <v>0</v>
      </c>
      <c r="J28" s="3">
        <v>0</v>
      </c>
      <c r="K28" s="3">
        <v>0</v>
      </c>
      <c r="L28" s="3">
        <f t="shared" si="2"/>
        <v>16</v>
      </c>
    </row>
    <row r="29" spans="1:12" x14ac:dyDescent="0.25">
      <c r="A29" s="12">
        <v>20</v>
      </c>
      <c r="B29" s="3">
        <v>0</v>
      </c>
      <c r="C29" s="3">
        <v>6</v>
      </c>
      <c r="D29" s="35">
        <v>3</v>
      </c>
      <c r="E29" s="35">
        <v>4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">
        <v>0</v>
      </c>
      <c r="L29" s="3">
        <f t="shared" si="2"/>
        <v>13</v>
      </c>
    </row>
    <row r="30" spans="1:12" ht="45" x14ac:dyDescent="0.25">
      <c r="A30" s="19" t="s">
        <v>10</v>
      </c>
      <c r="B30" s="20">
        <f>SUM(B5,B7,B8,B10,B11,B12,B13,B14,B16,B17,B19,B20,B21,B23,B24,B25,B26,B27,B28,B29)/20</f>
        <v>1.35</v>
      </c>
      <c r="C30" s="20">
        <f t="shared" ref="C30:L30" si="3">SUM(C5,C7,C8,C10,C11,C12,C13,C14,C16,C17,C19,C20,C21,C23,C24,C25,C26,C27,C28,C29)/20</f>
        <v>3.95</v>
      </c>
      <c r="D30" s="20">
        <f t="shared" si="3"/>
        <v>2.5499999999999998</v>
      </c>
      <c r="E30" s="20">
        <f t="shared" si="3"/>
        <v>2.15</v>
      </c>
      <c r="F30" s="20">
        <f t="shared" si="3"/>
        <v>1.5</v>
      </c>
      <c r="G30" s="20">
        <f t="shared" si="3"/>
        <v>1</v>
      </c>
      <c r="H30" s="20">
        <f t="shared" si="3"/>
        <v>0.15</v>
      </c>
      <c r="I30" s="20">
        <f t="shared" si="3"/>
        <v>0.05</v>
      </c>
      <c r="J30" s="20">
        <f t="shared" si="3"/>
        <v>0</v>
      </c>
      <c r="K30" s="20">
        <f t="shared" si="3"/>
        <v>0</v>
      </c>
      <c r="L30" s="21">
        <f t="shared" si="3"/>
        <v>12.7</v>
      </c>
    </row>
    <row r="31" spans="1:12" x14ac:dyDescent="0.25">
      <c r="A31" s="42" t="s">
        <v>13</v>
      </c>
      <c r="B31" s="3">
        <f>AVEDEV(B5,B7:B8,B10:B14,B16:B17,B19:B21,B23:B29)</f>
        <v>1.8250000000000004</v>
      </c>
      <c r="C31" s="3">
        <f t="shared" ref="C31:L31" si="4">AVEDEV(C5,C7:C8,C10:C14,C16:C17,C19:C21,C23:C29)</f>
        <v>2.4599999999999995</v>
      </c>
      <c r="D31" s="3">
        <f t="shared" si="4"/>
        <v>1.7050000000000005</v>
      </c>
      <c r="E31" s="3">
        <f t="shared" si="4"/>
        <v>1.8800000000000001</v>
      </c>
      <c r="F31" s="3">
        <f t="shared" si="4"/>
        <v>1.4</v>
      </c>
      <c r="G31" s="3">
        <f t="shared" si="4"/>
        <v>1.3</v>
      </c>
      <c r="H31" s="3">
        <f t="shared" si="4"/>
        <v>0.27000000000000013</v>
      </c>
      <c r="I31" s="3">
        <f t="shared" si="4"/>
        <v>9.5000000000000043E-2</v>
      </c>
      <c r="J31" s="3">
        <f t="shared" si="4"/>
        <v>0</v>
      </c>
      <c r="K31" s="3">
        <f t="shared" si="4"/>
        <v>0</v>
      </c>
      <c r="L31" s="3">
        <f t="shared" si="4"/>
        <v>5.6700000000000008</v>
      </c>
    </row>
  </sheetData>
  <mergeCells count="5">
    <mergeCell ref="A1:K1"/>
    <mergeCell ref="L1:L4"/>
    <mergeCell ref="A2:A4"/>
    <mergeCell ref="B2:K2"/>
    <mergeCell ref="N12:P1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2" max="2" width="27.28515625" customWidth="1"/>
    <col min="3" max="3" width="16.140625" customWidth="1"/>
  </cols>
  <sheetData>
    <row r="1" spans="1:3" x14ac:dyDescent="0.25">
      <c r="A1" s="46" t="s">
        <v>17</v>
      </c>
      <c r="B1" s="46" t="s">
        <v>22</v>
      </c>
      <c r="C1" s="46" t="s">
        <v>13</v>
      </c>
    </row>
    <row r="2" spans="1:3" x14ac:dyDescent="0.25">
      <c r="A2" s="38" t="s">
        <v>18</v>
      </c>
      <c r="B2" s="38">
        <v>3.3</v>
      </c>
      <c r="C2" s="38">
        <v>1.59</v>
      </c>
    </row>
    <row r="3" spans="1:3" x14ac:dyDescent="0.25">
      <c r="A3" s="38" t="s">
        <v>19</v>
      </c>
      <c r="B3" s="38">
        <v>2.95</v>
      </c>
      <c r="C3" s="38">
        <v>1.35</v>
      </c>
    </row>
    <row r="4" spans="1:3" x14ac:dyDescent="0.25">
      <c r="A4" s="38" t="s">
        <v>20</v>
      </c>
      <c r="B4" s="38">
        <v>4.1500000000000004</v>
      </c>
      <c r="C4" s="38">
        <v>2.2599999999999998</v>
      </c>
    </row>
    <row r="5" spans="1:3" x14ac:dyDescent="0.25">
      <c r="A5" s="38" t="s">
        <v>21</v>
      </c>
      <c r="B5" s="38">
        <v>33.4</v>
      </c>
      <c r="C5" s="38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21" sqref="I21"/>
    </sheetView>
  </sheetViews>
  <sheetFormatPr defaultRowHeight="15" x14ac:dyDescent="0.25"/>
  <cols>
    <col min="1" max="1" width="7.140625" customWidth="1"/>
  </cols>
  <sheetData>
    <row r="1" spans="1:12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7"/>
    </row>
    <row r="2" spans="1:12" x14ac:dyDescent="0.25">
      <c r="A2" s="49" t="s">
        <v>17</v>
      </c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7"/>
    </row>
    <row r="3" spans="1:12" x14ac:dyDescent="0.25">
      <c r="A3" s="50"/>
      <c r="B3" s="46">
        <v>1</v>
      </c>
      <c r="C3" s="46">
        <v>2</v>
      </c>
      <c r="D3" s="46">
        <v>3</v>
      </c>
      <c r="E3" s="46">
        <v>4</v>
      </c>
      <c r="F3" s="46">
        <v>5</v>
      </c>
      <c r="G3" s="46">
        <v>6</v>
      </c>
      <c r="H3" s="46">
        <v>7</v>
      </c>
      <c r="I3" s="46">
        <v>8</v>
      </c>
      <c r="J3" s="46">
        <v>9</v>
      </c>
      <c r="K3" s="46">
        <v>10</v>
      </c>
    </row>
    <row r="4" spans="1:12" x14ac:dyDescent="0.25">
      <c r="A4" s="38" t="s">
        <v>18</v>
      </c>
      <c r="B4" s="38">
        <v>0.8</v>
      </c>
      <c r="C4" s="38">
        <v>0.35</v>
      </c>
      <c r="D4" s="38">
        <v>0.2</v>
      </c>
      <c r="E4" s="38">
        <v>0.05</v>
      </c>
      <c r="F4" s="38">
        <v>0.2</v>
      </c>
      <c r="G4" s="38">
        <v>0.3</v>
      </c>
      <c r="H4" s="38">
        <v>0.45</v>
      </c>
      <c r="I4" s="38">
        <v>0.35</v>
      </c>
      <c r="J4" s="38">
        <v>0.4</v>
      </c>
      <c r="K4" s="38">
        <v>0.2</v>
      </c>
    </row>
    <row r="5" spans="1:12" x14ac:dyDescent="0.25">
      <c r="A5" s="38" t="s">
        <v>19</v>
      </c>
      <c r="B5" s="38">
        <v>1.05</v>
      </c>
      <c r="C5" s="38">
        <v>0.3</v>
      </c>
      <c r="D5" s="38">
        <v>0.15</v>
      </c>
      <c r="E5" s="38">
        <v>0.3</v>
      </c>
      <c r="F5" s="38">
        <v>0.35</v>
      </c>
      <c r="G5" s="38">
        <v>0.05</v>
      </c>
      <c r="H5" s="38">
        <v>0.4</v>
      </c>
      <c r="I5" s="38">
        <v>0.1</v>
      </c>
      <c r="J5" s="38">
        <v>0.15</v>
      </c>
      <c r="K5" s="38">
        <v>0.1</v>
      </c>
    </row>
    <row r="6" spans="1:12" x14ac:dyDescent="0.25">
      <c r="A6" s="38" t="s">
        <v>20</v>
      </c>
      <c r="B6" s="38">
        <v>0.25</v>
      </c>
      <c r="C6" s="38">
        <v>0.45</v>
      </c>
      <c r="D6" s="38">
        <v>0.75</v>
      </c>
      <c r="E6" s="38">
        <v>0.85</v>
      </c>
      <c r="F6" s="38">
        <v>0.45</v>
      </c>
      <c r="G6" s="38">
        <v>0.45</v>
      </c>
      <c r="H6" s="38">
        <v>0.35</v>
      </c>
      <c r="I6" s="38">
        <v>0.2</v>
      </c>
      <c r="J6" s="38">
        <v>0.25</v>
      </c>
      <c r="K6" s="38">
        <v>0.15</v>
      </c>
    </row>
    <row r="7" spans="1:12" x14ac:dyDescent="0.25">
      <c r="A7" s="38" t="s">
        <v>21</v>
      </c>
      <c r="B7" s="38">
        <v>2.5499999999999998</v>
      </c>
      <c r="C7" s="38">
        <v>7.2</v>
      </c>
      <c r="D7" s="38">
        <v>6.4</v>
      </c>
      <c r="E7" s="38">
        <v>5.4</v>
      </c>
      <c r="F7" s="38">
        <v>4.4000000000000004</v>
      </c>
      <c r="G7" s="38">
        <v>3.95</v>
      </c>
      <c r="H7" s="38">
        <v>1.7</v>
      </c>
      <c r="I7" s="38">
        <v>1.1000000000000001</v>
      </c>
      <c r="J7" s="38">
        <v>0.5</v>
      </c>
      <c r="K7" s="38">
        <v>0.2</v>
      </c>
    </row>
    <row r="14" spans="1:12" x14ac:dyDescent="0.25">
      <c r="A14" t="s">
        <v>13</v>
      </c>
      <c r="B14">
        <v>0.87999999999999989</v>
      </c>
      <c r="C14">
        <v>0.52499999999999991</v>
      </c>
      <c r="D14">
        <v>0.32000000000000006</v>
      </c>
      <c r="E14">
        <v>9.5000000000000029E-2</v>
      </c>
      <c r="F14">
        <v>0.32000000000000012</v>
      </c>
      <c r="G14">
        <v>0.41999999999999993</v>
      </c>
      <c r="H14">
        <v>0.63</v>
      </c>
      <c r="I14">
        <v>0.55999999999999994</v>
      </c>
      <c r="J14">
        <v>0.64000000000000024</v>
      </c>
      <c r="K14">
        <v>0.32000000000000012</v>
      </c>
    </row>
    <row r="15" spans="1:12" x14ac:dyDescent="0.25">
      <c r="A15" t="s">
        <v>13</v>
      </c>
      <c r="B15">
        <v>0.87000000000000011</v>
      </c>
      <c r="C15">
        <v>0.48000000000000009</v>
      </c>
      <c r="D15">
        <v>0.25500000000000012</v>
      </c>
      <c r="E15">
        <v>0.42000000000000004</v>
      </c>
      <c r="F15">
        <v>0.48999999999999994</v>
      </c>
      <c r="G15">
        <v>9.5000000000000015E-2</v>
      </c>
      <c r="H15">
        <v>0.48000000000000009</v>
      </c>
      <c r="I15">
        <v>0.18000000000000005</v>
      </c>
      <c r="J15">
        <v>0.255</v>
      </c>
      <c r="K15">
        <v>0.18000000000000008</v>
      </c>
    </row>
    <row r="16" spans="1:12" x14ac:dyDescent="0.25">
      <c r="A16" t="s">
        <v>13</v>
      </c>
      <c r="B16">
        <v>0.42499999999999999</v>
      </c>
      <c r="C16">
        <v>0.7</v>
      </c>
      <c r="D16">
        <v>1.02</v>
      </c>
      <c r="E16">
        <v>0.9</v>
      </c>
      <c r="F16">
        <v>0.7</v>
      </c>
      <c r="G16">
        <v>0.65</v>
      </c>
      <c r="H16">
        <v>0.6</v>
      </c>
      <c r="I16">
        <v>0.32000000000000012</v>
      </c>
      <c r="J16">
        <v>0.45000000000000007</v>
      </c>
      <c r="K16">
        <v>0.25500000000000012</v>
      </c>
    </row>
    <row r="17" spans="1:11" x14ac:dyDescent="0.25">
      <c r="A17" t="s">
        <v>13</v>
      </c>
      <c r="B17">
        <v>2.4049999999999998</v>
      </c>
      <c r="C17">
        <v>2.4400000000000008</v>
      </c>
      <c r="D17">
        <v>1.0799999999999996</v>
      </c>
      <c r="E17">
        <v>1.0399999999999998</v>
      </c>
      <c r="F17">
        <v>1</v>
      </c>
      <c r="G17">
        <v>1.6599999999999997</v>
      </c>
      <c r="H17">
        <v>1.0699999999999998</v>
      </c>
      <c r="I17">
        <v>1.1499999999999999</v>
      </c>
      <c r="J17">
        <v>0.75</v>
      </c>
      <c r="K17">
        <v>0.34000000000000008</v>
      </c>
    </row>
  </sheetData>
  <mergeCells count="2">
    <mergeCell ref="B2:K2"/>
    <mergeCell ref="A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</vt:lpstr>
      <vt:lpstr>FM</vt:lpstr>
      <vt:lpstr>FH</vt:lpstr>
      <vt:lpstr>FMH</vt:lpstr>
      <vt:lpstr>Emergência</vt:lpstr>
      <vt:lpstr>Médias</vt:lpstr>
      <vt:lpstr>Diária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2022-04-01T17:08:55Z</dcterms:created>
  <dcterms:modified xsi:type="dcterms:W3CDTF">2022-04-13T23:50:06Z</dcterms:modified>
</cp:coreProperties>
</file>