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D35936B3-C574-493A-B236-69BB298464F8}" xr6:coauthVersionLast="47" xr6:coauthVersionMax="47" xr10:uidLastSave="{00000000-0000-0000-0000-000000000000}"/>
  <bookViews>
    <workbookView xWindow="-110" yWindow="-110" windowWidth="19420" windowHeight="10420" xr2:uid="{DAD8571F-ADB2-425A-8001-CEAE6AD67396}"/>
  </bookViews>
  <sheets>
    <sheet name="Summary1{YearMinus1} and {Year}" sheetId="1" r:id="rId1"/>
    <sheet name="Summary1 &amp;Year and &amp;(Year+1)" sheetId="2" r:id="rId2"/>
    <sheet name="Summary2 &amp;Year and &amp;(Year-1)" sheetId="3" r:id="rId3"/>
    <sheet name="Summary2 &amp;(Year+1) and &amp;Year" sheetId="4" r:id="rId4"/>
  </sheets>
  <externalReferences>
    <externalReference r:id="rId5"/>
  </externalReferences>
  <definedNames>
    <definedName name="_xlnm._FilterDatabase" localSheetId="1" hidden="1">'Summary1 &amp;Year and &amp;(Year+1)'!$A$1:$AJ$8</definedName>
    <definedName name="_xlnm._FilterDatabase" localSheetId="0" hidden="1">'Summary1{YearMinus1} and {Year}'!$A$3:$AJ$8</definedName>
    <definedName name="Z_0E08B549_C358_45AD_AD6B_4BC95814DFFB_.wvu.FilterData" localSheetId="1" hidden="1">'Summary1 &amp;Year and &amp;(Year+1)'!$A$1:$AJ$8</definedName>
    <definedName name="Z_0E08B549_C358_45AD_AD6B_4BC95814DFFB_.wvu.FilterData" localSheetId="0" hidden="1">'Summary1{YearMinus1} and {Year}'!$A$1:$AJ$8</definedName>
    <definedName name="Z_14DDEE22_FD4B_48D7_A112_F879C532D84B_.wvu.FilterData" localSheetId="1" hidden="1">'Summary1 &amp;Year and &amp;(Year+1)'!$B$3:$AI$8</definedName>
    <definedName name="Z_14DDEE22_FD4B_48D7_A112_F879C532D84B_.wvu.FilterData" localSheetId="0" hidden="1">'Summary1{YearMinus1} and {Year}'!$B$3:$AI$8</definedName>
    <definedName name="Z_2B13C5DA_09F2_4E5C_97EA_5B9C7522A1DE_.wvu.FilterData" localSheetId="1" hidden="1">'Summary1 &amp;Year and &amp;(Year+1)'!$B$3:$AI$8</definedName>
    <definedName name="Z_2B13C5DA_09F2_4E5C_97EA_5B9C7522A1DE_.wvu.FilterData" localSheetId="0" hidden="1">'Summary1{YearMinus1} and {Year}'!$B$3:$AI$8</definedName>
    <definedName name="Z_2B7E718B_F06A_4710_88DE_EEA1947E4BA4_.wvu.FilterData" localSheetId="1" hidden="1">'Summary1 &amp;Year and &amp;(Year+1)'!$A$1:$AJ$8</definedName>
    <definedName name="Z_2B7E718B_F06A_4710_88DE_EEA1947E4BA4_.wvu.FilterData" localSheetId="0" hidden="1">'Summary1{YearMinus1} and {Year}'!$A$1:$AJ$8</definedName>
    <definedName name="Z_3D10421E_3190_43AD_9575_5B279A9D4F59_.wvu.FilterData" localSheetId="1" hidden="1">'Summary1 &amp;Year and &amp;(Year+1)'!$B$3:$AI$8</definedName>
    <definedName name="Z_3D10421E_3190_43AD_9575_5B279A9D4F59_.wvu.FilterData" localSheetId="0" hidden="1">'Summary1{YearMinus1} and {Year}'!$B$3:$AI$8</definedName>
    <definedName name="Z_52865A1E_19E0_4604_99BB_3CFB2CA6AC29_.wvu.FilterData" localSheetId="1" hidden="1">'Summary1 &amp;Year and &amp;(Year+1)'!$B$3:$AI$8</definedName>
    <definedName name="Z_52865A1E_19E0_4604_99BB_3CFB2CA6AC29_.wvu.FilterData" localSheetId="0" hidden="1">'Summary1{YearMinus1} and {Year}'!$B$3:$AI$8</definedName>
    <definedName name="Z_583F95E2_C525_4F05_B663_4C4EBBC8A952_.wvu.FilterData" localSheetId="1" hidden="1">'Summary1 &amp;Year and &amp;(Year+1)'!$B$3:$AI$8</definedName>
    <definedName name="Z_583F95E2_C525_4F05_B663_4C4EBBC8A952_.wvu.FilterData" localSheetId="0" hidden="1">'Summary1{YearMinus1} and {Year}'!$B$3:$AI$8</definedName>
    <definedName name="Z_594C5FC1_44DE_4F1A_A5F5_0B66E4C3A35B_.wvu.Cols" localSheetId="1" hidden="1">'Summary1 &amp;Year and &amp;(Year+1)'!$A:$A</definedName>
    <definedName name="Z_594C5FC1_44DE_4F1A_A5F5_0B66E4C3A35B_.wvu.Cols" localSheetId="0" hidden="1">'Summary1{YearMinus1} and {Year}'!$A:$A</definedName>
    <definedName name="Z_594C5FC1_44DE_4F1A_A5F5_0B66E4C3A35B_.wvu.FilterData" localSheetId="1" hidden="1">'Summary1 &amp;Year and &amp;(Year+1)'!$A$1:$AJ$8</definedName>
    <definedName name="Z_594C5FC1_44DE_4F1A_A5F5_0B66E4C3A35B_.wvu.FilterData" localSheetId="0" hidden="1">'Summary1{YearMinus1} and {Year}'!$A$1:$AJ$8</definedName>
    <definedName name="Z_594C5FC1_44DE_4F1A_A5F5_0B66E4C3A35B_.wvu.Rows" localSheetId="1" hidden="1">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&amp;(Year+1)'!#REF!,'Summary1 &amp;Year and &amp;(Year+1)'!#REF!</definedName>
    <definedName name="Z_594C5FC1_44DE_4F1A_A5F5_0B66E4C3A35B_.wvu.Rows" localSheetId="0" hidden="1">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</definedName>
    <definedName name="Z_5C8FDAF5_015F_4F93_A492_53C23407B774_.wvu.FilterData" localSheetId="1" hidden="1">'Summary1 &amp;Year and &amp;(Year+1)'!$B$3:$AI$8</definedName>
    <definedName name="Z_5C8FDAF5_015F_4F93_A492_53C23407B774_.wvu.FilterData" localSheetId="0" hidden="1">'Summary1{YearMinus1} and {Year}'!$B$3:$AI$8</definedName>
    <definedName name="Z_616526A1_D375_4154_BFDD_8297C46BD8D3_.wvu.FilterData" localSheetId="1" hidden="1">'Summary1 &amp;Year and &amp;(Year+1)'!$A$1:$AJ$8</definedName>
    <definedName name="Z_616526A1_D375_4154_BFDD_8297C46BD8D3_.wvu.FilterData" localSheetId="0" hidden="1">'Summary1{YearMinus1} and {Year}'!$A$1:$AJ$8</definedName>
    <definedName name="Z_61AF8073_9284_4E55_9241_7E7B93B77B2E_.wvu.FilterData" localSheetId="1" hidden="1">'Summary1 &amp;Year and &amp;(Year+1)'!$A$1:$AJ$8</definedName>
    <definedName name="Z_61AF8073_9284_4E55_9241_7E7B93B77B2E_.wvu.FilterData" localSheetId="0" hidden="1">'Summary1{YearMinus1} and {Year}'!$A$1:$AJ$8</definedName>
    <definedName name="Z_828C05B6_E8B5_4E2D_B396_55DCB300A862_.wvu.FilterData" localSheetId="1" hidden="1">'Summary1 &amp;Year and &amp;(Year+1)'!$B$3:$AI$8</definedName>
    <definedName name="Z_828C05B6_E8B5_4E2D_B396_55DCB300A862_.wvu.FilterData" localSheetId="0" hidden="1">'Summary1{YearMinus1} and {Year}'!$B$3:$AI$8</definedName>
    <definedName name="Z_AB4AA731_64E5_4F59_A50C_A83078C97F77_.wvu.FilterData" localSheetId="1" hidden="1">'Summary1 &amp;Year and &amp;(Year+1)'!$B$3:$AI$8</definedName>
    <definedName name="Z_AB4AA731_64E5_4F59_A50C_A83078C97F77_.wvu.FilterData" localSheetId="0" hidden="1">'Summary1{YearMinus1} and {Year}'!$B$3:$AI$8</definedName>
    <definedName name="Z_BABE578C_C8C3_40C2_9996_97293B86111C_.wvu.FilterData" localSheetId="1" hidden="1">'Summary1 &amp;Year and &amp;(Year+1)'!$A$1:$AJ$8</definedName>
    <definedName name="Z_BABE578C_C8C3_40C2_9996_97293B86111C_.wvu.FilterData" localSheetId="0" hidden="1">'Summary1{YearMinus1} and {Year}'!$A$1:$AJ$8</definedName>
    <definedName name="Z_BAD03AEF_D7EE_4F81_8E42_4B544BF3EB82_.wvu.FilterData" localSheetId="1" hidden="1">'Summary1 &amp;Year and &amp;(Year+1)'!$B$3:$AI$8</definedName>
    <definedName name="Z_BAD03AEF_D7EE_4F81_8E42_4B544BF3EB82_.wvu.FilterData" localSheetId="0" hidden="1">'Summary1{YearMinus1} and {Year}'!$B$3:$AI$8</definedName>
    <definedName name="Z_C07316CF_9A28_4C4C_959E_3BFB97ADF34E_.wvu.FilterData" localSheetId="1" hidden="1">'Summary1 &amp;Year and &amp;(Year+1)'!$A$1:$AJ$8</definedName>
    <definedName name="Z_C07316CF_9A28_4C4C_959E_3BFB97ADF34E_.wvu.FilterData" localSheetId="0" hidden="1">'Summary1{YearMinus1} and {Year}'!$A$1:$AJ$8</definedName>
    <definedName name="Z_D8AF060E_5112_4684_92B1_9CC2528CAF96_.wvu.FilterData" localSheetId="1" hidden="1">'Summary1 &amp;Year and &amp;(Year+1)'!$A$1:$AJ$8</definedName>
    <definedName name="Z_D8AF060E_5112_4684_92B1_9CC2528CAF96_.wvu.FilterData" localSheetId="0" hidden="1">'Summary1{YearMinus1} and {Year}'!$A$1:$AJ$8</definedName>
    <definedName name="Z_DB171107_D76D_4C3B_96E4_A2FDE164B543_.wvu.FilterData" localSheetId="1" hidden="1">'Summary1 &amp;Year and &amp;(Year+1)'!$A$1:$AJ$8</definedName>
    <definedName name="Z_DB171107_D76D_4C3B_96E4_A2FDE164B543_.wvu.FilterData" localSheetId="0" hidden="1">'Summary1{YearMinus1} and {Year}'!$A$1:$AJ$8</definedName>
    <definedName name="Z_E1158B9D_4B13_4835_AEC4_31C2A81ECE79_.wvu.Cols" localSheetId="1" hidden="1">'Summary1 &amp;Year and &amp;(Year+1)'!$A:$A</definedName>
    <definedName name="Z_E1158B9D_4B13_4835_AEC4_31C2A81ECE79_.wvu.Cols" localSheetId="0" hidden="1">'Summary1{YearMinus1} and {Year}'!$A:$A</definedName>
    <definedName name="Z_E1158B9D_4B13_4835_AEC4_31C2A81ECE79_.wvu.FilterData" localSheetId="1" hidden="1">'Summary1 &amp;Year and &amp;(Year+1)'!$B$3:$AI$8</definedName>
    <definedName name="Z_E1158B9D_4B13_4835_AEC4_31C2A81ECE79_.wvu.FilterData" localSheetId="0" hidden="1">'Summary1{YearMinus1} and {Year}'!$B$3:$AI$8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I13" i="3"/>
  <c r="E13" i="4"/>
  <c r="D13" i="4"/>
  <c r="C13" i="4"/>
  <c r="B13" i="4"/>
  <c r="E10" i="4"/>
  <c r="D10" i="4"/>
  <c r="C10" i="4"/>
  <c r="B10" i="4"/>
  <c r="O6" i="4"/>
  <c r="N6" i="4"/>
  <c r="M6" i="4"/>
  <c r="K6" i="4"/>
  <c r="F6" i="4"/>
  <c r="I13" i="4" s="1"/>
  <c r="O3" i="4"/>
  <c r="N3" i="4"/>
  <c r="M3" i="4"/>
  <c r="K3" i="4"/>
  <c r="F3" i="4"/>
  <c r="I10" i="4" s="1"/>
  <c r="E13" i="3"/>
  <c r="D13" i="3"/>
  <c r="C13" i="3"/>
  <c r="B13" i="3"/>
  <c r="E10" i="3"/>
  <c r="D10" i="3"/>
  <c r="C10" i="3"/>
  <c r="B10" i="3"/>
  <c r="O6" i="3"/>
  <c r="N6" i="3"/>
  <c r="M6" i="3"/>
  <c r="K6" i="3"/>
  <c r="O3" i="3"/>
  <c r="N3" i="3"/>
  <c r="M3" i="3"/>
  <c r="K3" i="3"/>
  <c r="A7" i="2"/>
  <c r="A7" i="1"/>
  <c r="L3" i="4" l="1"/>
  <c r="L6" i="4"/>
  <c r="P3" i="4"/>
  <c r="J3" i="3"/>
  <c r="L3" i="3"/>
  <c r="P6" i="3"/>
  <c r="J6" i="3"/>
  <c r="F10" i="3"/>
  <c r="F13" i="3"/>
  <c r="P6" i="4"/>
  <c r="P3" i="3"/>
  <c r="G10" i="3"/>
  <c r="G13" i="3"/>
  <c r="L6" i="3"/>
  <c r="H10" i="3"/>
  <c r="H13" i="3"/>
  <c r="J6" i="4"/>
  <c r="F10" i="4"/>
  <c r="F13" i="4"/>
  <c r="G10" i="4"/>
  <c r="G13" i="4"/>
  <c r="H10" i="4"/>
  <c r="H13" i="4"/>
  <c r="J3" i="4"/>
</calcChain>
</file>

<file path=xl/sharedStrings.xml><?xml version="1.0" encoding="utf-8"?>
<sst xmlns="http://schemas.openxmlformats.org/spreadsheetml/2006/main" count="533" uniqueCount="449">
  <si>
    <t>MAP</t>
  </si>
  <si>
    <t>stock at month end</t>
  </si>
  <si>
    <t xml:space="preserve"> </t>
  </si>
  <si>
    <t>PkP PDCL</t>
  </si>
  <si>
    <t>TB04 demand by QTY (in pcs)</t>
  </si>
  <si>
    <t>2024Q1 sold</t>
  </si>
  <si>
    <t>2024Q2 forecast</t>
  </si>
  <si>
    <t>2024Q3 forecast</t>
  </si>
  <si>
    <t>2024Q4 forecast</t>
  </si>
  <si>
    <t>PP04 demand by QTY (in pcs)</t>
  </si>
  <si>
    <t>PP04 2024 vs.2023 % by QTY</t>
  </si>
  <si>
    <t>TB04 Quarterly %</t>
  </si>
  <si>
    <t>Q1% of Total 2024</t>
  </si>
  <si>
    <t>Q2% of Total 2024</t>
  </si>
  <si>
    <t>Q3% of Total 2024</t>
  </si>
  <si>
    <t>Q4% of Total 2024</t>
  </si>
  <si>
    <t>PP04 Quarterly %</t>
  </si>
  <si>
    <t>remark : % base on Total qty (pcs)</t>
  </si>
  <si>
    <t xml:space="preserve"> TB04 2025 vs.2024 % by QTY</t>
  </si>
  <si>
    <t>2025Q2 forecast</t>
  </si>
  <si>
    <t>2025Q3 forecast</t>
  </si>
  <si>
    <t>2025Q4 forecast</t>
  </si>
  <si>
    <t>2025Q1 vs. 2024Q1</t>
  </si>
  <si>
    <t>2025Q2 vs. 2024Q2</t>
  </si>
  <si>
    <t>2025 1HY vs. 2024 1HY</t>
  </si>
  <si>
    <t>2025Q3 vs. 2024Q3</t>
  </si>
  <si>
    <t>2025Q4 vs. 2024Q4</t>
  </si>
  <si>
    <t>2025 2HY vs. 2024 2HY</t>
  </si>
  <si>
    <t>Total 2025 vs. Total 2024</t>
  </si>
  <si>
    <t>PP04 2025 vs.2024 % by QTY</t>
  </si>
  <si>
    <t>2024Q1 GR</t>
  </si>
  <si>
    <t>Q1% of Total 2025</t>
  </si>
  <si>
    <t>Q2% of Total 2025</t>
  </si>
  <si>
    <t>Q3% of Total 2025</t>
  </si>
  <si>
    <t>Q4% of Total 2025</t>
  </si>
  <si>
    <t>2025Q1 forecast</t>
  </si>
  <si>
    <t>input:</t>
    <phoneticPr fontId="10" type="noConversion"/>
  </si>
  <si>
    <t>yearMonth</t>
    <phoneticPr fontId="10" type="noConversion"/>
  </si>
  <si>
    <t>vendor</t>
    <phoneticPr fontId="10" type="noConversion"/>
  </si>
  <si>
    <t>PDCL</t>
    <phoneticPr fontId="10" type="noConversion"/>
  </si>
  <si>
    <t>type</t>
    <phoneticPr fontId="10" type="noConversion"/>
  </si>
  <si>
    <t>Filter</t>
    <phoneticPr fontId="10" type="noConversion"/>
  </si>
  <si>
    <t>Year</t>
    <phoneticPr fontId="10" type="noConversion"/>
  </si>
  <si>
    <t>Month</t>
    <phoneticPr fontId="10" type="noConversion"/>
  </si>
  <si>
    <t>Year()</t>
    <phoneticPr fontId="10" type="noConversion"/>
  </si>
  <si>
    <t>Month()</t>
    <phoneticPr fontId="10" type="noConversion"/>
  </si>
  <si>
    <t>带0</t>
    <phoneticPr fontId="10" type="noConversion"/>
  </si>
  <si>
    <t>不带0</t>
    <phoneticPr fontId="10" type="noConversion"/>
  </si>
  <si>
    <t>带前两位</t>
    <phoneticPr fontId="10" type="noConversion"/>
  </si>
  <si>
    <t>不带</t>
    <phoneticPr fontId="10" type="noConversion"/>
  </si>
  <si>
    <t>&amp;vendor
&amp;PDCL
&amp;type</t>
    <phoneticPr fontId="10" type="noConversion"/>
  </si>
  <si>
    <t>TB&amp;Month demand by QTY (in pcs)</t>
    <phoneticPr fontId="10" type="noConversion"/>
  </si>
  <si>
    <t xml:space="preserve"> TB&amp;Month &amp;Year vs.&amp;(Year-1) % by QTY</t>
    <phoneticPr fontId="10" type="noConversion"/>
  </si>
  <si>
    <t>&amp;YearQ1 vs. &amp;(Year-1)Q1</t>
  </si>
  <si>
    <t>&amp;YearQ2 vs. &amp;(Year-1)Q2</t>
  </si>
  <si>
    <t>&amp;Year 1HY vs. &amp;(Year-1) 1HY</t>
  </si>
  <si>
    <t>&amp;YearQ3 vs. &amp;(Year-1)Q3</t>
  </si>
  <si>
    <t>&amp;YearQ4 vs. &amp;(Year-1)Q4</t>
  </si>
  <si>
    <t>&amp;Year 2HY vs. &amp;(Year-1) 2HY</t>
  </si>
  <si>
    <t>Total &amp;Year vs. Total &amp;(Year-1)</t>
  </si>
  <si>
    <t>Q1% of Total &amp;(Year-1)</t>
  </si>
  <si>
    <t>Q2% of Total &amp;(Year-1)</t>
  </si>
  <si>
    <t>Q3% of Total &amp;(Year-1)</t>
  </si>
  <si>
    <t>Q4% of Total &amp;(Year-1)</t>
  </si>
  <si>
    <t>Q1% of Total &amp;Year</t>
  </si>
  <si>
    <t>Q2% of Total &amp;Year</t>
  </si>
  <si>
    <t>Q3% of Total &amp;Year</t>
  </si>
  <si>
    <t>Q4% of Total &amp;Year</t>
  </si>
  <si>
    <t>sold()</t>
    <phoneticPr fontId="10" type="noConversion"/>
  </si>
  <si>
    <t>GR()</t>
    <phoneticPr fontId="10" type="noConversion"/>
  </si>
  <si>
    <r>
      <rPr>
        <sz val="10"/>
        <color theme="1"/>
        <rFont val="NSimSun"/>
        <family val="2"/>
        <charset val="134"/>
      </rPr>
      <t>本月之前季度输出</t>
    </r>
    <r>
      <rPr>
        <sz val="10"/>
        <color theme="1"/>
        <rFont val="Arial"/>
        <family val="2"/>
      </rPr>
      <t>sold</t>
    </r>
    <r>
      <rPr>
        <sz val="10"/>
        <color theme="1"/>
        <rFont val="NSimSun"/>
        <family val="2"/>
        <charset val="134"/>
      </rPr>
      <t>，否则输出</t>
    </r>
    <r>
      <rPr>
        <sz val="10"/>
        <color theme="1"/>
        <rFont val="Arial"/>
        <family val="2"/>
      </rPr>
      <t>forecast</t>
    </r>
    <phoneticPr fontId="10" type="noConversion"/>
  </si>
  <si>
    <r>
      <rPr>
        <sz val="10"/>
        <color theme="1"/>
        <rFont val="NSimSun"/>
        <family val="2"/>
        <charset val="134"/>
      </rPr>
      <t>本月之前季度输出</t>
    </r>
    <r>
      <rPr>
        <sz val="10"/>
        <color theme="1"/>
        <rFont val="Arial"/>
        <family val="2"/>
      </rPr>
      <t>GR</t>
    </r>
    <r>
      <rPr>
        <sz val="10"/>
        <color theme="1"/>
        <rFont val="NSimSun"/>
        <family val="2"/>
        <charset val="134"/>
      </rPr>
      <t>，否则输出</t>
    </r>
    <r>
      <rPr>
        <sz val="10"/>
        <color theme="1"/>
        <rFont val="Arial"/>
        <family val="2"/>
      </rPr>
      <t>forecast</t>
    </r>
    <phoneticPr fontId="10" type="noConversion"/>
  </si>
  <si>
    <t>&amp;(Year-1)Q1 &amp;sold()</t>
    <phoneticPr fontId="10" type="noConversion"/>
  </si>
  <si>
    <t>&amp;(Year-1)Q2 &amp;sold()</t>
  </si>
  <si>
    <t>&amp;(Year-1)Q3 &amp;sold()</t>
  </si>
  <si>
    <t>&amp;(Year-1)Q4 &amp;sold()</t>
  </si>
  <si>
    <t>&amp;YearQ1 &amp;sold()</t>
  </si>
  <si>
    <t>&amp;YearQ2 &amp;sold()</t>
  </si>
  <si>
    <t>&amp;YearQ3 &amp;sold()</t>
  </si>
  <si>
    <t>&amp;YearQ4 &amp;sold()</t>
  </si>
  <si>
    <t>&amp;YearQ2 &amp;GR()</t>
  </si>
  <si>
    <t>&amp;YearQ3 &amp;GR()</t>
  </si>
  <si>
    <t>&amp;YearQ4 &amp;GR()</t>
  </si>
  <si>
    <t>&amp;YearQ1 &amp;GR()</t>
    <phoneticPr fontId="10" type="noConversion"/>
  </si>
  <si>
    <t>&amp;(Year-1)Q4 &amp;GR()</t>
    <phoneticPr fontId="10" type="noConversion"/>
  </si>
  <si>
    <t>&amp;(Year-1)Q3 &amp;GR()</t>
    <phoneticPr fontId="10" type="noConversion"/>
  </si>
  <si>
    <t>&amp;(Year-1)Q2 &amp;GR()</t>
    <phoneticPr fontId="10" type="noConversion"/>
  </si>
  <si>
    <t>&amp;(Year-1)Q1 &amp;GR()</t>
    <phoneticPr fontId="10" type="noConversion"/>
  </si>
  <si>
    <t>{Year}</t>
    <phoneticPr fontId="10" type="noConversion"/>
  </si>
  <si>
    <t>TB/PP{Month} 
vs. TB/PP{MonthMinus1}</t>
    <phoneticPr fontId="10" type="noConversion"/>
  </si>
  <si>
    <t>{YearMinus1}</t>
    <phoneticPr fontId="10" type="noConversion"/>
  </si>
  <si>
    <t>{vendor}
{PDCL}
{type}
(in pcs)</t>
    <phoneticPr fontId="10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</si>
  <si>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</si>
  <si>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</si>
  <si>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</si>
  <si>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</si>
  <si>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</si>
  <si>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</si>
  <si>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</si>
  <si>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</si>
  <si>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</si>
  <si>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</si>
  <si>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</si>
  <si>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</si>
  <si>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</si>
  <si>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</si>
  <si>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Jan.{Year}()</t>
  </si>
  <si>
    <t>Feb.{Year}()</t>
  </si>
  <si>
    <t>Mar.{Year}()</t>
  </si>
  <si>
    <t>Apr.{Year}()</t>
  </si>
  <si>
    <t>May.{Year}()</t>
  </si>
  <si>
    <t>Jun.{Year}()</t>
  </si>
  <si>
    <t>Jul.{Year}()</t>
  </si>
  <si>
    <t>Aug.{Year}()</t>
  </si>
  <si>
    <t>Sep.{Year}()</t>
  </si>
  <si>
    <t>Oct.{Year}()</t>
  </si>
  <si>
    <t>Nov.{Year}()</t>
  </si>
  <si>
    <t>Dec.{Year}()</t>
  </si>
  <si>
    <t>{Year} TB{Month}</t>
  </si>
  <si>
    <t>{Year} PP{Month}</t>
  </si>
  <si>
    <t>{Year} TB{MonthMinus1}</t>
  </si>
  <si>
    <t>{Year} PP{MonthMinus1}</t>
  </si>
  <si>
    <t>{TBLast0}</t>
    <phoneticPr fontId="10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</si>
  <si>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</si>
  <si>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</si>
  <si>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</si>
  <si>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</si>
  <si>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</si>
  <si>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</si>
  <si>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</si>
  <si>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</si>
  <si>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</si>
  <si>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</si>
  <si>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</si>
  <si>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</si>
  <si>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</si>
  <si>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</si>
  <si>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</si>
  <si>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</si>
  <si>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</si>
  <si>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</si>
  <si>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</si>
  <si>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</si>
  <si>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</si>
  <si>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</si>
  <si>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</si>
  <si>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</si>
  <si>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</si>
  <si>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</si>
  <si>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</si>
  <si>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</si>
  <si>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</si>
  <si>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</si>
  <si>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</si>
  <si>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</si>
  <si>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</si>
  <si>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</si>
  <si>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</si>
  <si>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</si>
  <si>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</si>
  <si>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</si>
  <si>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</si>
  <si>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</si>
  <si>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</si>
  <si>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</si>
  <si>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</si>
  <si>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</si>
  <si>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</si>
  <si>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</si>
  <si>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</si>
  <si>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</si>
  <si>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</si>
  <si>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</si>
  <si>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</si>
  <si>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</si>
  <si>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</si>
  <si>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</si>
  <si>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</si>
  <si>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</si>
  <si>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</si>
  <si>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</si>
  <si>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</si>
  <si>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</si>
  <si>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</si>
  <si>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</si>
  <si>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</si>
  <si>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</si>
  <si>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</si>
  <si>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</si>
  <si>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</si>
  <si>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</si>
  <si>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</si>
  <si>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</si>
  <si>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</si>
  <si>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</si>
  <si>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</si>
  <si>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</si>
  <si>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</si>
  <si>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</si>
  <si>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</si>
  <si>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</si>
  <si>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</si>
  <si>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</si>
  <si>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</si>
  <si>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</si>
  <si>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</si>
  <si>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</si>
  <si>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</si>
  <si>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</si>
  <si>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</si>
  <si>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</si>
  <si>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</si>
  <si>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</si>
  <si>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</si>
  <si>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</si>
  <si>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</si>
  <si>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</si>
  <si>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</si>
  <si>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</si>
  <si>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</si>
  <si>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</si>
  <si>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</si>
  <si>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{TB1Last0}</t>
  </si>
  <si>
    <t>{TB1Last1}</t>
  </si>
  <si>
    <t>{TB1Last2}</t>
  </si>
  <si>
    <t>{TB1Last3}</t>
  </si>
  <si>
    <t>{TB1Last4}</t>
  </si>
  <si>
    <t>{TB1Last5}</t>
  </si>
  <si>
    <t>{TB1Last6}</t>
  </si>
  <si>
    <t>{TB1Last7}</t>
  </si>
  <si>
    <t>{TB1Last8}</t>
  </si>
  <si>
    <t>{TB1Last9}</t>
  </si>
  <si>
    <t>{TB1Last10}</t>
  </si>
  <si>
    <t>{TB1Last11}</t>
  </si>
  <si>
    <t>{TB1LastHY0}</t>
  </si>
  <si>
    <t>{TB1LastHY1}</t>
  </si>
  <si>
    <t>{TB1LastTotal}</t>
  </si>
  <si>
    <t>{TB12}</t>
  </si>
  <si>
    <t>{TB13}</t>
  </si>
  <si>
    <t>{TB14}</t>
  </si>
  <si>
    <t>{TB15}</t>
  </si>
  <si>
    <t>{TB16}</t>
  </si>
  <si>
    <t>{TB17}</t>
  </si>
  <si>
    <t>{TB18}</t>
  </si>
  <si>
    <t>{TB19}</t>
  </si>
  <si>
    <t>{TB110}</t>
  </si>
  <si>
    <t>{TB111}</t>
  </si>
  <si>
    <t>{TB1HY0}</t>
  </si>
  <si>
    <t>{TB1HY1}</t>
  </si>
  <si>
    <t>{TB1Total}</t>
  </si>
  <si>
    <t>{STOCK12}</t>
  </si>
  <si>
    <t>{STOCK13}</t>
  </si>
  <si>
    <t>{STOCK14}</t>
  </si>
  <si>
    <t>{STOCK15}</t>
  </si>
  <si>
    <t>{STOCK16}</t>
  </si>
  <si>
    <t>{STOCK17}</t>
  </si>
  <si>
    <t>{STOCK18}</t>
  </si>
  <si>
    <t>{STOCK19}</t>
  </si>
  <si>
    <t>{STOCK110}</t>
  </si>
  <si>
    <t>{STOCK111}</t>
  </si>
  <si>
    <t>{PP1Last0}</t>
  </si>
  <si>
    <t>{PP1Last1}</t>
  </si>
  <si>
    <t>{PP1Last2}</t>
  </si>
  <si>
    <t>{PP1Last3}</t>
  </si>
  <si>
    <t>{PP1Last4}</t>
  </si>
  <si>
    <t>{PP1Last5}</t>
  </si>
  <si>
    <t>{PP1Last6}</t>
  </si>
  <si>
    <t>{PP1Last7}</t>
  </si>
  <si>
    <t>{PP1Last8}</t>
  </si>
  <si>
    <t>{PP1Last9}</t>
  </si>
  <si>
    <t>{PP1Last10}</t>
  </si>
  <si>
    <t>{PP1Last11}</t>
  </si>
  <si>
    <t>{PP1LastHY0}</t>
  </si>
  <si>
    <t>{PP1LastHY1}</t>
  </si>
  <si>
    <t>{PP1LastTotal}</t>
  </si>
  <si>
    <t>{PP12}</t>
  </si>
  <si>
    <t>{PP13}</t>
  </si>
  <si>
    <t>{PP14}</t>
  </si>
  <si>
    <t>{PP15}</t>
  </si>
  <si>
    <t>{PP16}</t>
  </si>
  <si>
    <t>{PP17}</t>
  </si>
  <si>
    <t>{PP18}</t>
  </si>
  <si>
    <t>{PP19}</t>
  </si>
  <si>
    <t>{PP110}</t>
  </si>
  <si>
    <t>{PP111}</t>
  </si>
  <si>
    <t>{PP1HY0}</t>
  </si>
  <si>
    <t>{PP1HY1}</t>
  </si>
  <si>
    <t>{PP1Total}</t>
  </si>
  <si>
    <t>{YearPlus1}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</si>
  <si>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</si>
  <si>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</si>
  <si>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</si>
  <si>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</si>
  <si>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</si>
  <si>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</si>
  <si>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</si>
  <si>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</si>
  <si>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</si>
  <si>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</si>
  <si>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</si>
  <si>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</si>
  <si>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</si>
  <si>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</si>
  <si>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</si>
  <si>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</si>
  <si>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</si>
  <si>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</si>
  <si>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</si>
  <si>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{TBPlus1Last0}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</si>
  <si>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</si>
  <si>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</si>
  <si>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</si>
  <si>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</si>
  <si>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</si>
  <si>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</si>
  <si>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</si>
  <si>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</si>
  <si>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</si>
  <si>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</si>
  <si>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</si>
  <si>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{TBPlus1LastHY0}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</si>
  <si>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</si>
  <si>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</si>
  <si>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</si>
  <si>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</si>
  <si>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</si>
  <si>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</si>
  <si>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</si>
  <si>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</si>
  <si>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</si>
  <si>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</si>
  <si>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</si>
  <si>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</si>
  <si>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</si>
  <si>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</si>
  <si>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</si>
  <si>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</si>
  <si>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</si>
  <si>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{STOCKPlus10}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</si>
  <si>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</si>
  <si>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</si>
  <si>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</si>
  <si>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</si>
  <si>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</si>
  <si>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</si>
  <si>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</si>
  <si>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</si>
  <si>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</si>
  <si>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</si>
  <si>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</si>
  <si>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{PPPlus1Last0}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</si>
  <si>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</si>
  <si>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</si>
  <si>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</si>
  <si>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</si>
  <si>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</si>
  <si>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</si>
  <si>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</si>
  <si>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</si>
  <si>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</si>
  <si>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</si>
  <si>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</si>
  <si>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</si>
  <si>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</si>
  <si>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</si>
  <si>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</si>
  <si>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</si>
  <si>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</si>
  <si>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</si>
  <si>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</si>
  <si>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</si>
  <si>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</si>
  <si>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</si>
  <si>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</si>
  <si>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</si>
  <si>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</si>
  <si>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</si>
  <si>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</si>
  <si>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</si>
  <si>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</si>
  <si>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{TBPlus-TBt}</t>
    <phoneticPr fontId="10" type="noConversion"/>
  </si>
  <si>
    <t>{PPPlus-PP}</t>
    <phoneticPr fontId="10" type="noConversion"/>
  </si>
  <si>
    <t>{PPLast0}</t>
    <phoneticPr fontId="10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</si>
  <si>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</si>
  <si>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</si>
  <si>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</si>
  <si>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</si>
  <si>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</si>
  <si>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</si>
  <si>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</si>
  <si>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</si>
  <si>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</si>
  <si>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</si>
  <si>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</si>
  <si>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10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</si>
  <si>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</si>
  <si>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</si>
  <si>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</si>
  <si>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</si>
  <si>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</si>
  <si>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</si>
  <si>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</si>
  <si>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</si>
  <si>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</si>
  <si>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</si>
  <si>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</si>
  <si>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</si>
  <si>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10" type="noConversion"/>
  </si>
  <si>
    <t>{TB0}</t>
    <phoneticPr fontId="10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</si>
  <si>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</si>
  <si>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</si>
  <si>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</si>
  <si>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</si>
  <si>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</si>
  <si>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</si>
  <si>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</si>
  <si>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</si>
  <si>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</si>
  <si>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10" type="noConversion"/>
  </si>
  <si>
    <t>{TBLastHY1}</t>
  </si>
  <si>
    <t>{TBLastTotal}</t>
    <phoneticPr fontId="10" type="noConversion"/>
  </si>
  <si>
    <t>{TBHY0}</t>
    <phoneticPr fontId="10" type="noConversion"/>
  </si>
  <si>
    <t>{TBHY1}</t>
  </si>
  <si>
    <t>{TBTotal}</t>
    <phoneticPr fontId="10" type="noConversion"/>
  </si>
  <si>
    <t>{TBDivideTBLast}</t>
    <phoneticPr fontId="10" type="noConversion"/>
  </si>
  <si>
    <t>{STOCK0}</t>
    <phoneticPr fontId="10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</si>
  <si>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</si>
  <si>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</si>
  <si>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</si>
  <si>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</si>
  <si>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</si>
  <si>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</si>
  <si>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</si>
  <si>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</si>
  <si>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</si>
  <si>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10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</si>
  <si>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</si>
  <si>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</si>
  <si>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</si>
  <si>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</si>
  <si>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</si>
  <si>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</si>
  <si>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</si>
  <si>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</si>
  <si>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</si>
  <si>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10" type="noConversion"/>
  </si>
  <si>
    <t>{PPHY1}</t>
    <phoneticPr fontId="10" type="noConversion"/>
  </si>
  <si>
    <t>{PPTotal}</t>
    <phoneticPr fontId="10" type="noConversion"/>
  </si>
  <si>
    <t>{PPDividePPLast}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</si>
</sst>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10"/>
      <color theme="1"/>
      <name val="Arial"/>
      <family val="2"/>
      <charset val="134"/>
    </font>
    <font>
      <sz val="9"/>
      <name val="NSimSun"/>
      <family val="3"/>
      <charset val="134"/>
    </font>
    <font>
      <sz val="10"/>
      <color theme="1"/>
      <name val="NSimSun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5" xfId="0" applyBorder="1"/>
    <xf numFmtId="176" fontId="1" fillId="2" borderId="5" xfId="1" applyNumberFormat="1" applyFont="1" applyFill="1" applyBorder="1"/>
    <xf numFmtId="176" fontId="1" fillId="0" borderId="5" xfId="1" applyNumberFormat="1" applyFont="1" applyBorder="1"/>
    <xf numFmtId="9" fontId="1" fillId="0" borderId="5" xfId="2" applyFont="1" applyBorder="1"/>
    <xf numFmtId="176" fontId="1" fillId="0" borderId="5" xfId="1" applyNumberFormat="1" applyFont="1" applyFill="1" applyBorder="1"/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9" fontId="0" fillId="0" borderId="5" xfId="0" applyNumberFormat="1" applyBorder="1"/>
    <xf numFmtId="176" fontId="6" fillId="8" borderId="1" xfId="1" applyNumberFormat="1" applyFont="1" applyFill="1" applyBorder="1" applyAlignment="1">
      <alignment horizont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6" fontId="1" fillId="9" borderId="5" xfId="1" applyNumberFormat="1" applyFont="1" applyFill="1" applyBorder="1"/>
    <xf numFmtId="0" fontId="11" fillId="0" borderId="0" xfId="0" applyFont="1"/>
    <xf numFmtId="0" fontId="0" fillId="0" borderId="5" xfId="0" applyBorder="1" applyAlignment="1">
      <alignment wrapText="1"/>
    </xf>
    <xf numFmtId="0" fontId="9" fillId="0" borderId="0" xfId="0" applyFont="1"/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2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Sgh\FC\LOG\LOG2\30_PP\PP\PP\2024\PP04\DCCS%20Purchase%20Plan%202024%20PP04-PkP%20with%20sales%20plan.xlsx" TargetMode="External"/><Relationship Id="rId1" Type="http://schemas.openxmlformats.org/officeDocument/2006/relationships/externalLinkPath" Target="file:///K:\Sgh\FC\LOG\LOG2\30_PP\PP\PP\2024\PP04\DCCS%20Purchase%20Plan%202024%20PP04-PkP%20with%20sales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P04"/>
      <sheetName val="Summary1"/>
      <sheetName val="Summary1 (2)"/>
      <sheetName val="Summary2"/>
      <sheetName val="Summary2 (2)"/>
      <sheetName val="Pivot GR"/>
      <sheetName val="GR"/>
      <sheetName val="Pivot STK"/>
      <sheetName val="Stock"/>
      <sheetName val="Pivot Sold"/>
      <sheetName val="Sold"/>
      <sheetName val="PP03"/>
    </sheetNames>
    <sheetDataSet>
      <sheetData sheetId="0"/>
      <sheetData sheetId="1">
        <row r="7">
          <cell r="R7">
            <v>6111</v>
          </cell>
          <cell r="S7">
            <v>3562</v>
          </cell>
          <cell r="T7">
            <v>6425</v>
          </cell>
        </row>
        <row r="12">
          <cell r="R12">
            <v>4747</v>
          </cell>
          <cell r="S12">
            <v>3148</v>
          </cell>
          <cell r="T12">
            <v>6110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A3E-14C8-4E7E-A3DF-BFE97D2CF7C5}">
  <dimension ref="A1:AG21"/>
  <sheetViews>
    <sheetView tabSelected="1" topLeftCell="B1" zoomScale="90" zoomScaleNormal="90" workbookViewId="0">
      <pane xSplit="1" ySplit="1" topLeftCell="C2" activePane="bottomRight" state="frozen"/>
      <selection activeCell="Q23" sqref="Q23"/>
      <selection pane="topRight" activeCell="Q23" sqref="Q23"/>
      <selection pane="bottomLeft" activeCell="Q23" sqref="Q23"/>
      <selection pane="bottomRight" activeCell="E11" sqref="E11"/>
    </sheetView>
  </sheetViews>
  <sheetFormatPr defaultRowHeight="12.5" x14ac:dyDescent="0.25"/>
  <cols>
    <col min="1" max="1" width="5.08984375" bestFit="1" customWidth="1"/>
    <col min="2" max="2" width="14.6328125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15.1796875" customWidth="1"/>
  </cols>
  <sheetData>
    <row r="1" spans="1:33" ht="74" customHeight="1" x14ac:dyDescent="0.25">
      <c r="A1" s="1">
        <v>111</v>
      </c>
      <c r="B1" s="21" t="s">
        <v>41</v>
      </c>
      <c r="C1" s="28" t="s">
        <v>90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8" t="s">
        <v>88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  <c r="AG1" s="2" t="s">
        <v>89</v>
      </c>
    </row>
    <row r="2" spans="1:33" ht="12.5" customHeight="1" x14ac:dyDescent="0.25">
      <c r="A2" s="1"/>
      <c r="B2" s="31" t="s">
        <v>91</v>
      </c>
      <c r="C2" s="33" t="s">
        <v>92</v>
      </c>
      <c r="D2" s="34"/>
      <c r="E2" s="35"/>
      <c r="F2" s="33" t="s">
        <v>93</v>
      </c>
      <c r="G2" s="34"/>
      <c r="H2" s="35"/>
      <c r="I2" s="33" t="s">
        <v>94</v>
      </c>
      <c r="J2" s="34"/>
      <c r="K2" s="35"/>
      <c r="L2" s="33" t="s">
        <v>95</v>
      </c>
      <c r="M2" s="34"/>
      <c r="N2" s="35"/>
      <c r="O2" s="26" t="s">
        <v>96</v>
      </c>
      <c r="P2" s="26" t="s">
        <v>97</v>
      </c>
      <c r="Q2" s="26" t="s">
        <v>98</v>
      </c>
      <c r="R2" s="33" t="s">
        <v>99</v>
      </c>
      <c r="S2" s="34"/>
      <c r="T2" s="35"/>
      <c r="U2" s="33" t="s">
        <v>100</v>
      </c>
      <c r="V2" s="34"/>
      <c r="W2" s="35"/>
      <c r="X2" s="33" t="s">
        <v>101</v>
      </c>
      <c r="Y2" s="34"/>
      <c r="Z2" s="35"/>
      <c r="AA2" s="33" t="s">
        <v>102</v>
      </c>
      <c r="AB2" s="34"/>
      <c r="AC2" s="35"/>
      <c r="AD2" s="26" t="s">
        <v>103</v>
      </c>
      <c r="AE2" s="26" t="s">
        <v>104</v>
      </c>
      <c r="AF2" s="26" t="s">
        <v>105</v>
      </c>
      <c r="AG2" s="3"/>
    </row>
    <row r="3" spans="1:33" ht="43.25" customHeight="1" x14ac:dyDescent="0.25">
      <c r="A3" s="1"/>
      <c r="B3" s="32"/>
      <c r="C3" s="4" t="s">
        <v>395</v>
      </c>
      <c r="D3" s="4" t="s">
        <v>396</v>
      </c>
      <c r="E3" s="4" t="s">
        <v>397</v>
      </c>
      <c r="F3" s="4" t="s">
        <v>398</v>
      </c>
      <c r="G3" s="4" t="s">
        <v>399</v>
      </c>
      <c r="H3" s="4" t="s">
        <v>400</v>
      </c>
      <c r="I3" s="4" t="s">
        <v>401</v>
      </c>
      <c r="J3" s="4" t="s">
        <v>402</v>
      </c>
      <c r="K3" s="4" t="s">
        <v>403</v>
      </c>
      <c r="L3" s="4" t="s">
        <v>404</v>
      </c>
      <c r="M3" s="4" t="s">
        <v>405</v>
      </c>
      <c r="N3" s="4" t="s">
        <v>406</v>
      </c>
      <c r="O3" s="27"/>
      <c r="P3" s="27"/>
      <c r="Q3" s="27"/>
      <c r="R3" s="4" t="s">
        <v>394</v>
      </c>
      <c r="S3" s="4" t="s">
        <v>383</v>
      </c>
      <c r="T3" s="4" t="s">
        <v>384</v>
      </c>
      <c r="U3" s="4" t="s">
        <v>385</v>
      </c>
      <c r="V3" s="4" t="s">
        <v>386</v>
      </c>
      <c r="W3" s="4" t="s">
        <v>387</v>
      </c>
      <c r="X3" s="4" t="s">
        <v>388</v>
      </c>
      <c r="Y3" s="4" t="s">
        <v>389</v>
      </c>
      <c r="Z3" s="4" t="s">
        <v>390</v>
      </c>
      <c r="AA3" s="4" t="s">
        <v>391</v>
      </c>
      <c r="AB3" s="4" t="s">
        <v>392</v>
      </c>
      <c r="AC3" s="4" t="s">
        <v>393</v>
      </c>
      <c r="AD3" s="27"/>
      <c r="AE3" s="27"/>
      <c r="AF3" s="27"/>
      <c r="AG3" s="3"/>
    </row>
    <row r="4" spans="1:33" ht="48" customHeight="1" x14ac:dyDescent="0.25">
      <c r="A4" s="1" t="s">
        <v>0</v>
      </c>
      <c r="B4" s="5" t="s">
        <v>120</v>
      </c>
      <c r="C4" s="18" t="s">
        <v>407</v>
      </c>
      <c r="D4" s="18" t="s">
        <v>151</v>
      </c>
      <c r="E4" s="18" t="s">
        <v>152</v>
      </c>
      <c r="F4" s="18" t="s">
        <v>153</v>
      </c>
      <c r="G4" s="18" t="s">
        <v>154</v>
      </c>
      <c r="H4" s="18" t="s">
        <v>155</v>
      </c>
      <c r="I4" s="18" t="s">
        <v>156</v>
      </c>
      <c r="J4" s="18" t="s">
        <v>157</v>
      </c>
      <c r="K4" s="18" t="s">
        <v>158</v>
      </c>
      <c r="L4" s="18" t="s">
        <v>159</v>
      </c>
      <c r="M4" s="18" t="s">
        <v>160</v>
      </c>
      <c r="N4" s="18" t="s">
        <v>161</v>
      </c>
      <c r="O4" s="19" t="s">
        <v>162</v>
      </c>
      <c r="P4" s="19" t="s">
        <v>163</v>
      </c>
      <c r="Q4" s="19" t="s">
        <v>164</v>
      </c>
      <c r="R4" s="18" t="s">
        <v>122</v>
      </c>
      <c r="S4" s="18" t="s">
        <v>123</v>
      </c>
      <c r="T4" s="18" t="s">
        <v>124</v>
      </c>
      <c r="U4" s="18" t="s">
        <v>125</v>
      </c>
      <c r="V4" s="18" t="s">
        <v>126</v>
      </c>
      <c r="W4" s="18" t="s">
        <v>127</v>
      </c>
      <c r="X4" s="18" t="s">
        <v>128</v>
      </c>
      <c r="Y4" s="18" t="s">
        <v>129</v>
      </c>
      <c r="Z4" s="18" t="s">
        <v>130</v>
      </c>
      <c r="AA4" s="18" t="s">
        <v>131</v>
      </c>
      <c r="AB4" s="18" t="s">
        <v>132</v>
      </c>
      <c r="AC4" s="18" t="s">
        <v>133</v>
      </c>
      <c r="AD4" s="19" t="s">
        <v>418</v>
      </c>
      <c r="AE4" s="19" t="s">
        <v>419</v>
      </c>
      <c r="AF4" s="19" t="s">
        <v>420</v>
      </c>
      <c r="AG4" s="3"/>
    </row>
    <row r="5" spans="1:33" ht="30" customHeight="1" x14ac:dyDescent="0.25">
      <c r="A5" s="1"/>
      <c r="B5" s="5" t="s">
        <v>118</v>
      </c>
      <c r="C5" s="18" t="s">
        <v>165</v>
      </c>
      <c r="D5" s="18" t="s">
        <v>166</v>
      </c>
      <c r="E5" s="18" t="s">
        <v>167</v>
      </c>
      <c r="F5" s="18" t="s">
        <v>168</v>
      </c>
      <c r="G5" s="18" t="s">
        <v>169</v>
      </c>
      <c r="H5" s="18" t="s">
        <v>170</v>
      </c>
      <c r="I5" s="18" t="s">
        <v>171</v>
      </c>
      <c r="J5" s="18" t="s">
        <v>172</v>
      </c>
      <c r="K5" s="18" t="s">
        <v>173</v>
      </c>
      <c r="L5" s="18" t="s">
        <v>174</v>
      </c>
      <c r="M5" s="18" t="s">
        <v>175</v>
      </c>
      <c r="N5" s="18" t="s">
        <v>176</v>
      </c>
      <c r="O5" s="19" t="s">
        <v>177</v>
      </c>
      <c r="P5" s="19" t="s">
        <v>178</v>
      </c>
      <c r="Q5" s="19" t="s">
        <v>179</v>
      </c>
      <c r="R5" s="18" t="s">
        <v>408</v>
      </c>
      <c r="S5" s="18" t="s">
        <v>409</v>
      </c>
      <c r="T5" s="18" t="s">
        <v>410</v>
      </c>
      <c r="U5" s="18" t="s">
        <v>411</v>
      </c>
      <c r="V5" s="18" t="s">
        <v>412</v>
      </c>
      <c r="W5" s="18" t="s">
        <v>413</v>
      </c>
      <c r="X5" s="18" t="s">
        <v>414</v>
      </c>
      <c r="Y5" s="18" t="s">
        <v>415</v>
      </c>
      <c r="Z5" s="18" t="s">
        <v>416</v>
      </c>
      <c r="AA5" s="18" t="s">
        <v>417</v>
      </c>
      <c r="AB5" s="18" t="s">
        <v>134</v>
      </c>
      <c r="AC5" s="18" t="s">
        <v>135</v>
      </c>
      <c r="AD5" s="19" t="s">
        <v>421</v>
      </c>
      <c r="AE5" s="19" t="s">
        <v>422</v>
      </c>
      <c r="AF5" s="19" t="s">
        <v>423</v>
      </c>
      <c r="AG5" s="3" t="s">
        <v>424</v>
      </c>
    </row>
    <row r="6" spans="1:33" x14ac:dyDescent="0.25">
      <c r="A6" s="1" t="s">
        <v>0</v>
      </c>
      <c r="B6" s="6" t="s">
        <v>1</v>
      </c>
      <c r="C6" s="20" t="s">
        <v>180</v>
      </c>
      <c r="D6" s="20" t="s">
        <v>181</v>
      </c>
      <c r="E6" s="20" t="s">
        <v>182</v>
      </c>
      <c r="F6" s="20" t="s">
        <v>183</v>
      </c>
      <c r="G6" s="20" t="s">
        <v>184</v>
      </c>
      <c r="H6" s="20" t="s">
        <v>185</v>
      </c>
      <c r="I6" s="20" t="s">
        <v>186</v>
      </c>
      <c r="J6" s="20" t="s">
        <v>187</v>
      </c>
      <c r="K6" s="20" t="s">
        <v>188</v>
      </c>
      <c r="L6" s="20" t="s">
        <v>189</v>
      </c>
      <c r="M6" s="20" t="s">
        <v>190</v>
      </c>
      <c r="N6" s="20" t="s">
        <v>191</v>
      </c>
      <c r="O6" s="20"/>
      <c r="P6" s="20"/>
      <c r="Q6" s="20"/>
      <c r="R6" s="20" t="s">
        <v>425</v>
      </c>
      <c r="S6" s="20" t="s">
        <v>426</v>
      </c>
      <c r="T6" s="20" t="s">
        <v>427</v>
      </c>
      <c r="U6" s="20" t="s">
        <v>428</v>
      </c>
      <c r="V6" s="20" t="s">
        <v>429</v>
      </c>
      <c r="W6" s="20" t="s">
        <v>430</v>
      </c>
      <c r="X6" s="20" t="s">
        <v>431</v>
      </c>
      <c r="Y6" s="20" t="s">
        <v>432</v>
      </c>
      <c r="Z6" s="20" t="s">
        <v>433</v>
      </c>
      <c r="AA6" s="20" t="s">
        <v>434</v>
      </c>
      <c r="AB6" s="20" t="s">
        <v>136</v>
      </c>
      <c r="AC6" s="20" t="s">
        <v>137</v>
      </c>
      <c r="AD6" s="20"/>
      <c r="AE6" s="20"/>
      <c r="AF6" s="20"/>
      <c r="AG6" s="3"/>
    </row>
    <row r="7" spans="1:33" ht="30" customHeight="1" x14ac:dyDescent="0.25">
      <c r="A7" s="1" t="e">
        <f>#REF!</f>
        <v>#REF!</v>
      </c>
      <c r="B7" s="7" t="s">
        <v>121</v>
      </c>
      <c r="C7" s="18" t="s">
        <v>192</v>
      </c>
      <c r="D7" s="18" t="s">
        <v>193</v>
      </c>
      <c r="E7" s="18" t="s">
        <v>194</v>
      </c>
      <c r="F7" s="18" t="s">
        <v>195</v>
      </c>
      <c r="G7" s="18" t="s">
        <v>196</v>
      </c>
      <c r="H7" s="18" t="s">
        <v>197</v>
      </c>
      <c r="I7" s="18" t="s">
        <v>198</v>
      </c>
      <c r="J7" s="18" t="s">
        <v>199</v>
      </c>
      <c r="K7" s="18" t="s">
        <v>200</v>
      </c>
      <c r="L7" s="18" t="s">
        <v>201</v>
      </c>
      <c r="M7" s="18" t="s">
        <v>202</v>
      </c>
      <c r="N7" s="18" t="s">
        <v>203</v>
      </c>
      <c r="O7" s="19" t="s">
        <v>204</v>
      </c>
      <c r="P7" s="19" t="s">
        <v>205</v>
      </c>
      <c r="Q7" s="19" t="s">
        <v>206</v>
      </c>
      <c r="R7" s="18" t="s">
        <v>382</v>
      </c>
      <c r="S7" s="18" t="s">
        <v>138</v>
      </c>
      <c r="T7" s="18" t="s">
        <v>139</v>
      </c>
      <c r="U7" s="18" t="s">
        <v>140</v>
      </c>
      <c r="V7" s="18" t="s">
        <v>141</v>
      </c>
      <c r="W7" s="18" t="s">
        <v>142</v>
      </c>
      <c r="X7" s="18" t="s">
        <v>143</v>
      </c>
      <c r="Y7" s="18" t="s">
        <v>144</v>
      </c>
      <c r="Z7" s="18" t="s">
        <v>145</v>
      </c>
      <c r="AA7" s="18" t="s">
        <v>146</v>
      </c>
      <c r="AB7" s="18" t="s">
        <v>147</v>
      </c>
      <c r="AC7" s="18" t="s">
        <v>148</v>
      </c>
      <c r="AD7" s="19" t="s">
        <v>272</v>
      </c>
      <c r="AE7" s="19" t="s">
        <v>273</v>
      </c>
      <c r="AF7" s="19" t="s">
        <v>274</v>
      </c>
      <c r="AG7" s="3"/>
    </row>
    <row r="8" spans="1:33" ht="37.5" x14ac:dyDescent="0.25">
      <c r="A8" s="1"/>
      <c r="B8" s="7" t="s">
        <v>119</v>
      </c>
      <c r="C8" s="18" t="s">
        <v>207</v>
      </c>
      <c r="D8" s="18" t="s">
        <v>208</v>
      </c>
      <c r="E8" s="18" t="s">
        <v>209</v>
      </c>
      <c r="F8" s="18" t="s">
        <v>210</v>
      </c>
      <c r="G8" s="18" t="s">
        <v>211</v>
      </c>
      <c r="H8" s="18" t="s">
        <v>212</v>
      </c>
      <c r="I8" s="18" t="s">
        <v>213</v>
      </c>
      <c r="J8" s="18" t="s">
        <v>214</v>
      </c>
      <c r="K8" s="18" t="s">
        <v>215</v>
      </c>
      <c r="L8" s="18" t="s">
        <v>216</v>
      </c>
      <c r="M8" s="18" t="s">
        <v>217</v>
      </c>
      <c r="N8" s="18" t="s">
        <v>218</v>
      </c>
      <c r="O8" s="19" t="s">
        <v>219</v>
      </c>
      <c r="P8" s="19" t="s">
        <v>220</v>
      </c>
      <c r="Q8" s="19" t="s">
        <v>221</v>
      </c>
      <c r="R8" s="18" t="s">
        <v>435</v>
      </c>
      <c r="S8" s="18" t="s">
        <v>436</v>
      </c>
      <c r="T8" s="18" t="s">
        <v>437</v>
      </c>
      <c r="U8" s="18" t="s">
        <v>438</v>
      </c>
      <c r="V8" s="18" t="s">
        <v>439</v>
      </c>
      <c r="W8" s="18" t="s">
        <v>440</v>
      </c>
      <c r="X8" s="18" t="s">
        <v>441</v>
      </c>
      <c r="Y8" s="18" t="s">
        <v>442</v>
      </c>
      <c r="Z8" s="18" t="s">
        <v>443</v>
      </c>
      <c r="AA8" s="18" t="s">
        <v>444</v>
      </c>
      <c r="AB8" s="18" t="s">
        <v>149</v>
      </c>
      <c r="AC8" s="18" t="s">
        <v>150</v>
      </c>
      <c r="AD8" s="19" t="s">
        <v>445</v>
      </c>
      <c r="AE8" s="19" t="s">
        <v>446</v>
      </c>
      <c r="AF8" s="19" t="s">
        <v>447</v>
      </c>
      <c r="AG8" s="3" t="s">
        <v>448</v>
      </c>
    </row>
    <row r="15" spans="1:33" x14ac:dyDescent="0.25">
      <c r="AG15" t="s">
        <v>2</v>
      </c>
    </row>
    <row r="21" spans="3:6" ht="13" x14ac:dyDescent="0.25">
      <c r="C21" s="23"/>
      <c r="D21" s="23"/>
      <c r="E21" s="23"/>
      <c r="F21" s="23"/>
    </row>
  </sheetData>
  <dataConsolidate/>
  <mergeCells count="17">
    <mergeCell ref="AA2:AC2"/>
    <mergeCell ref="AD2:AD3"/>
    <mergeCell ref="AE2:AE3"/>
    <mergeCell ref="C1:Q1"/>
    <mergeCell ref="R1:AF1"/>
    <mergeCell ref="B2:B3"/>
    <mergeCell ref="C2:E2"/>
    <mergeCell ref="F2:H2"/>
    <mergeCell ref="I2:K2"/>
    <mergeCell ref="L2:N2"/>
    <mergeCell ref="O2:O3"/>
    <mergeCell ref="P2:P3"/>
    <mergeCell ref="Q2:Q3"/>
    <mergeCell ref="AF2:AF3"/>
    <mergeCell ref="R2:T2"/>
    <mergeCell ref="U2:W2"/>
    <mergeCell ref="X2:Z2"/>
  </mergeCells>
  <phoneticPr fontId="10" type="noConversion"/>
  <conditionalFormatting sqref="B1:C1 AG1:XFD1 R1 A9:XFD19 A21:XFD1048576 A20:C20 E20:XFD20 B2:XFD8">
    <cfRule type="cellIs" dxfId="23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F39F-0E71-4C5E-BEDA-8FD60CEADFE8}">
  <dimension ref="A1:AG15"/>
  <sheetViews>
    <sheetView topLeftCell="B1" zoomScaleNormal="80" workbookViewId="0">
      <pane xSplit="1" ySplit="1" topLeftCell="C2" activePane="bottomRight" state="frozen"/>
      <selection activeCell="Q23" sqref="Q23"/>
      <selection pane="topRight" activeCell="Q23" sqref="Q23"/>
      <selection pane="bottomLeft" activeCell="Q23" sqref="Q23"/>
      <selection pane="bottomRight" activeCell="C4" sqref="C4"/>
    </sheetView>
  </sheetViews>
  <sheetFormatPr defaultRowHeight="12.5" x14ac:dyDescent="0.25"/>
  <cols>
    <col min="1" max="1" width="5.08984375" bestFit="1" customWidth="1"/>
    <col min="2" max="2" width="17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8.6328125" customWidth="1"/>
  </cols>
  <sheetData>
    <row r="1" spans="1:33" ht="41" customHeight="1" x14ac:dyDescent="0.25">
      <c r="A1" s="1"/>
      <c r="B1" s="21" t="s">
        <v>41</v>
      </c>
      <c r="C1" s="28" t="s">
        <v>88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R1" s="28" t="s">
        <v>288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  <c r="AG1" s="2" t="s">
        <v>89</v>
      </c>
    </row>
    <row r="2" spans="1:33" ht="12.5" customHeight="1" x14ac:dyDescent="0.25">
      <c r="A2" s="1"/>
      <c r="B2" s="31" t="s">
        <v>91</v>
      </c>
      <c r="C2" s="33" t="s">
        <v>99</v>
      </c>
      <c r="D2" s="34"/>
      <c r="E2" s="35"/>
      <c r="F2" s="33" t="s">
        <v>100</v>
      </c>
      <c r="G2" s="34"/>
      <c r="H2" s="35"/>
      <c r="I2" s="33" t="s">
        <v>101</v>
      </c>
      <c r="J2" s="34"/>
      <c r="K2" s="35"/>
      <c r="L2" s="33" t="s">
        <v>102</v>
      </c>
      <c r="M2" s="34"/>
      <c r="N2" s="35"/>
      <c r="O2" s="26" t="s">
        <v>103</v>
      </c>
      <c r="P2" s="26" t="s">
        <v>104</v>
      </c>
      <c r="Q2" s="26" t="s">
        <v>105</v>
      </c>
      <c r="R2" s="33" t="s">
        <v>289</v>
      </c>
      <c r="S2" s="34"/>
      <c r="T2" s="35"/>
      <c r="U2" s="33" t="s">
        <v>290</v>
      </c>
      <c r="V2" s="34"/>
      <c r="W2" s="35"/>
      <c r="X2" s="33" t="s">
        <v>291</v>
      </c>
      <c r="Y2" s="34"/>
      <c r="Z2" s="35"/>
      <c r="AA2" s="33" t="s">
        <v>292</v>
      </c>
      <c r="AB2" s="34"/>
      <c r="AC2" s="35"/>
      <c r="AD2" s="26" t="s">
        <v>293</v>
      </c>
      <c r="AE2" s="26" t="s">
        <v>294</v>
      </c>
      <c r="AF2" s="26" t="s">
        <v>295</v>
      </c>
      <c r="AG2" s="3"/>
    </row>
    <row r="3" spans="1:33" ht="14" x14ac:dyDescent="0.25">
      <c r="A3" s="1"/>
      <c r="B3" s="32"/>
      <c r="C3" s="4" t="s">
        <v>106</v>
      </c>
      <c r="D3" s="4" t="s">
        <v>107</v>
      </c>
      <c r="E3" s="4" t="s">
        <v>108</v>
      </c>
      <c r="F3" s="4" t="s">
        <v>109</v>
      </c>
      <c r="G3" s="4" t="s">
        <v>110</v>
      </c>
      <c r="H3" s="4" t="s">
        <v>111</v>
      </c>
      <c r="I3" s="4" t="s">
        <v>112</v>
      </c>
      <c r="J3" s="4" t="s">
        <v>113</v>
      </c>
      <c r="K3" s="4" t="s">
        <v>114</v>
      </c>
      <c r="L3" s="4" t="s">
        <v>115</v>
      </c>
      <c r="M3" s="4" t="s">
        <v>116</v>
      </c>
      <c r="N3" s="4" t="s">
        <v>117</v>
      </c>
      <c r="O3" s="27"/>
      <c r="P3" s="27"/>
      <c r="Q3" s="27"/>
      <c r="R3" s="4" t="s">
        <v>296</v>
      </c>
      <c r="S3" s="4" t="s">
        <v>297</v>
      </c>
      <c r="T3" s="4" t="s">
        <v>298</v>
      </c>
      <c r="U3" s="4" t="s">
        <v>299</v>
      </c>
      <c r="V3" s="4" t="s">
        <v>300</v>
      </c>
      <c r="W3" s="4" t="s">
        <v>301</v>
      </c>
      <c r="X3" s="4" t="s">
        <v>302</v>
      </c>
      <c r="Y3" s="4" t="s">
        <v>303</v>
      </c>
      <c r="Z3" s="4" t="s">
        <v>304</v>
      </c>
      <c r="AA3" s="4" t="s">
        <v>305</v>
      </c>
      <c r="AB3" s="4" t="s">
        <v>306</v>
      </c>
      <c r="AC3" s="4" t="s">
        <v>307</v>
      </c>
      <c r="AD3" s="27"/>
      <c r="AE3" s="27"/>
      <c r="AF3" s="27"/>
      <c r="AG3" s="3"/>
    </row>
    <row r="4" spans="1:33" ht="37.5" x14ac:dyDescent="0.25">
      <c r="A4" s="1" t="s">
        <v>0</v>
      </c>
      <c r="B4" s="5" t="s">
        <v>120</v>
      </c>
      <c r="C4" s="18" t="s">
        <v>222</v>
      </c>
      <c r="D4" s="18" t="s">
        <v>223</v>
      </c>
      <c r="E4" s="18" t="s">
        <v>224</v>
      </c>
      <c r="F4" s="18" t="s">
        <v>225</v>
      </c>
      <c r="G4" s="18" t="s">
        <v>226</v>
      </c>
      <c r="H4" s="18" t="s">
        <v>227</v>
      </c>
      <c r="I4" s="18" t="s">
        <v>228</v>
      </c>
      <c r="J4" s="18" t="s">
        <v>229</v>
      </c>
      <c r="K4" s="18" t="s">
        <v>230</v>
      </c>
      <c r="L4" s="18" t="s">
        <v>231</v>
      </c>
      <c r="M4" s="18" t="s">
        <v>232</v>
      </c>
      <c r="N4" s="18" t="s">
        <v>233</v>
      </c>
      <c r="O4" s="19" t="s">
        <v>234</v>
      </c>
      <c r="P4" s="19" t="s">
        <v>235</v>
      </c>
      <c r="Q4" s="19" t="s">
        <v>236</v>
      </c>
      <c r="R4" s="18" t="s">
        <v>308</v>
      </c>
      <c r="S4" s="18" t="s">
        <v>309</v>
      </c>
      <c r="T4" s="18" t="s">
        <v>310</v>
      </c>
      <c r="U4" s="18" t="s">
        <v>311</v>
      </c>
      <c r="V4" s="18" t="s">
        <v>312</v>
      </c>
      <c r="W4" s="18" t="s">
        <v>313</v>
      </c>
      <c r="X4" s="18" t="s">
        <v>314</v>
      </c>
      <c r="Y4" s="18" t="s">
        <v>315</v>
      </c>
      <c r="Z4" s="18" t="s">
        <v>316</v>
      </c>
      <c r="AA4" s="18" t="s">
        <v>317</v>
      </c>
      <c r="AB4" s="18" t="s">
        <v>318</v>
      </c>
      <c r="AC4" s="18" t="s">
        <v>319</v>
      </c>
      <c r="AD4" s="19" t="s">
        <v>320</v>
      </c>
      <c r="AE4" s="19" t="s">
        <v>321</v>
      </c>
      <c r="AF4" s="19" t="s">
        <v>322</v>
      </c>
      <c r="AG4" s="3"/>
    </row>
    <row r="5" spans="1:33" ht="37.5" x14ac:dyDescent="0.25">
      <c r="A5" s="1"/>
      <c r="B5" s="5" t="s">
        <v>118</v>
      </c>
      <c r="C5" s="18" t="s">
        <v>134</v>
      </c>
      <c r="D5" s="18" t="s">
        <v>135</v>
      </c>
      <c r="E5" s="18" t="s">
        <v>237</v>
      </c>
      <c r="F5" s="18" t="s">
        <v>238</v>
      </c>
      <c r="G5" s="18" t="s">
        <v>239</v>
      </c>
      <c r="H5" s="18" t="s">
        <v>240</v>
      </c>
      <c r="I5" s="18" t="s">
        <v>241</v>
      </c>
      <c r="J5" s="18" t="s">
        <v>242</v>
      </c>
      <c r="K5" s="18" t="s">
        <v>243</v>
      </c>
      <c r="L5" s="18" t="s">
        <v>244</v>
      </c>
      <c r="M5" s="18" t="s">
        <v>245</v>
      </c>
      <c r="N5" s="18" t="s">
        <v>246</v>
      </c>
      <c r="O5" s="19" t="s">
        <v>247</v>
      </c>
      <c r="P5" s="19" t="s">
        <v>248</v>
      </c>
      <c r="Q5" s="19" t="s">
        <v>249</v>
      </c>
      <c r="R5" s="18" t="s">
        <v>323</v>
      </c>
      <c r="S5" s="18" t="s">
        <v>324</v>
      </c>
      <c r="T5" s="18" t="s">
        <v>325</v>
      </c>
      <c r="U5" s="18" t="s">
        <v>326</v>
      </c>
      <c r="V5" s="18" t="s">
        <v>327</v>
      </c>
      <c r="W5" s="18" t="s">
        <v>328</v>
      </c>
      <c r="X5" s="18" t="s">
        <v>329</v>
      </c>
      <c r="Y5" s="18" t="s">
        <v>330</v>
      </c>
      <c r="Z5" s="18" t="s">
        <v>331</v>
      </c>
      <c r="AA5" s="18" t="s">
        <v>332</v>
      </c>
      <c r="AB5" s="18" t="s">
        <v>333</v>
      </c>
      <c r="AC5" s="18" t="s">
        <v>334</v>
      </c>
      <c r="AD5" s="19" t="s">
        <v>335</v>
      </c>
      <c r="AE5" s="19" t="s">
        <v>336</v>
      </c>
      <c r="AF5" s="19" t="s">
        <v>337</v>
      </c>
      <c r="AG5" s="3" t="s">
        <v>380</v>
      </c>
    </row>
    <row r="6" spans="1:33" x14ac:dyDescent="0.25">
      <c r="A6" s="1" t="s">
        <v>0</v>
      </c>
      <c r="B6" s="6" t="s">
        <v>1</v>
      </c>
      <c r="C6" s="20" t="s">
        <v>136</v>
      </c>
      <c r="D6" s="20" t="s">
        <v>137</v>
      </c>
      <c r="E6" s="20" t="s">
        <v>250</v>
      </c>
      <c r="F6" s="20" t="s">
        <v>251</v>
      </c>
      <c r="G6" s="20" t="s">
        <v>252</v>
      </c>
      <c r="H6" s="20" t="s">
        <v>253</v>
      </c>
      <c r="I6" s="20" t="s">
        <v>254</v>
      </c>
      <c r="J6" s="20" t="s">
        <v>255</v>
      </c>
      <c r="K6" s="20" t="s">
        <v>256</v>
      </c>
      <c r="L6" s="20" t="s">
        <v>257</v>
      </c>
      <c r="M6" s="20" t="s">
        <v>258</v>
      </c>
      <c r="N6" s="20" t="s">
        <v>259</v>
      </c>
      <c r="O6" s="20"/>
      <c r="P6" s="20"/>
      <c r="Q6" s="20"/>
      <c r="R6" s="20" t="s">
        <v>338</v>
      </c>
      <c r="S6" s="20" t="s">
        <v>339</v>
      </c>
      <c r="T6" s="20" t="s">
        <v>340</v>
      </c>
      <c r="U6" s="20" t="s">
        <v>341</v>
      </c>
      <c r="V6" s="20" t="s">
        <v>342</v>
      </c>
      <c r="W6" s="20" t="s">
        <v>343</v>
      </c>
      <c r="X6" s="20" t="s">
        <v>344</v>
      </c>
      <c r="Y6" s="20" t="s">
        <v>345</v>
      </c>
      <c r="Z6" s="20" t="s">
        <v>346</v>
      </c>
      <c r="AA6" s="20" t="s">
        <v>347</v>
      </c>
      <c r="AB6" s="20" t="s">
        <v>348</v>
      </c>
      <c r="AC6" s="20" t="s">
        <v>349</v>
      </c>
      <c r="AD6" s="20"/>
      <c r="AE6" s="20"/>
      <c r="AF6" s="20"/>
      <c r="AG6" s="3"/>
    </row>
    <row r="7" spans="1:33" ht="37.5" x14ac:dyDescent="0.25">
      <c r="A7" s="1" t="e">
        <f>#REF!</f>
        <v>#REF!</v>
      </c>
      <c r="B7" s="7" t="s">
        <v>121</v>
      </c>
      <c r="C7" s="18" t="s">
        <v>260</v>
      </c>
      <c r="D7" s="18" t="s">
        <v>261</v>
      </c>
      <c r="E7" s="18" t="s">
        <v>262</v>
      </c>
      <c r="F7" s="18" t="s">
        <v>263</v>
      </c>
      <c r="G7" s="18" t="s">
        <v>264</v>
      </c>
      <c r="H7" s="18" t="s">
        <v>265</v>
      </c>
      <c r="I7" s="18" t="s">
        <v>266</v>
      </c>
      <c r="J7" s="18" t="s">
        <v>267</v>
      </c>
      <c r="K7" s="18" t="s">
        <v>268</v>
      </c>
      <c r="L7" s="18" t="s">
        <v>269</v>
      </c>
      <c r="M7" s="18" t="s">
        <v>270</v>
      </c>
      <c r="N7" s="18" t="s">
        <v>271</v>
      </c>
      <c r="O7" s="19" t="s">
        <v>272</v>
      </c>
      <c r="P7" s="19" t="s">
        <v>273</v>
      </c>
      <c r="Q7" s="19" t="s">
        <v>274</v>
      </c>
      <c r="R7" s="18" t="s">
        <v>350</v>
      </c>
      <c r="S7" s="18" t="s">
        <v>351</v>
      </c>
      <c r="T7" s="18" t="s">
        <v>352</v>
      </c>
      <c r="U7" s="18" t="s">
        <v>353</v>
      </c>
      <c r="V7" s="18" t="s">
        <v>354</v>
      </c>
      <c r="W7" s="18" t="s">
        <v>355</v>
      </c>
      <c r="X7" s="18" t="s">
        <v>356</v>
      </c>
      <c r="Y7" s="18" t="s">
        <v>357</v>
      </c>
      <c r="Z7" s="18" t="s">
        <v>358</v>
      </c>
      <c r="AA7" s="18" t="s">
        <v>359</v>
      </c>
      <c r="AB7" s="18" t="s">
        <v>360</v>
      </c>
      <c r="AC7" s="18" t="s">
        <v>361</v>
      </c>
      <c r="AD7" s="19" t="s">
        <v>362</v>
      </c>
      <c r="AE7" s="19" t="s">
        <v>363</v>
      </c>
      <c r="AF7" s="19" t="s">
        <v>364</v>
      </c>
      <c r="AG7" s="3"/>
    </row>
    <row r="8" spans="1:33" ht="37.5" x14ac:dyDescent="0.25">
      <c r="A8" s="1"/>
      <c r="B8" s="7" t="s">
        <v>119</v>
      </c>
      <c r="C8" s="18" t="s">
        <v>149</v>
      </c>
      <c r="D8" s="18" t="s">
        <v>150</v>
      </c>
      <c r="E8" s="18" t="s">
        <v>275</v>
      </c>
      <c r="F8" s="18" t="s">
        <v>276</v>
      </c>
      <c r="G8" s="18" t="s">
        <v>277</v>
      </c>
      <c r="H8" s="18" t="s">
        <v>278</v>
      </c>
      <c r="I8" s="18" t="s">
        <v>279</v>
      </c>
      <c r="J8" s="18" t="s">
        <v>280</v>
      </c>
      <c r="K8" s="18" t="s">
        <v>281</v>
      </c>
      <c r="L8" s="18" t="s">
        <v>282</v>
      </c>
      <c r="M8" s="18" t="s">
        <v>283</v>
      </c>
      <c r="N8" s="18" t="s">
        <v>284</v>
      </c>
      <c r="O8" s="19" t="s">
        <v>285</v>
      </c>
      <c r="P8" s="19" t="s">
        <v>286</v>
      </c>
      <c r="Q8" s="19" t="s">
        <v>287</v>
      </c>
      <c r="R8" s="18" t="s">
        <v>365</v>
      </c>
      <c r="S8" s="18" t="s">
        <v>366</v>
      </c>
      <c r="T8" s="18" t="s">
        <v>367</v>
      </c>
      <c r="U8" s="18" t="s">
        <v>368</v>
      </c>
      <c r="V8" s="18" t="s">
        <v>369</v>
      </c>
      <c r="W8" s="18" t="s">
        <v>370</v>
      </c>
      <c r="X8" s="18" t="s">
        <v>371</v>
      </c>
      <c r="Y8" s="18" t="s">
        <v>372</v>
      </c>
      <c r="Z8" s="18" t="s">
        <v>373</v>
      </c>
      <c r="AA8" s="18" t="s">
        <v>374</v>
      </c>
      <c r="AB8" s="18" t="s">
        <v>375</v>
      </c>
      <c r="AC8" s="18" t="s">
        <v>376</v>
      </c>
      <c r="AD8" s="19" t="s">
        <v>377</v>
      </c>
      <c r="AE8" s="19" t="s">
        <v>378</v>
      </c>
      <c r="AF8" s="19" t="s">
        <v>379</v>
      </c>
      <c r="AG8" s="3" t="s">
        <v>381</v>
      </c>
    </row>
    <row r="15" spans="1:33" x14ac:dyDescent="0.25">
      <c r="AG15" t="s">
        <v>2</v>
      </c>
    </row>
  </sheetData>
  <dataConsolidate/>
  <mergeCells count="17">
    <mergeCell ref="AA2:AC2"/>
    <mergeCell ref="AD2:AD3"/>
    <mergeCell ref="AE2:AE3"/>
    <mergeCell ref="C1:Q1"/>
    <mergeCell ref="R1:AF1"/>
    <mergeCell ref="B2:B3"/>
    <mergeCell ref="C2:E2"/>
    <mergeCell ref="F2:H2"/>
    <mergeCell ref="I2:K2"/>
    <mergeCell ref="L2:N2"/>
    <mergeCell ref="O2:O3"/>
    <mergeCell ref="P2:P3"/>
    <mergeCell ref="Q2:Q3"/>
    <mergeCell ref="AF2:AF3"/>
    <mergeCell ref="R2:T2"/>
    <mergeCell ref="U2:W2"/>
    <mergeCell ref="X2:Z2"/>
  </mergeCells>
  <phoneticPr fontId="10" type="noConversion"/>
  <conditionalFormatting sqref="A9:XFD1048576 AH1:XFD8">
    <cfRule type="cellIs" dxfId="22" priority="6" operator="lessThan">
      <formula>0</formula>
    </cfRule>
  </conditionalFormatting>
  <conditionalFormatting sqref="C1 C2:Q8">
    <cfRule type="cellIs" dxfId="21" priority="5" operator="lessThan">
      <formula>0</formula>
    </cfRule>
  </conditionalFormatting>
  <conditionalFormatting sqref="B1:B8">
    <cfRule type="cellIs" dxfId="20" priority="4" operator="lessThan">
      <formula>0</formula>
    </cfRule>
  </conditionalFormatting>
  <conditionalFormatting sqref="R1 R2:AF8">
    <cfRule type="cellIs" dxfId="19" priority="3" operator="lessThan">
      <formula>0</formula>
    </cfRule>
  </conditionalFormatting>
  <conditionalFormatting sqref="AG1:AG4">
    <cfRule type="cellIs" dxfId="18" priority="2" operator="lessThan">
      <formula>0</formula>
    </cfRule>
  </conditionalFormatting>
  <conditionalFormatting sqref="AG5:AG8">
    <cfRule type="cellIs" dxfId="17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29"/>
  <sheetViews>
    <sheetView zoomScale="80" zoomScaleNormal="80" workbookViewId="0">
      <selection activeCell="B1" sqref="B1:I1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51</v>
      </c>
      <c r="C1" s="40"/>
      <c r="D1" s="40"/>
      <c r="E1" s="40"/>
      <c r="F1" s="40"/>
      <c r="G1" s="40"/>
      <c r="H1" s="40"/>
      <c r="I1" s="40"/>
      <c r="J1" s="41" t="s">
        <v>52</v>
      </c>
      <c r="K1" s="41"/>
      <c r="L1" s="41"/>
      <c r="M1" s="41"/>
      <c r="N1" s="41"/>
      <c r="O1" s="41"/>
      <c r="P1" s="41"/>
    </row>
    <row r="2" spans="1:16" ht="50.5" thickBot="1" x14ac:dyDescent="0.3">
      <c r="A2" s="36"/>
      <c r="B2" s="8" t="s">
        <v>72</v>
      </c>
      <c r="C2" s="8" t="s">
        <v>73</v>
      </c>
      <c r="D2" s="8" t="s">
        <v>74</v>
      </c>
      <c r="E2" s="8" t="s">
        <v>75</v>
      </c>
      <c r="F2" s="8" t="s">
        <v>76</v>
      </c>
      <c r="G2" s="8" t="s">
        <v>77</v>
      </c>
      <c r="H2" s="8" t="s">
        <v>78</v>
      </c>
      <c r="I2" s="8" t="s">
        <v>79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58</v>
      </c>
      <c r="P2" s="9" t="s">
        <v>59</v>
      </c>
    </row>
    <row r="3" spans="1:16" ht="38" thickBot="1" x14ac:dyDescent="0.3">
      <c r="A3" s="24" t="s">
        <v>50</v>
      </c>
      <c r="B3" s="11">
        <v>28870</v>
      </c>
      <c r="C3" s="11">
        <v>31599</v>
      </c>
      <c r="D3" s="11">
        <v>18079</v>
      </c>
      <c r="E3" s="11">
        <v>14882</v>
      </c>
      <c r="F3" s="22"/>
      <c r="G3" s="12">
        <v>18181</v>
      </c>
      <c r="H3" s="12">
        <v>14903</v>
      </c>
      <c r="I3" s="12">
        <v>13945</v>
      </c>
      <c r="J3" s="13">
        <f t="shared" ref="J3:K3" si="0">F3/B3-1</f>
        <v>-1</v>
      </c>
      <c r="K3" s="13">
        <f t="shared" si="0"/>
        <v>-0.42463369093958669</v>
      </c>
      <c r="L3" s="13">
        <f>SUM(F3:G3)/SUM(B3:C3)-1</f>
        <v>-0.69933354280705817</v>
      </c>
      <c r="M3" s="13">
        <f t="shared" ref="M3:N3" si="1">H3/D3-1</f>
        <v>-0.1756734332651142</v>
      </c>
      <c r="N3" s="13">
        <f t="shared" si="1"/>
        <v>-6.2961967477489611E-2</v>
      </c>
      <c r="O3" s="13">
        <f>SUM(H3:I3)/SUM(D3:E3)-1</f>
        <v>-0.12478383544188587</v>
      </c>
      <c r="P3" s="13">
        <f>SUM(F3:I3)/SUM(B3:E3)-1</f>
        <v>-0.49663919511934074</v>
      </c>
    </row>
    <row r="4" spans="1:16" ht="13" thickBot="1" x14ac:dyDescent="0.3">
      <c r="A4" s="36" t="s">
        <v>3</v>
      </c>
      <c r="B4" s="40" t="s">
        <v>9</v>
      </c>
      <c r="C4" s="40"/>
      <c r="D4" s="40"/>
      <c r="E4" s="40"/>
      <c r="F4" s="40"/>
      <c r="G4" s="40"/>
      <c r="H4" s="40"/>
      <c r="I4" s="40"/>
      <c r="J4" s="41" t="s">
        <v>10</v>
      </c>
      <c r="K4" s="41"/>
      <c r="L4" s="41"/>
      <c r="M4" s="41"/>
      <c r="N4" s="41"/>
      <c r="O4" s="41"/>
      <c r="P4" s="41"/>
    </row>
    <row r="5" spans="1:16" ht="50.5" thickBot="1" x14ac:dyDescent="0.3">
      <c r="A5" s="36"/>
      <c r="B5" s="8" t="s">
        <v>87</v>
      </c>
      <c r="C5" s="8" t="s">
        <v>86</v>
      </c>
      <c r="D5" s="8" t="s">
        <v>85</v>
      </c>
      <c r="E5" s="8" t="s">
        <v>84</v>
      </c>
      <c r="F5" s="8" t="s">
        <v>83</v>
      </c>
      <c r="G5" s="8" t="s">
        <v>80</v>
      </c>
      <c r="H5" s="8" t="s">
        <v>81</v>
      </c>
      <c r="I5" s="8" t="s">
        <v>82</v>
      </c>
      <c r="J5" s="9" t="s">
        <v>53</v>
      </c>
      <c r="K5" s="9" t="s">
        <v>54</v>
      </c>
      <c r="L5" s="9" t="s">
        <v>55</v>
      </c>
      <c r="M5" s="9" t="s">
        <v>56</v>
      </c>
      <c r="N5" s="9" t="s">
        <v>57</v>
      </c>
      <c r="O5" s="9" t="s">
        <v>58</v>
      </c>
      <c r="P5" s="9" t="s">
        <v>59</v>
      </c>
    </row>
    <row r="6" spans="1:16" ht="38" thickBot="1" x14ac:dyDescent="0.3">
      <c r="A6" s="24" t="s">
        <v>50</v>
      </c>
      <c r="B6" s="11">
        <v>29701</v>
      </c>
      <c r="C6" s="11">
        <v>27643</v>
      </c>
      <c r="D6" s="11">
        <v>16551</v>
      </c>
      <c r="E6" s="11">
        <v>14684</v>
      </c>
      <c r="F6" s="22"/>
      <c r="G6" s="12">
        <v>17112</v>
      </c>
      <c r="H6" s="12">
        <v>13577</v>
      </c>
      <c r="I6" s="12">
        <v>13342</v>
      </c>
      <c r="J6" s="13">
        <f t="shared" ref="J6:K6" si="2">F6/B6-1</f>
        <v>-1</v>
      </c>
      <c r="K6" s="13">
        <f t="shared" si="2"/>
        <v>-0.38096443946026115</v>
      </c>
      <c r="L6" s="13">
        <f>SUM(F6:G6)/SUM(B6:C6)-1</f>
        <v>-0.7015904017857143</v>
      </c>
      <c r="M6" s="13">
        <f t="shared" ref="M6:N6" si="3">H6/D6-1</f>
        <v>-0.17968702797414049</v>
      </c>
      <c r="N6" s="13">
        <f t="shared" si="3"/>
        <v>-9.1391991283029106E-2</v>
      </c>
      <c r="O6" s="13">
        <f>SUM(H6:I6)/SUM(D6:E6)-1</f>
        <v>-0.13817832559628618</v>
      </c>
      <c r="P6" s="13">
        <f>SUM(F6:I6)/SUM(B6:E6)-1</f>
        <v>-0.50291829891960849</v>
      </c>
    </row>
    <row r="7" spans="1:16" ht="13" thickBot="1" x14ac:dyDescent="0.3"/>
    <row r="8" spans="1:16" ht="13" thickBot="1" x14ac:dyDescent="0.3">
      <c r="A8" s="36" t="s">
        <v>3</v>
      </c>
      <c r="B8" s="37" t="s">
        <v>11</v>
      </c>
      <c r="C8" s="38"/>
      <c r="D8" s="38"/>
      <c r="E8" s="38"/>
      <c r="F8" s="38"/>
      <c r="G8" s="38"/>
      <c r="H8" s="38"/>
      <c r="I8" s="39"/>
    </row>
    <row r="9" spans="1:16" ht="38" thickBot="1" x14ac:dyDescent="0.3">
      <c r="A9" s="36"/>
      <c r="B9" s="15" t="s">
        <v>60</v>
      </c>
      <c r="C9" s="15" t="s">
        <v>61</v>
      </c>
      <c r="D9" s="15" t="s">
        <v>62</v>
      </c>
      <c r="E9" s="15" t="s">
        <v>63</v>
      </c>
      <c r="F9" s="15" t="s">
        <v>64</v>
      </c>
      <c r="G9" s="15" t="s">
        <v>65</v>
      </c>
      <c r="H9" s="16" t="s">
        <v>66</v>
      </c>
      <c r="I9" s="15" t="s">
        <v>67</v>
      </c>
    </row>
    <row r="10" spans="1:16" ht="38" thickBot="1" x14ac:dyDescent="0.3">
      <c r="A10" s="24" t="s">
        <v>50</v>
      </c>
      <c r="B10" s="13">
        <f>B3/SUM($B3:$E3)</f>
        <v>0.30900139141603339</v>
      </c>
      <c r="C10" s="13">
        <f>C3/SUM($B3:$E3)</f>
        <v>0.33821042491705022</v>
      </c>
      <c r="D10" s="13">
        <f>D3/SUM($B3:$E3)</f>
        <v>0.19350315744407579</v>
      </c>
      <c r="E10" s="13">
        <f>E3/SUM($B3:$E3)</f>
        <v>0.15928502622284063</v>
      </c>
      <c r="F10" s="17">
        <f>F3/SUM($F3:$I3)</f>
        <v>0</v>
      </c>
      <c r="G10" s="17">
        <f>G3/SUM($F3:$I3)</f>
        <v>0.38659125220608559</v>
      </c>
      <c r="H10" s="17">
        <f>H3/SUM($F3:$I3)</f>
        <v>0.31688957877054585</v>
      </c>
      <c r="I10" s="17">
        <f>I3/SUM($F3:$I3)</f>
        <v>0.29651916902336856</v>
      </c>
    </row>
    <row r="11" spans="1:16" ht="13" thickBot="1" x14ac:dyDescent="0.3">
      <c r="A11" s="36" t="s">
        <v>3</v>
      </c>
      <c r="B11" s="37" t="s">
        <v>16</v>
      </c>
      <c r="C11" s="38"/>
      <c r="D11" s="38"/>
      <c r="E11" s="38"/>
      <c r="F11" s="38"/>
      <c r="G11" s="38"/>
      <c r="H11" s="38"/>
      <c r="I11" s="39"/>
    </row>
    <row r="12" spans="1:16" ht="38" thickBot="1" x14ac:dyDescent="0.3">
      <c r="A12" s="36"/>
      <c r="B12" s="15" t="s">
        <v>60</v>
      </c>
      <c r="C12" s="15" t="s">
        <v>61</v>
      </c>
      <c r="D12" s="15" t="s">
        <v>62</v>
      </c>
      <c r="E12" s="15" t="s">
        <v>63</v>
      </c>
      <c r="F12" s="15" t="s">
        <v>64</v>
      </c>
      <c r="G12" s="15" t="s">
        <v>65</v>
      </c>
      <c r="H12" s="16" t="s">
        <v>66</v>
      </c>
      <c r="I12" s="15" t="s">
        <v>67</v>
      </c>
    </row>
    <row r="13" spans="1:16" ht="38" thickBot="1" x14ac:dyDescent="0.3">
      <c r="A13" s="24" t="s">
        <v>50</v>
      </c>
      <c r="B13" s="13">
        <f>B6/SUM($B6:$E6)</f>
        <v>0.33530520778062523</v>
      </c>
      <c r="C13" s="13">
        <f>C6/SUM($B6:$E6)</f>
        <v>0.31207170999898398</v>
      </c>
      <c r="D13" s="13">
        <f>D6/SUM($B6:$E6)</f>
        <v>0.18685015635760169</v>
      </c>
      <c r="E13" s="13">
        <f>E6/SUM($B6:$E6)</f>
        <v>0.16577292586278916</v>
      </c>
      <c r="F13" s="17">
        <f>F6/SUM($F6:$I6)</f>
        <v>0</v>
      </c>
      <c r="G13" s="17">
        <f>G6/SUM($F6:$I6)</f>
        <v>0.38863527968930983</v>
      </c>
      <c r="H13" s="17">
        <f>H6/SUM($F6:$I6)</f>
        <v>0.30835093456882651</v>
      </c>
      <c r="I13" s="17">
        <f>I6/SUM($F6:$I6)</f>
        <v>0.30301378574186366</v>
      </c>
    </row>
    <row r="15" spans="1:16" x14ac:dyDescent="0.25">
      <c r="A15" t="s">
        <v>17</v>
      </c>
    </row>
    <row r="23" spans="1:5" x14ac:dyDescent="0.25">
      <c r="A23" t="s">
        <v>36</v>
      </c>
    </row>
    <row r="24" spans="1:5" x14ac:dyDescent="0.25">
      <c r="A24" t="s">
        <v>37</v>
      </c>
      <c r="B24" t="s">
        <v>42</v>
      </c>
      <c r="C24" t="s">
        <v>44</v>
      </c>
      <c r="D24" t="s">
        <v>43</v>
      </c>
      <c r="E24" t="s">
        <v>45</v>
      </c>
    </row>
    <row r="25" spans="1:5" ht="13" x14ac:dyDescent="0.25">
      <c r="A25" t="s">
        <v>38</v>
      </c>
      <c r="B25" s="23" t="s">
        <v>48</v>
      </c>
      <c r="C25" s="23" t="s">
        <v>49</v>
      </c>
      <c r="D25" s="23" t="s">
        <v>46</v>
      </c>
      <c r="E25" s="23" t="s">
        <v>47</v>
      </c>
    </row>
    <row r="26" spans="1:5" x14ac:dyDescent="0.25">
      <c r="A26" t="s">
        <v>39</v>
      </c>
    </row>
    <row r="27" spans="1:5" x14ac:dyDescent="0.25">
      <c r="A27" t="s">
        <v>40</v>
      </c>
    </row>
    <row r="28" spans="1:5" ht="13" x14ac:dyDescent="0.25">
      <c r="A28" t="s">
        <v>68</v>
      </c>
      <c r="B28" s="25" t="s">
        <v>70</v>
      </c>
    </row>
    <row r="29" spans="1:5" ht="13" x14ac:dyDescent="0.25">
      <c r="A29" t="s">
        <v>69</v>
      </c>
      <c r="B29" s="25" t="s">
        <v>71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10" type="noConversion"/>
  <conditionalFormatting sqref="B4:I5 B1:I2 A6:I6 A3:I3 B9:I9 B12:I12 J1:P6 A11:A13">
    <cfRule type="cellIs" dxfId="16" priority="10" operator="lessThan">
      <formula>0</formula>
    </cfRule>
  </conditionalFormatting>
  <conditionalFormatting sqref="A8:A10">
    <cfRule type="cellIs" dxfId="15" priority="9" operator="lessThan">
      <formula>0</formula>
    </cfRule>
  </conditionalFormatting>
  <conditionalFormatting sqref="B8 B11">
    <cfRule type="cellIs" dxfId="14" priority="8" operator="lessThan">
      <formula>0</formula>
    </cfRule>
  </conditionalFormatting>
  <conditionalFormatting sqref="A4:A5">
    <cfRule type="cellIs" dxfId="13" priority="7" operator="lessThan">
      <formula>0</formula>
    </cfRule>
  </conditionalFormatting>
  <conditionalFormatting sqref="A1:A2">
    <cfRule type="cellIs" dxfId="12" priority="6" operator="lessThan">
      <formula>0</formula>
    </cfRule>
  </conditionalFormatting>
  <conditionalFormatting sqref="B10:I10">
    <cfRule type="cellIs" dxfId="11" priority="3" operator="lessThan">
      <formula>0</formula>
    </cfRule>
  </conditionalFormatting>
  <conditionalFormatting sqref="B13:I13">
    <cfRule type="cellIs" dxfId="10" priority="2" operator="lessThan">
      <formula>0</formula>
    </cfRule>
  </conditionalFormatting>
  <conditionalFormatting sqref="A23:E23 A25:E28 A24:B24 D24:E24 A29:B29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Q20" sqref="Q20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4</v>
      </c>
      <c r="C1" s="40"/>
      <c r="D1" s="40"/>
      <c r="E1" s="40"/>
      <c r="F1" s="40"/>
      <c r="G1" s="40"/>
      <c r="H1" s="40"/>
      <c r="I1" s="40"/>
      <c r="J1" s="41" t="s">
        <v>18</v>
      </c>
      <c r="K1" s="41"/>
      <c r="L1" s="41"/>
      <c r="M1" s="41"/>
      <c r="N1" s="41"/>
      <c r="O1" s="41"/>
      <c r="P1" s="41"/>
    </row>
    <row r="2" spans="1:16" ht="50.5" thickBot="1" x14ac:dyDescent="0.3">
      <c r="A2" s="36"/>
      <c r="B2" s="8" t="s">
        <v>5</v>
      </c>
      <c r="C2" s="8" t="s">
        <v>6</v>
      </c>
      <c r="D2" s="8" t="s">
        <v>7</v>
      </c>
      <c r="E2" s="8" t="s">
        <v>8</v>
      </c>
      <c r="F2" s="8" t="s">
        <v>35</v>
      </c>
      <c r="G2" s="8" t="s">
        <v>19</v>
      </c>
      <c r="H2" s="8" t="s">
        <v>20</v>
      </c>
      <c r="I2" s="8" t="s">
        <v>21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</row>
    <row r="3" spans="1:16" ht="13" thickBot="1" x14ac:dyDescent="0.3">
      <c r="A3" s="10" t="s">
        <v>0</v>
      </c>
      <c r="B3" s="11">
        <v>28870</v>
      </c>
      <c r="C3" s="14">
        <v>31599</v>
      </c>
      <c r="D3" s="14">
        <v>18079</v>
      </c>
      <c r="E3" s="14">
        <v>14882</v>
      </c>
      <c r="F3" s="12">
        <f>SUM([1]Summary1!R7:T7)</f>
        <v>16098</v>
      </c>
      <c r="G3" s="12">
        <v>18181</v>
      </c>
      <c r="H3" s="12">
        <v>14903</v>
      </c>
      <c r="I3" s="12">
        <v>13945</v>
      </c>
      <c r="J3" s="13">
        <f t="shared" ref="J3:K3" si="0">F3/B3-1</f>
        <v>-0.44239695185313477</v>
      </c>
      <c r="K3" s="13">
        <f t="shared" si="0"/>
        <v>-0.42463369093958669</v>
      </c>
      <c r="L3" s="13">
        <f>SUM(F3:G3)/SUM(B3:C3)-1</f>
        <v>-0.43311448841555178</v>
      </c>
      <c r="M3" s="13">
        <f t="shared" ref="M3:N3" si="1">H3/D3-1</f>
        <v>-0.1756734332651142</v>
      </c>
      <c r="N3" s="13">
        <f t="shared" si="1"/>
        <v>-6.2961967477489611E-2</v>
      </c>
      <c r="O3" s="13">
        <f>SUM(H3:I3)/SUM(D3:E3)-1</f>
        <v>-0.12478383544188587</v>
      </c>
      <c r="P3" s="13">
        <f>SUM(F3:I3)/SUM(B3:E3)-1</f>
        <v>-0.32433907738413781</v>
      </c>
    </row>
    <row r="4" spans="1:16" ht="13" thickBot="1" x14ac:dyDescent="0.3">
      <c r="A4" s="36" t="s">
        <v>3</v>
      </c>
      <c r="B4" s="40" t="s">
        <v>9</v>
      </c>
      <c r="C4" s="40"/>
      <c r="D4" s="40"/>
      <c r="E4" s="40"/>
      <c r="F4" s="40"/>
      <c r="G4" s="40"/>
      <c r="H4" s="40"/>
      <c r="I4" s="40"/>
      <c r="J4" s="41" t="s">
        <v>29</v>
      </c>
      <c r="K4" s="41"/>
      <c r="L4" s="41"/>
      <c r="M4" s="41"/>
      <c r="N4" s="41"/>
      <c r="O4" s="41"/>
      <c r="P4" s="41"/>
    </row>
    <row r="5" spans="1:16" ht="50.5" thickBot="1" x14ac:dyDescent="0.3">
      <c r="A5" s="36"/>
      <c r="B5" s="8" t="s">
        <v>30</v>
      </c>
      <c r="C5" s="8" t="s">
        <v>6</v>
      </c>
      <c r="D5" s="8" t="s">
        <v>7</v>
      </c>
      <c r="E5" s="8" t="s">
        <v>8</v>
      </c>
      <c r="F5" s="8" t="s">
        <v>35</v>
      </c>
      <c r="G5" s="8" t="s">
        <v>19</v>
      </c>
      <c r="H5" s="8" t="s">
        <v>20</v>
      </c>
      <c r="I5" s="8" t="s">
        <v>21</v>
      </c>
      <c r="J5" s="9" t="s">
        <v>22</v>
      </c>
      <c r="K5" s="9" t="s">
        <v>23</v>
      </c>
      <c r="L5" s="9" t="s">
        <v>24</v>
      </c>
      <c r="M5" s="9" t="s">
        <v>25</v>
      </c>
      <c r="N5" s="9" t="s">
        <v>26</v>
      </c>
      <c r="O5" s="9" t="s">
        <v>27</v>
      </c>
      <c r="P5" s="9" t="s">
        <v>28</v>
      </c>
    </row>
    <row r="6" spans="1:16" ht="13" thickBot="1" x14ac:dyDescent="0.3">
      <c r="A6" s="10" t="s">
        <v>0</v>
      </c>
      <c r="B6" s="11">
        <v>29701</v>
      </c>
      <c r="C6" s="14">
        <v>27643</v>
      </c>
      <c r="D6" s="14">
        <v>16551</v>
      </c>
      <c r="E6" s="14">
        <v>14684</v>
      </c>
      <c r="F6" s="12">
        <f>SUM([1]Summary1!R12:T12)</f>
        <v>14005</v>
      </c>
      <c r="G6" s="12">
        <v>17112</v>
      </c>
      <c r="H6" s="12">
        <v>13577</v>
      </c>
      <c r="I6" s="12">
        <v>13342</v>
      </c>
      <c r="J6" s="13">
        <f t="shared" ref="J6:K6" si="2">F6/B6-1</f>
        <v>-0.52846705498131374</v>
      </c>
      <c r="K6" s="13">
        <f t="shared" si="2"/>
        <v>-0.38096443946026115</v>
      </c>
      <c r="L6" s="13">
        <f>SUM(F6:G6)/SUM(B6:C6)-1</f>
        <v>-0.4573625837053571</v>
      </c>
      <c r="M6" s="13">
        <f t="shared" ref="M6:N6" si="3">H6/D6-1</f>
        <v>-0.17968702797414049</v>
      </c>
      <c r="N6" s="13">
        <f t="shared" si="3"/>
        <v>-9.1391991283029106E-2</v>
      </c>
      <c r="O6" s="13">
        <f>SUM(H6:I6)/SUM(D6:E6)-1</f>
        <v>-0.13817832559628618</v>
      </c>
      <c r="P6" s="13">
        <f>SUM(F6:I6)/SUM(B6:E6)-1</f>
        <v>-0.34481084681470775</v>
      </c>
    </row>
    <row r="7" spans="1:16" ht="13" thickBot="1" x14ac:dyDescent="0.3"/>
    <row r="8" spans="1:16" ht="13" thickBot="1" x14ac:dyDescent="0.3">
      <c r="A8" s="36" t="s">
        <v>3</v>
      </c>
      <c r="B8" s="37" t="s">
        <v>11</v>
      </c>
      <c r="C8" s="38"/>
      <c r="D8" s="38"/>
      <c r="E8" s="38"/>
      <c r="F8" s="38"/>
      <c r="G8" s="38"/>
      <c r="H8" s="38"/>
      <c r="I8" s="39"/>
    </row>
    <row r="9" spans="1:16" ht="25.5" thickBot="1" x14ac:dyDescent="0.3">
      <c r="A9" s="36"/>
      <c r="B9" s="15" t="s">
        <v>12</v>
      </c>
      <c r="C9" s="15" t="s">
        <v>13</v>
      </c>
      <c r="D9" s="15" t="s">
        <v>14</v>
      </c>
      <c r="E9" s="15" t="s">
        <v>15</v>
      </c>
      <c r="F9" s="15" t="s">
        <v>31</v>
      </c>
      <c r="G9" s="15" t="s">
        <v>32</v>
      </c>
      <c r="H9" s="16" t="s">
        <v>33</v>
      </c>
      <c r="I9" s="15" t="s">
        <v>34</v>
      </c>
    </row>
    <row r="10" spans="1:16" ht="13" thickBot="1" x14ac:dyDescent="0.3">
      <c r="A10" s="10" t="s">
        <v>0</v>
      </c>
      <c r="B10" s="13">
        <f>B3/SUM($B3:$E3)</f>
        <v>0.30900139141603339</v>
      </c>
      <c r="C10" s="13">
        <f>C3/SUM($B3:$E3)</f>
        <v>0.33821042491705022</v>
      </c>
      <c r="D10" s="13">
        <f>D3/SUM($B3:$E3)</f>
        <v>0.19350315744407579</v>
      </c>
      <c r="E10" s="13">
        <f>E3/SUM($B3:$E3)</f>
        <v>0.15928502622284063</v>
      </c>
      <c r="F10" s="17">
        <f>F3/SUM($F3:$I3)</f>
        <v>0.25500974226559159</v>
      </c>
      <c r="G10" s="17">
        <f>G3/SUM($F3:$I3)</f>
        <v>0.28800671661887939</v>
      </c>
      <c r="H10" s="17">
        <f>H3/SUM($F3:$I3)</f>
        <v>0.23607964896161707</v>
      </c>
      <c r="I10" s="17">
        <f>I3/SUM($F3:$I3)</f>
        <v>0.22090389215391196</v>
      </c>
    </row>
    <row r="11" spans="1:16" ht="13" thickBot="1" x14ac:dyDescent="0.3">
      <c r="A11" s="36" t="s">
        <v>3</v>
      </c>
      <c r="B11" s="37" t="s">
        <v>16</v>
      </c>
      <c r="C11" s="38"/>
      <c r="D11" s="38"/>
      <c r="E11" s="38"/>
      <c r="F11" s="38"/>
      <c r="G11" s="38"/>
      <c r="H11" s="38"/>
      <c r="I11" s="39"/>
    </row>
    <row r="12" spans="1:16" ht="25.5" thickBot="1" x14ac:dyDescent="0.3">
      <c r="A12" s="36"/>
      <c r="B12" s="15" t="s">
        <v>12</v>
      </c>
      <c r="C12" s="15" t="s">
        <v>13</v>
      </c>
      <c r="D12" s="15" t="s">
        <v>14</v>
      </c>
      <c r="E12" s="15" t="s">
        <v>15</v>
      </c>
      <c r="F12" s="15" t="s">
        <v>31</v>
      </c>
      <c r="G12" s="15" t="s">
        <v>32</v>
      </c>
      <c r="H12" s="16" t="s">
        <v>33</v>
      </c>
      <c r="I12" s="15" t="s">
        <v>34</v>
      </c>
    </row>
    <row r="13" spans="1:16" ht="13" thickBot="1" x14ac:dyDescent="0.3">
      <c r="A13" s="10" t="s">
        <v>0</v>
      </c>
      <c r="B13" s="13">
        <f>B6/SUM($B6:$E6)</f>
        <v>0.33530520778062523</v>
      </c>
      <c r="C13" s="13">
        <f>C6/SUM($B6:$E6)</f>
        <v>0.31207170999898398</v>
      </c>
      <c r="D13" s="13">
        <f>D6/SUM($B6:$E6)</f>
        <v>0.18685015635760169</v>
      </c>
      <c r="E13" s="13">
        <f>E6/SUM($B6:$E6)</f>
        <v>0.16577292586278916</v>
      </c>
      <c r="F13" s="17">
        <f>F6/SUM($F6:$I6)</f>
        <v>0.24131573506099663</v>
      </c>
      <c r="G13" s="17">
        <f>G6/SUM($F6:$I6)</f>
        <v>0.29485147150044799</v>
      </c>
      <c r="H13" s="17">
        <f>H6/SUM($F6:$I6)</f>
        <v>0.23394100213660488</v>
      </c>
      <c r="I13" s="17">
        <f>I6/SUM($F6:$I6)</f>
        <v>0.2298917913019505</v>
      </c>
    </row>
    <row r="15" spans="1:16" x14ac:dyDescent="0.25">
      <c r="A15" t="s">
        <v>17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10" type="noConversion"/>
  <conditionalFormatting sqref="B4:I4 B1:I1 A6:I6 A3:I3 B9:I9 B12:I12 J1:P6 A11:A13 F2:I2 F5:I5">
    <cfRule type="cellIs" dxfId="8" priority="11" operator="lessThan">
      <formula>0</formula>
    </cfRule>
  </conditionalFormatting>
  <conditionalFormatting sqref="A8:A10">
    <cfRule type="cellIs" dxfId="7" priority="10" operator="lessThan">
      <formula>0</formula>
    </cfRule>
  </conditionalFormatting>
  <conditionalFormatting sqref="B8 B11">
    <cfRule type="cellIs" dxfId="6" priority="9" operator="lessThan">
      <formula>0</formula>
    </cfRule>
  </conditionalFormatting>
  <conditionalFormatting sqref="A4:A5">
    <cfRule type="cellIs" dxfId="5" priority="8" operator="lessThan">
      <formula>0</formula>
    </cfRule>
  </conditionalFormatting>
  <conditionalFormatting sqref="A1:A2">
    <cfRule type="cellIs" dxfId="4" priority="7" operator="lessThan">
      <formula>0</formula>
    </cfRule>
  </conditionalFormatting>
  <conditionalFormatting sqref="B10:I10">
    <cfRule type="cellIs" dxfId="3" priority="4" operator="lessThan">
      <formula>0</formula>
    </cfRule>
  </conditionalFormatting>
  <conditionalFormatting sqref="B13:I13">
    <cfRule type="cellIs" dxfId="2" priority="3" operator="lessThan">
      <formula>0</formula>
    </cfRule>
  </conditionalFormatting>
  <conditionalFormatting sqref="B2:E2">
    <cfRule type="cellIs" dxfId="1" priority="2" operator="lessThan">
      <formula>0</formula>
    </cfRule>
  </conditionalFormatting>
  <conditionalFormatting sqref="B5:E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 &amp;Year and &amp;(Year+1)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2024-04-19T03:31:01Z</dcterms:modified>
</cp:coreProperties>
</file>