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01 本地-增量备份-天翼云\A.1 北航-Main\11-科研项目\01.00-bluetooth\"/>
    </mc:Choice>
  </mc:AlternateContent>
  <xr:revisionPtr revIDLastSave="0" documentId="13_ncr:1_{17E297B9-A5C6-41B4-B25C-9D95044DEB99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K3" i="1"/>
  <c r="J3" i="1"/>
  <c r="I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H3" i="1"/>
  <c r="G3" i="1"/>
  <c r="F3" i="1"/>
  <c r="D5" i="1"/>
  <c r="D6" i="1"/>
  <c r="D7" i="1"/>
  <c r="E7" i="1" s="1"/>
  <c r="D8" i="1"/>
  <c r="D13" i="1"/>
  <c r="C3" i="1"/>
  <c r="D3" i="1" s="1"/>
  <c r="C4" i="1"/>
  <c r="C5" i="1"/>
  <c r="E5" i="1" s="1"/>
  <c r="C6" i="1"/>
  <c r="E6" i="1" s="1"/>
  <c r="C7" i="1"/>
  <c r="C8" i="1"/>
  <c r="E8" i="1" s="1"/>
  <c r="C9" i="1"/>
  <c r="D9" i="1" s="1"/>
  <c r="E9" i="1" s="1"/>
  <c r="C10" i="1"/>
  <c r="C11" i="1"/>
  <c r="D11" i="1" s="1"/>
  <c r="E11" i="1" s="1"/>
  <c r="C12" i="1"/>
  <c r="C13" i="1"/>
  <c r="E13" i="1" s="1"/>
  <c r="D12" i="1" l="1"/>
  <c r="E12" i="1" s="1"/>
  <c r="E3" i="1"/>
  <c r="D4" i="1"/>
  <c r="E4" i="1" s="1"/>
  <c r="D10" i="1"/>
  <c r="E10" i="1" s="1"/>
</calcChain>
</file>

<file path=xl/sharedStrings.xml><?xml version="1.0" encoding="utf-8"?>
<sst xmlns="http://schemas.openxmlformats.org/spreadsheetml/2006/main" count="28" uniqueCount="22">
  <si>
    <t>Station1_X</t>
    <phoneticPr fontId="1" type="noConversion"/>
  </si>
  <si>
    <t>Station1_Y</t>
    <phoneticPr fontId="1" type="noConversion"/>
  </si>
  <si>
    <t>Station2_X</t>
    <phoneticPr fontId="1" type="noConversion"/>
  </si>
  <si>
    <t>Station2_Y</t>
    <phoneticPr fontId="1" type="noConversion"/>
  </si>
  <si>
    <t>Station3_X</t>
    <phoneticPr fontId="1" type="noConversion"/>
  </si>
  <si>
    <t>Station3_Y</t>
    <phoneticPr fontId="1" type="noConversion"/>
  </si>
  <si>
    <t>Height</t>
    <phoneticPr fontId="1" type="noConversion"/>
  </si>
  <si>
    <t>n</t>
    <phoneticPr fontId="1" type="noConversion"/>
  </si>
  <si>
    <t>p0</t>
    <phoneticPr fontId="1" type="noConversion"/>
  </si>
  <si>
    <t>Station1</t>
    <phoneticPr fontId="1" type="noConversion"/>
  </si>
  <si>
    <t>Station2</t>
  </si>
  <si>
    <t>Station3</t>
  </si>
  <si>
    <t>2D Distance</t>
    <phoneticPr fontId="1" type="noConversion"/>
  </si>
  <si>
    <t>3D Distance</t>
    <phoneticPr fontId="1" type="noConversion"/>
  </si>
  <si>
    <t>Client</t>
    <phoneticPr fontId="1" type="noConversion"/>
  </si>
  <si>
    <t>X</t>
    <phoneticPr fontId="1" type="noConversion"/>
  </si>
  <si>
    <t>Y</t>
    <phoneticPr fontId="1" type="noConversion"/>
  </si>
  <si>
    <t>RSSI</t>
    <phoneticPr fontId="1" type="noConversion"/>
  </si>
  <si>
    <t>(0,0)</t>
    <phoneticPr fontId="1" type="noConversion"/>
  </si>
  <si>
    <t>(0,100)</t>
    <phoneticPr fontId="1" type="noConversion"/>
  </si>
  <si>
    <t>(100,0)</t>
    <phoneticPr fontId="1" type="noConversion"/>
  </si>
  <si>
    <t>Test Input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</si>
</sst>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16</xdr:col>
      <xdr:colOff>711200</xdr:colOff>
      <xdr:row>12</xdr:row>
      <xdr:rowOff>4233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7665E0D-1E02-3A32-B68A-1DFB8AF27AAB}"/>
            </a:ext>
          </a:extLst>
        </xdr:cNvPr>
        <xdr:cNvCxnSpPr/>
      </xdr:nvCxnSpPr>
      <xdr:spPr>
        <a:xfrm flipV="1">
          <a:off x="8492067" y="2133600"/>
          <a:ext cx="2882900" cy="4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719666</xdr:colOff>
      <xdr:row>2</xdr:row>
      <xdr:rowOff>160867</xdr:rowOff>
    </xdr:from>
    <xdr:to>
      <xdr:col>13</xdr:col>
      <xdr:colOff>0</xdr:colOff>
      <xdr:row>11</xdr:row>
      <xdr:rowOff>165100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483B24E-CB5A-7841-6456-86F97F2B9A18}"/>
            </a:ext>
          </a:extLst>
        </xdr:cNvPr>
        <xdr:cNvCxnSpPr/>
      </xdr:nvCxnSpPr>
      <xdr:spPr>
        <a:xfrm flipH="1" flipV="1">
          <a:off x="8487833" y="516467"/>
          <a:ext cx="4234" cy="16044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673100</xdr:colOff>
      <xdr:row>11</xdr:row>
      <xdr:rowOff>122767</xdr:rowOff>
    </xdr:from>
    <xdr:to>
      <xdr:col>13</xdr:col>
      <xdr:colOff>50800</xdr:colOff>
      <xdr:row>12</xdr:row>
      <xdr:rowOff>42333</xdr:rowOff>
    </xdr:to>
    <xdr:sp macro="" textlink="">
      <xdr:nvSpPr>
        <xdr:cNvPr id="7" name="Flowchart: Summing Junction 6">
          <a:extLst>
            <a:ext uri="{FF2B5EF4-FFF2-40B4-BE49-F238E27FC236}">
              <a16:creationId xmlns:a16="http://schemas.microsoft.com/office/drawing/2014/main" id="{4B562253-6A2D-EE87-CB20-4C16F3DFB672}"/>
            </a:ext>
          </a:extLst>
        </xdr:cNvPr>
        <xdr:cNvSpPr/>
      </xdr:nvSpPr>
      <xdr:spPr>
        <a:xfrm>
          <a:off x="8441267" y="2078567"/>
          <a:ext cx="101600" cy="97366"/>
        </a:xfrm>
        <a:prstGeom prst="flowChartSummingJunct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656167</xdr:colOff>
      <xdr:row>3</xdr:row>
      <xdr:rowOff>135467</xdr:rowOff>
    </xdr:from>
    <xdr:to>
      <xdr:col>13</xdr:col>
      <xdr:colOff>33867</xdr:colOff>
      <xdr:row>4</xdr:row>
      <xdr:rowOff>55033</xdr:rowOff>
    </xdr:to>
    <xdr:sp macro="" textlink="">
      <xdr:nvSpPr>
        <xdr:cNvPr id="8" name="Flowchart: Summing Junction 7">
          <a:extLst>
            <a:ext uri="{FF2B5EF4-FFF2-40B4-BE49-F238E27FC236}">
              <a16:creationId xmlns:a16="http://schemas.microsoft.com/office/drawing/2014/main" id="{797F02E1-82E4-10E7-DC6F-51667741C02B}"/>
            </a:ext>
          </a:extLst>
        </xdr:cNvPr>
        <xdr:cNvSpPr/>
      </xdr:nvSpPr>
      <xdr:spPr>
        <a:xfrm>
          <a:off x="8424334" y="668867"/>
          <a:ext cx="101600" cy="97366"/>
        </a:xfrm>
        <a:prstGeom prst="flowChartSummingJunct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660400</xdr:colOff>
      <xdr:row>11</xdr:row>
      <xdr:rowOff>127000</xdr:rowOff>
    </xdr:from>
    <xdr:to>
      <xdr:col>15</xdr:col>
      <xdr:colOff>38100</xdr:colOff>
      <xdr:row>12</xdr:row>
      <xdr:rowOff>46566</xdr:rowOff>
    </xdr:to>
    <xdr:sp macro="" textlink="">
      <xdr:nvSpPr>
        <xdr:cNvPr id="9" name="Flowchart: Summing Junction 8">
          <a:extLst>
            <a:ext uri="{FF2B5EF4-FFF2-40B4-BE49-F238E27FC236}">
              <a16:creationId xmlns:a16="http://schemas.microsoft.com/office/drawing/2014/main" id="{20931EF9-B7D7-5D38-865B-E93A3E0E1119}"/>
            </a:ext>
          </a:extLst>
        </xdr:cNvPr>
        <xdr:cNvSpPr/>
      </xdr:nvSpPr>
      <xdr:spPr>
        <a:xfrm>
          <a:off x="9876367" y="2082800"/>
          <a:ext cx="101600" cy="97366"/>
        </a:xfrm>
        <a:prstGeom prst="flowChartSummingJunct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4233</xdr:colOff>
      <xdr:row>7</xdr:row>
      <xdr:rowOff>173567</xdr:rowOff>
    </xdr:from>
    <xdr:to>
      <xdr:col>15</xdr:col>
      <xdr:colOff>618066</xdr:colOff>
      <xdr:row>8</xdr:row>
      <xdr:rowOff>4234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95B6AD9-388F-8FB5-B962-974E6F2C0F4C}"/>
            </a:ext>
          </a:extLst>
        </xdr:cNvPr>
        <xdr:cNvCxnSpPr/>
      </xdr:nvCxnSpPr>
      <xdr:spPr>
        <a:xfrm flipV="1">
          <a:off x="8496300" y="1418167"/>
          <a:ext cx="2061633" cy="8467"/>
        </a:xfrm>
        <a:prstGeom prst="straightConnector1">
          <a:avLst/>
        </a:prstGeom>
        <a:ln w="19050" cap="flat" cmpd="sng" algn="ctr">
          <a:solidFill>
            <a:schemeClr val="accent1"/>
          </a:solidFill>
          <a:prstDash val="sysDot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254000</xdr:colOff>
      <xdr:row>7</xdr:row>
      <xdr:rowOff>131233</xdr:rowOff>
    </xdr:from>
    <xdr:to>
      <xdr:col>13</xdr:col>
      <xdr:colOff>364066</xdr:colOff>
      <xdr:row>8</xdr:row>
      <xdr:rowOff>59267</xdr:rowOff>
    </xdr:to>
    <xdr:sp macro="" textlink="">
      <xdr:nvSpPr>
        <xdr:cNvPr id="14" name="Arrow: Striped Right 13">
          <a:extLst>
            <a:ext uri="{FF2B5EF4-FFF2-40B4-BE49-F238E27FC236}">
              <a16:creationId xmlns:a16="http://schemas.microsoft.com/office/drawing/2014/main" id="{612029C6-689D-D94E-EF24-578AC92CCF5A}"/>
            </a:ext>
          </a:extLst>
        </xdr:cNvPr>
        <xdr:cNvSpPr/>
      </xdr:nvSpPr>
      <xdr:spPr>
        <a:xfrm>
          <a:off x="8746067" y="1375833"/>
          <a:ext cx="110066" cy="105834"/>
        </a:xfrm>
        <a:prstGeom prst="strip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zoomScaleNormal="10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L24" sqref="L24"/>
    </sheetView>
  </sheetViews>
  <sheetFormatPr defaultRowHeight="14" x14ac:dyDescent="0.45"/>
  <cols>
    <col min="1" max="2" width="7" style="1" customWidth="1"/>
    <col min="3" max="11" width="8.41015625" style="1" customWidth="1"/>
    <col min="12" max="12" width="46.8203125" customWidth="1"/>
    <col min="13" max="18" width="10.05859375" style="1" customWidth="1"/>
    <col min="19" max="21" width="8.9375" style="1"/>
  </cols>
  <sheetData>
    <row r="1" spans="1:21" x14ac:dyDescent="0.45">
      <c r="A1" s="6" t="s">
        <v>14</v>
      </c>
      <c r="B1" s="6"/>
      <c r="C1" s="6" t="s">
        <v>12</v>
      </c>
      <c r="D1" s="6"/>
      <c r="E1" s="6"/>
      <c r="F1" s="6" t="s">
        <v>13</v>
      </c>
      <c r="G1" s="6"/>
      <c r="H1" s="6"/>
      <c r="I1" s="7" t="s">
        <v>17</v>
      </c>
      <c r="J1" s="8"/>
      <c r="K1" s="9"/>
      <c r="L1" s="14" t="s">
        <v>21</v>
      </c>
      <c r="M1" s="13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8</v>
      </c>
      <c r="U1" s="2" t="s">
        <v>7</v>
      </c>
    </row>
    <row r="2" spans="1:21" x14ac:dyDescent="0.45">
      <c r="A2" s="4" t="s">
        <v>15</v>
      </c>
      <c r="B2" s="4" t="s">
        <v>16</v>
      </c>
      <c r="C2" s="5" t="s">
        <v>9</v>
      </c>
      <c r="D2" s="5" t="s">
        <v>10</v>
      </c>
      <c r="E2" s="5" t="s">
        <v>11</v>
      </c>
      <c r="F2" s="5" t="s">
        <v>9</v>
      </c>
      <c r="G2" s="5" t="s">
        <v>10</v>
      </c>
      <c r="H2" s="5" t="s">
        <v>11</v>
      </c>
      <c r="I2" s="5" t="s">
        <v>9</v>
      </c>
      <c r="J2" s="5" t="s">
        <v>10</v>
      </c>
      <c r="K2" s="5" t="s">
        <v>11</v>
      </c>
      <c r="L2" s="15"/>
      <c r="M2" s="13">
        <v>0</v>
      </c>
      <c r="N2" s="2">
        <v>0</v>
      </c>
      <c r="O2" s="2">
        <v>100</v>
      </c>
      <c r="P2" s="2">
        <v>0</v>
      </c>
      <c r="Q2" s="2">
        <v>0</v>
      </c>
      <c r="R2" s="2">
        <v>100</v>
      </c>
      <c r="S2" s="2">
        <v>2.5</v>
      </c>
      <c r="T2" s="2">
        <v>-40</v>
      </c>
      <c r="U2" s="2">
        <v>2.5</v>
      </c>
    </row>
    <row r="3" spans="1:21" x14ac:dyDescent="0.45">
      <c r="A3" s="3">
        <v>0</v>
      </c>
      <c r="B3" s="3">
        <v>50</v>
      </c>
      <c r="C3" s="11">
        <f t="shared" ref="C3:C5" si="0">ROUNDUP(SQRT((A3-$M$2)^2+(B3-$N$2)^2),2)</f>
        <v>50</v>
      </c>
      <c r="D3" s="11">
        <f>ROUNDUP(SQRT((B3-$O$2)^2+(C3-$P$2)^2),2)</f>
        <v>70.72</v>
      </c>
      <c r="E3" s="11">
        <f>ROUNDUP(SQRT((C3-$Q$2)^2+(D3-$R$2)^2),2)</f>
        <v>57.949999999999996</v>
      </c>
      <c r="F3" s="10">
        <f>ROUND(SQRT(C3^2+$S$2^2),2)</f>
        <v>50.06</v>
      </c>
      <c r="G3" s="10">
        <f>ROUND(SQRT(D3^2+$S$2^2),2)</f>
        <v>70.760000000000005</v>
      </c>
      <c r="H3" s="10">
        <f>ROUND(SQRT(E3^2+$S$2^2),2)</f>
        <v>58</v>
      </c>
      <c r="I3" s="4">
        <f>ROUNDUP($T$2-10*$U$2*LOG10(F3),0)</f>
        <v>-83</v>
      </c>
      <c r="J3" s="4">
        <f>ROUNDUP($T$2-10*$U$2*LOG10(G3),0)</f>
        <v>-87</v>
      </c>
      <c r="K3" s="4">
        <f>ROUNDUP($T$2-10*$U$2*LOG10(H3),0)</f>
        <v>-85</v>
      </c>
      <c r="L3" s="3" t="str">
        <f>_xlfn.CONCAT("10001,",TEXT(I3,"0"),";","10002,",TEXT(J3,"0"),";",,"10003,",TEXT(K3,"0"),";869511023026821")</f>
        <v>10001,-83;10002,-87;10003,-85;869511023026821</v>
      </c>
    </row>
    <row r="4" spans="1:21" x14ac:dyDescent="0.45">
      <c r="A4" s="3">
        <v>10</v>
      </c>
      <c r="B4" s="3">
        <v>50</v>
      </c>
      <c r="C4" s="11">
        <f t="shared" si="0"/>
        <v>51</v>
      </c>
      <c r="D4" s="11">
        <f t="shared" ref="D4:D13" si="1">ROUNDUP(SQRT((B4-$O$2)^2+(C4-$P$2)^2),2)</f>
        <v>71.430000000000007</v>
      </c>
      <c r="E4" s="11">
        <f t="shared" ref="E4:E13" si="2">ROUNDUP(SQRT((C4-$Q$2)^2+(D4-$R$2)^2),2)</f>
        <v>58.46</v>
      </c>
      <c r="F4" s="10">
        <f t="shared" ref="F4:F13" si="3">ROUND(SQRT(C4^2+$S$2^2),2)</f>
        <v>51.06</v>
      </c>
      <c r="G4" s="10">
        <f t="shared" ref="G4:G13" si="4">ROUND(SQRT(D4^2+$S$2^2),2)</f>
        <v>71.47</v>
      </c>
      <c r="H4" s="10">
        <f t="shared" ref="H4:H13" si="5">ROUND(SQRT(E4^2+$S$2^2),2)</f>
        <v>58.51</v>
      </c>
      <c r="I4" s="4">
        <f t="shared" ref="I4:I13" si="6">ROUNDUP($T$2-10*$U$2*LOG10(F4),0)</f>
        <v>-83</v>
      </c>
      <c r="J4" s="4">
        <f t="shared" ref="J4:J13" si="7">ROUNDUP($T$2-10*$U$2*LOG10(G4),0)</f>
        <v>-87</v>
      </c>
      <c r="K4" s="4">
        <f t="shared" ref="K4:K13" si="8">ROUNDUP($T$2-10*$U$2*LOG10(H4),0)</f>
        <v>-85</v>
      </c>
      <c r="L4" s="3" t="str">
        <f t="shared" ref="L4:L13" si="9">_xlfn.CONCAT("10001,",TEXT(I4,"0"),";","10002,",TEXT(J4,"0"),";",,"10003,",TEXT(K4,"0"),";869511023026821")</f>
        <v>10001,-83;10002,-87;10003,-85;869511023026821</v>
      </c>
    </row>
    <row r="5" spans="1:21" x14ac:dyDescent="0.45">
      <c r="A5" s="3">
        <v>20</v>
      </c>
      <c r="B5" s="3">
        <v>50</v>
      </c>
      <c r="C5" s="11">
        <f t="shared" si="0"/>
        <v>53.86</v>
      </c>
      <c r="D5" s="11">
        <f t="shared" si="1"/>
        <v>73.5</v>
      </c>
      <c r="E5" s="11">
        <f t="shared" si="2"/>
        <v>60.03</v>
      </c>
      <c r="F5" s="10">
        <f t="shared" si="3"/>
        <v>53.92</v>
      </c>
      <c r="G5" s="10">
        <f t="shared" si="4"/>
        <v>73.540000000000006</v>
      </c>
      <c r="H5" s="10">
        <f t="shared" si="5"/>
        <v>60.08</v>
      </c>
      <c r="I5" s="4">
        <f t="shared" si="6"/>
        <v>-84</v>
      </c>
      <c r="J5" s="4">
        <f t="shared" si="7"/>
        <v>-87</v>
      </c>
      <c r="K5" s="4">
        <f t="shared" si="8"/>
        <v>-85</v>
      </c>
      <c r="L5" s="3" t="str">
        <f t="shared" si="9"/>
        <v>10001,-84;10002,-87;10003,-85;869511023026821</v>
      </c>
      <c r="N5" s="12" t="s">
        <v>20</v>
      </c>
    </row>
    <row r="6" spans="1:21" x14ac:dyDescent="0.45">
      <c r="A6" s="3">
        <v>30</v>
      </c>
      <c r="B6" s="3">
        <v>50</v>
      </c>
      <c r="C6" s="11">
        <f>ROUNDUP(SQRT((A6-$M$2)^2+(B6-$N$2)^2),2)</f>
        <v>58.309999999999995</v>
      </c>
      <c r="D6" s="11">
        <f t="shared" si="1"/>
        <v>76.820000000000007</v>
      </c>
      <c r="E6" s="11">
        <f t="shared" si="2"/>
        <v>62.75</v>
      </c>
      <c r="F6" s="10">
        <f t="shared" si="3"/>
        <v>58.36</v>
      </c>
      <c r="G6" s="10">
        <f t="shared" si="4"/>
        <v>76.86</v>
      </c>
      <c r="H6" s="10">
        <f t="shared" si="5"/>
        <v>62.8</v>
      </c>
      <c r="I6" s="4">
        <f t="shared" si="6"/>
        <v>-85</v>
      </c>
      <c r="J6" s="4">
        <f t="shared" si="7"/>
        <v>-88</v>
      </c>
      <c r="K6" s="4">
        <f t="shared" si="8"/>
        <v>-85</v>
      </c>
      <c r="L6" s="3" t="str">
        <f t="shared" si="9"/>
        <v>10001,-85;10002,-88;10003,-85;869511023026821</v>
      </c>
      <c r="N6" s="12"/>
    </row>
    <row r="7" spans="1:21" x14ac:dyDescent="0.45">
      <c r="A7" s="3">
        <v>40</v>
      </c>
      <c r="B7" s="3">
        <v>50</v>
      </c>
      <c r="C7" s="11">
        <f t="shared" ref="C7:C13" si="10">ROUNDUP(SQRT((A7-$M$2)^2+(B7-$N$2)^2),2)</f>
        <v>64.040000000000006</v>
      </c>
      <c r="D7" s="11">
        <f t="shared" si="1"/>
        <v>81.25</v>
      </c>
      <c r="E7" s="11">
        <f t="shared" si="2"/>
        <v>66.73</v>
      </c>
      <c r="F7" s="10">
        <f t="shared" si="3"/>
        <v>64.09</v>
      </c>
      <c r="G7" s="10">
        <f t="shared" si="4"/>
        <v>81.290000000000006</v>
      </c>
      <c r="H7" s="10">
        <f t="shared" si="5"/>
        <v>66.78</v>
      </c>
      <c r="I7" s="4">
        <f t="shared" si="6"/>
        <v>-86</v>
      </c>
      <c r="J7" s="4">
        <f t="shared" si="7"/>
        <v>-88</v>
      </c>
      <c r="K7" s="4">
        <f t="shared" si="8"/>
        <v>-86</v>
      </c>
      <c r="L7" s="3" t="str">
        <f t="shared" si="9"/>
        <v>10001,-86;10002,-88;10003,-86;869511023026821</v>
      </c>
      <c r="N7" s="12"/>
    </row>
    <row r="8" spans="1:21" x14ac:dyDescent="0.45">
      <c r="A8" s="3">
        <v>50</v>
      </c>
      <c r="B8" s="3">
        <v>50</v>
      </c>
      <c r="C8" s="11">
        <f t="shared" si="10"/>
        <v>70.72</v>
      </c>
      <c r="D8" s="11">
        <f t="shared" si="1"/>
        <v>86.62</v>
      </c>
      <c r="E8" s="11">
        <f t="shared" si="2"/>
        <v>71.98</v>
      </c>
      <c r="F8" s="10">
        <f t="shared" si="3"/>
        <v>70.760000000000005</v>
      </c>
      <c r="G8" s="10">
        <f t="shared" si="4"/>
        <v>86.66</v>
      </c>
      <c r="H8" s="10">
        <f t="shared" si="5"/>
        <v>72.02</v>
      </c>
      <c r="I8" s="4">
        <f t="shared" si="6"/>
        <v>-87</v>
      </c>
      <c r="J8" s="4">
        <f t="shared" si="7"/>
        <v>-89</v>
      </c>
      <c r="K8" s="4">
        <f t="shared" si="8"/>
        <v>-87</v>
      </c>
      <c r="L8" s="3" t="str">
        <f t="shared" si="9"/>
        <v>10001,-87;10002,-89;10003,-87;869511023026821</v>
      </c>
    </row>
    <row r="9" spans="1:21" x14ac:dyDescent="0.45">
      <c r="A9" s="3">
        <v>60</v>
      </c>
      <c r="B9" s="3">
        <v>50</v>
      </c>
      <c r="C9" s="11">
        <f t="shared" si="10"/>
        <v>78.11</v>
      </c>
      <c r="D9" s="11">
        <f t="shared" si="1"/>
        <v>92.75</v>
      </c>
      <c r="E9" s="11">
        <f t="shared" si="2"/>
        <v>78.45</v>
      </c>
      <c r="F9" s="10">
        <f t="shared" si="3"/>
        <v>78.150000000000006</v>
      </c>
      <c r="G9" s="10">
        <f t="shared" si="4"/>
        <v>92.78</v>
      </c>
      <c r="H9" s="10">
        <f t="shared" si="5"/>
        <v>78.489999999999995</v>
      </c>
      <c r="I9" s="4">
        <f t="shared" si="6"/>
        <v>-88</v>
      </c>
      <c r="J9" s="4">
        <f t="shared" si="7"/>
        <v>-90</v>
      </c>
      <c r="K9" s="4">
        <f t="shared" si="8"/>
        <v>-88</v>
      </c>
      <c r="L9" s="3" t="str">
        <f t="shared" si="9"/>
        <v>10001,-88;10002,-90;10003,-88;869511023026821</v>
      </c>
    </row>
    <row r="10" spans="1:21" x14ac:dyDescent="0.45">
      <c r="A10" s="3">
        <v>70</v>
      </c>
      <c r="B10" s="3">
        <v>50</v>
      </c>
      <c r="C10" s="11">
        <f t="shared" si="10"/>
        <v>86.03</v>
      </c>
      <c r="D10" s="11">
        <f t="shared" si="1"/>
        <v>99.51</v>
      </c>
      <c r="E10" s="11">
        <f t="shared" si="2"/>
        <v>86.04</v>
      </c>
      <c r="F10" s="10">
        <f t="shared" si="3"/>
        <v>86.07</v>
      </c>
      <c r="G10" s="10">
        <f t="shared" si="4"/>
        <v>99.54</v>
      </c>
      <c r="H10" s="10">
        <f t="shared" si="5"/>
        <v>86.08</v>
      </c>
      <c r="I10" s="4">
        <f t="shared" si="6"/>
        <v>-89</v>
      </c>
      <c r="J10" s="4">
        <f t="shared" si="7"/>
        <v>-90</v>
      </c>
      <c r="K10" s="4">
        <f t="shared" si="8"/>
        <v>-89</v>
      </c>
      <c r="L10" s="3" t="str">
        <f t="shared" si="9"/>
        <v>10001,-89;10002,-90;10003,-89;869511023026821</v>
      </c>
    </row>
    <row r="11" spans="1:21" x14ac:dyDescent="0.45">
      <c r="A11" s="3">
        <v>80</v>
      </c>
      <c r="B11" s="3">
        <v>50</v>
      </c>
      <c r="C11" s="11">
        <f t="shared" si="10"/>
        <v>94.34</v>
      </c>
      <c r="D11" s="11">
        <f t="shared" si="1"/>
        <v>106.78</v>
      </c>
      <c r="E11" s="11">
        <f t="shared" si="2"/>
        <v>94.59</v>
      </c>
      <c r="F11" s="10">
        <f t="shared" si="3"/>
        <v>94.37</v>
      </c>
      <c r="G11" s="10">
        <f t="shared" si="4"/>
        <v>106.81</v>
      </c>
      <c r="H11" s="10">
        <f t="shared" si="5"/>
        <v>94.62</v>
      </c>
      <c r="I11" s="4">
        <f t="shared" si="6"/>
        <v>-90</v>
      </c>
      <c r="J11" s="4">
        <f t="shared" si="7"/>
        <v>-91</v>
      </c>
      <c r="K11" s="4">
        <f t="shared" si="8"/>
        <v>-90</v>
      </c>
      <c r="L11" s="3" t="str">
        <f t="shared" si="9"/>
        <v>10001,-90;10002,-91;10003,-90;869511023026821</v>
      </c>
    </row>
    <row r="12" spans="1:21" x14ac:dyDescent="0.45">
      <c r="A12" s="3">
        <v>90</v>
      </c>
      <c r="B12" s="3">
        <v>50</v>
      </c>
      <c r="C12" s="11">
        <f t="shared" si="10"/>
        <v>102.96000000000001</v>
      </c>
      <c r="D12" s="11">
        <f t="shared" si="1"/>
        <v>114.46000000000001</v>
      </c>
      <c r="E12" s="11">
        <f t="shared" si="2"/>
        <v>103.98</v>
      </c>
      <c r="F12" s="10">
        <f t="shared" si="3"/>
        <v>102.99</v>
      </c>
      <c r="G12" s="10">
        <f t="shared" si="4"/>
        <v>114.49</v>
      </c>
      <c r="H12" s="10">
        <f t="shared" si="5"/>
        <v>104.01</v>
      </c>
      <c r="I12" s="4">
        <f t="shared" si="6"/>
        <v>-91</v>
      </c>
      <c r="J12" s="4">
        <f t="shared" si="7"/>
        <v>-92</v>
      </c>
      <c r="K12" s="4">
        <f t="shared" si="8"/>
        <v>-91</v>
      </c>
      <c r="L12" s="3" t="str">
        <f t="shared" si="9"/>
        <v>10001,-91;10002,-92;10003,-91;869511023026821</v>
      </c>
    </row>
    <row r="13" spans="1:21" x14ac:dyDescent="0.45">
      <c r="A13" s="3">
        <v>100</v>
      </c>
      <c r="B13" s="3">
        <v>50</v>
      </c>
      <c r="C13" s="11">
        <f t="shared" si="10"/>
        <v>111.81</v>
      </c>
      <c r="D13" s="11">
        <f t="shared" si="1"/>
        <v>122.49000000000001</v>
      </c>
      <c r="E13" s="11">
        <f t="shared" si="2"/>
        <v>114.05000000000001</v>
      </c>
      <c r="F13" s="10">
        <f t="shared" si="3"/>
        <v>111.84</v>
      </c>
      <c r="G13" s="10">
        <f t="shared" si="4"/>
        <v>122.52</v>
      </c>
      <c r="H13" s="10">
        <f t="shared" si="5"/>
        <v>114.08</v>
      </c>
      <c r="I13" s="4">
        <f t="shared" si="6"/>
        <v>-92</v>
      </c>
      <c r="J13" s="4">
        <f t="shared" si="7"/>
        <v>-93</v>
      </c>
      <c r="K13" s="4">
        <f t="shared" si="8"/>
        <v>-92</v>
      </c>
      <c r="L13" s="3" t="str">
        <f t="shared" si="9"/>
        <v>10001,-92;10002,-93;10003,-92;869511023026821</v>
      </c>
      <c r="N13" s="12" t="s">
        <v>18</v>
      </c>
      <c r="P13" s="12" t="s">
        <v>19</v>
      </c>
    </row>
  </sheetData>
  <mergeCells count="5">
    <mergeCell ref="C1:E1"/>
    <mergeCell ref="F1:H1"/>
    <mergeCell ref="A1:B1"/>
    <mergeCell ref="I1:K1"/>
    <mergeCell ref="L1:L2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D3:D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Wang</dc:creator>
  <cp:lastModifiedBy>Bin Wang</cp:lastModifiedBy>
  <dcterms:created xsi:type="dcterms:W3CDTF">2015-06-05T18:17:20Z</dcterms:created>
  <dcterms:modified xsi:type="dcterms:W3CDTF">2025-07-30T01:54:54Z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486abc61-5ce5-42aa-aa19-49e0c80c83af</vt:lpwstr>
  </property>
</Properties>
</file>