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\Documents\Backup T580 first\New York University\Mathematics in Finance\Risk\Week 11\"/>
    </mc:Choice>
  </mc:AlternateContent>
  <xr:revisionPtr revIDLastSave="0" documentId="13_ncr:1_{D61C1084-A5F6-4C67-9132-B769AA35CF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3 Dow Jones Implieds ke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I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I3" i="1" l="1"/>
  <c r="I5" i="1"/>
  <c r="I6" i="1"/>
  <c r="K2" i="1" s="1"/>
  <c r="K3" i="1" l="1"/>
  <c r="I8" i="1"/>
</calcChain>
</file>

<file path=xl/sharedStrings.xml><?xml version="1.0" encoding="utf-8"?>
<sst xmlns="http://schemas.openxmlformats.org/spreadsheetml/2006/main" count="42" uniqueCount="41">
  <si>
    <t>Company</t>
  </si>
  <si>
    <t>Price</t>
  </si>
  <si>
    <t>Implied Vol</t>
  </si>
  <si>
    <t>Weight</t>
  </si>
  <si>
    <t>MMM 3M Co</t>
  </si>
  <si>
    <t>AA Alcoa Inc</t>
  </si>
  <si>
    <t>AXP American Express Co</t>
  </si>
  <si>
    <t>T AT&amp;T Inc</t>
  </si>
  <si>
    <t>BAC Bank of America Corp</t>
  </si>
  <si>
    <t>BA Boeing Co</t>
  </si>
  <si>
    <t>CAT Caterpillar Inc</t>
  </si>
  <si>
    <t>CVX Chevron Corp</t>
  </si>
  <si>
    <t>CSCO Cisco Systems Inc</t>
  </si>
  <si>
    <t>DD E. I. du Pont de Nemours and Co</t>
  </si>
  <si>
    <t>XOM Exxon Mobil Corp</t>
  </si>
  <si>
    <t>GE General Electric Co</t>
  </si>
  <si>
    <t>HPQ Hewlett-Packard Co</t>
  </si>
  <si>
    <t>HD Home Depot Inc</t>
  </si>
  <si>
    <t>INTC Intel Corp</t>
  </si>
  <si>
    <t>IBM International Business Machines Co...</t>
  </si>
  <si>
    <t>JNJ Johnson &amp; Johnson</t>
  </si>
  <si>
    <t>JPM JPMorgan Chase and Co</t>
  </si>
  <si>
    <t>MCD McDonald's Corp</t>
  </si>
  <si>
    <t>MRK Merck &amp; Co Inc</t>
  </si>
  <si>
    <t>MSFT Microsoft Corp</t>
  </si>
  <si>
    <t>PFE Pfizer Inc</t>
  </si>
  <si>
    <t>PG Procter &amp; Gamble Co</t>
  </si>
  <si>
    <t>KO The Coca-Cola Co</t>
  </si>
  <si>
    <t>TRV Travelers Companies Inc</t>
  </si>
  <si>
    <t>UTX United Technologies Corp</t>
  </si>
  <si>
    <t>UNH UnitedHealth Group Inc</t>
  </si>
  <si>
    <t>VZ Verizon Communications Inc</t>
  </si>
  <si>
    <t>WMT Wal-Mart Stores Inc</t>
  </si>
  <si>
    <t>DIS Walt Disney Co</t>
  </si>
  <si>
    <t>Dow Jones Index DJX</t>
  </si>
  <si>
    <t>vi</t>
  </si>
  <si>
    <t>Var_port</t>
  </si>
  <si>
    <t>sum vi^2</t>
  </si>
  <si>
    <t>(sum vi)^2</t>
  </si>
  <si>
    <t>average corr</t>
  </si>
  <si>
    <t>vi^2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</si>
</sst>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%"/>
    <numFmt numFmtId="166" formatCode="0.0000"/>
    <numFmt numFmtId="167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5" x14ac:dyDescent="0.25"/>
  <cols>
    <col min="1" max="1" width="38.85546875" bestFit="1" customWidth="1"/>
    <col min="2" max="4" width="12.42578125" style="2" customWidth="1"/>
    <col min="5" max="5" width="9.140625" style="1"/>
    <col min="6" max="6" width="11.140625" style="1" customWidth="1"/>
    <col min="7" max="7" width="9.140625" style="1"/>
    <col min="8" max="8" width="11.85546875" style="1" bestFit="1" customWidth="1"/>
    <col min="9" max="9" width="19.7109375" style="1" bestFit="1" customWidth="1"/>
    <col min="10" max="10" width="9.140625" style="1"/>
    <col min="11" max="11" width="12.85546875" style="1" bestFit="1" customWidth="1"/>
    <col min="12" max="12" width="9.140625" style="1"/>
  </cols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40</v>
      </c>
    </row>
    <row r="2" spans="1:11" x14ac:dyDescent="0.25">
      <c r="A2" t="s">
        <v>4</v>
      </c>
      <c r="B2" s="2">
        <v>106.4</v>
      </c>
      <c r="C2" s="5">
        <v>0.1381</v>
      </c>
      <c r="D2" s="4">
        <v>5.6301956E-2</v>
      </c>
      <c r="E2" s="6">
        <f>D2*C2</f>
        <v>7.7753001235999998E-3</v>
      </c>
      <c r="F2" s="8">
        <f>E2^2</f>
        <v>6.0455292012054168E-5</v>
      </c>
      <c r="H2" s="1" t="s">
        <v>36</v>
      </c>
      <c r="I2" s="1">
        <f>C32^2</f>
        <v>7.36164E-3</v>
      </c>
      <c r="K2" s="1">
        <f>I2-I6</f>
        <v>6.3801602370948439E-3</v>
      </c>
    </row>
    <row r="3" spans="1:11" x14ac:dyDescent="0.25">
      <c r="A3" t="s">
        <v>5</v>
      </c>
      <c r="B3" s="2">
        <v>8.6300000000000008</v>
      </c>
      <c r="C3" s="5">
        <v>0.29199999999999998</v>
      </c>
      <c r="D3" s="4">
        <v>4.5665970000000004E-3</v>
      </c>
      <c r="E3" s="6">
        <f t="shared" ref="E3:E31" si="0">D3*C3</f>
        <v>1.3334463240000001E-3</v>
      </c>
      <c r="F3" s="8">
        <f t="shared" ref="F3:F32" si="1">E3^2</f>
        <v>1.7780790989891131E-6</v>
      </c>
      <c r="H3" s="1" t="s">
        <v>37</v>
      </c>
      <c r="I3" s="1">
        <f>SUMPRODUCT(E2:E31,E2:E31)</f>
        <v>9.8147976290515588E-4</v>
      </c>
      <c r="K3" s="7">
        <f>I5-I3</f>
        <v>2.0631475708838609E-2</v>
      </c>
    </row>
    <row r="4" spans="1:11" x14ac:dyDescent="0.25">
      <c r="A4" t="s">
        <v>6</v>
      </c>
      <c r="B4" s="2">
        <v>66.09</v>
      </c>
      <c r="C4" s="5">
        <v>0.1603</v>
      </c>
      <c r="D4" s="4">
        <v>3.4971769999999999E-2</v>
      </c>
      <c r="E4" s="6">
        <f t="shared" si="0"/>
        <v>5.6059747309999998E-3</v>
      </c>
      <c r="F4" s="8">
        <f t="shared" si="1"/>
        <v>3.1426952684610522E-5</v>
      </c>
    </row>
    <row r="5" spans="1:11" x14ac:dyDescent="0.25">
      <c r="A5" t="s">
        <v>7</v>
      </c>
      <c r="B5" s="2">
        <v>36.43</v>
      </c>
      <c r="C5" s="5">
        <v>0.1338</v>
      </c>
      <c r="D5" s="4">
        <v>1.927707E-2</v>
      </c>
      <c r="E5" s="6">
        <f t="shared" si="0"/>
        <v>2.5792719660000002E-3</v>
      </c>
      <c r="F5" s="8">
        <f t="shared" si="1"/>
        <v>6.652643874593506E-6</v>
      </c>
      <c r="H5" s="1" t="s">
        <v>38</v>
      </c>
      <c r="I5" s="7">
        <f>SUM(E2:E31)^2</f>
        <v>2.1612955471743765E-2</v>
      </c>
    </row>
    <row r="6" spans="1:11" x14ac:dyDescent="0.25">
      <c r="A6" t="s">
        <v>8</v>
      </c>
      <c r="B6" s="2">
        <v>12.57</v>
      </c>
      <c r="C6" s="5">
        <v>0.26400000000000001</v>
      </c>
      <c r="D6" s="4">
        <v>6.6514620000000003E-3</v>
      </c>
      <c r="E6" s="6">
        <f t="shared" si="0"/>
        <v>1.7559859680000001E-3</v>
      </c>
      <c r="F6" s="8">
        <f t="shared" si="1"/>
        <v>3.0834867198128975E-6</v>
      </c>
      <c r="H6" s="1" t="s">
        <v>37</v>
      </c>
      <c r="I6" s="1">
        <f>SUMPRODUCT(E2:E31,E2:E31)</f>
        <v>9.8147976290515588E-4</v>
      </c>
    </row>
    <row r="7" spans="1:11" x14ac:dyDescent="0.25">
      <c r="A7" t="s">
        <v>9</v>
      </c>
      <c r="B7" s="2">
        <v>86.43</v>
      </c>
      <c r="C7" s="5">
        <v>0.1701</v>
      </c>
      <c r="D7" s="4">
        <v>4.5734756000000001E-2</v>
      </c>
      <c r="E7" s="6">
        <f t="shared" si="0"/>
        <v>7.7794819956000004E-3</v>
      </c>
      <c r="F7" s="8">
        <f t="shared" si="1"/>
        <v>6.0520340119864567E-5</v>
      </c>
    </row>
    <row r="8" spans="1:11" x14ac:dyDescent="0.25">
      <c r="A8" t="s">
        <v>10</v>
      </c>
      <c r="B8" s="2">
        <v>88.83</v>
      </c>
      <c r="C8" s="5">
        <v>0.18240000000000001</v>
      </c>
      <c r="D8" s="4">
        <v>4.7004724999999997E-2</v>
      </c>
      <c r="E8" s="6">
        <f t="shared" si="0"/>
        <v>8.5736618399999999E-3</v>
      </c>
      <c r="F8" s="8">
        <f t="shared" si="1"/>
        <v>7.3507677346672186E-5</v>
      </c>
      <c r="H8" s="1" t="s">
        <v>39</v>
      </c>
      <c r="I8" s="1">
        <f>(I2-I3)/(I5-I6)</f>
        <v>0.30924400790010176</v>
      </c>
    </row>
    <row r="9" spans="1:11" x14ac:dyDescent="0.25">
      <c r="A9" t="s">
        <v>11</v>
      </c>
      <c r="B9" s="2">
        <v>119.68</v>
      </c>
      <c r="C9" s="5">
        <v>0.1353</v>
      </c>
      <c r="D9" s="4">
        <v>6.3329118000000004E-2</v>
      </c>
      <c r="E9" s="6">
        <f t="shared" si="0"/>
        <v>8.5684296654000014E-3</v>
      </c>
      <c r="F9" s="8">
        <f t="shared" si="1"/>
        <v>7.3417986930906782E-5</v>
      </c>
    </row>
    <row r="10" spans="1:11" x14ac:dyDescent="0.25">
      <c r="A10" t="s">
        <v>12</v>
      </c>
      <c r="B10" s="2">
        <v>21.92</v>
      </c>
      <c r="C10" s="5">
        <v>0.1726</v>
      </c>
      <c r="D10" s="4">
        <v>1.159905E-2</v>
      </c>
      <c r="E10" s="6">
        <f t="shared" si="0"/>
        <v>2.0019960300000001E-3</v>
      </c>
      <c r="F10" s="8">
        <f t="shared" si="1"/>
        <v>4.0079881041357612E-6</v>
      </c>
    </row>
    <row r="11" spans="1:11" x14ac:dyDescent="0.25">
      <c r="A11" t="s">
        <v>13</v>
      </c>
      <c r="B11" s="2">
        <v>49.9</v>
      </c>
      <c r="C11" s="5">
        <v>0.12989999999999999</v>
      </c>
      <c r="D11" s="4">
        <v>2.6404771E-2</v>
      </c>
      <c r="E11" s="6">
        <f t="shared" si="0"/>
        <v>3.4299797528999998E-3</v>
      </c>
      <c r="F11" s="8">
        <f t="shared" si="1"/>
        <v>1.1764761105303944E-5</v>
      </c>
    </row>
    <row r="12" spans="1:11" x14ac:dyDescent="0.25">
      <c r="A12" t="s">
        <v>14</v>
      </c>
      <c r="B12" s="2">
        <v>89.37</v>
      </c>
      <c r="C12" s="5">
        <v>0.11210000000000001</v>
      </c>
      <c r="D12" s="4">
        <v>4.7290468000000002E-2</v>
      </c>
      <c r="E12" s="6">
        <f t="shared" si="0"/>
        <v>5.3012614628000004E-3</v>
      </c>
      <c r="F12" s="8">
        <f t="shared" si="1"/>
        <v>2.8103373096968398E-5</v>
      </c>
    </row>
    <row r="13" spans="1:11" x14ac:dyDescent="0.25">
      <c r="A13" t="s">
        <v>15</v>
      </c>
      <c r="B13" s="2">
        <v>23.44</v>
      </c>
      <c r="C13" s="5">
        <v>0.1643</v>
      </c>
      <c r="D13" s="4">
        <v>1.2403363000000001E-2</v>
      </c>
      <c r="E13" s="6">
        <f t="shared" si="0"/>
        <v>2.0378725409000002E-3</v>
      </c>
      <c r="F13" s="8">
        <f t="shared" si="1"/>
        <v>4.1529244929542233E-6</v>
      </c>
    </row>
    <row r="14" spans="1:11" x14ac:dyDescent="0.25">
      <c r="A14" t="s">
        <v>16</v>
      </c>
      <c r="B14" s="2">
        <v>22.18</v>
      </c>
      <c r="C14" s="5">
        <v>0.27250000000000002</v>
      </c>
      <c r="D14" s="4">
        <v>1.173663E-2</v>
      </c>
      <c r="E14" s="6">
        <f t="shared" si="0"/>
        <v>3.1982316750000001E-3</v>
      </c>
      <c r="F14" s="8">
        <f t="shared" si="1"/>
        <v>1.0228685846973306E-5</v>
      </c>
    </row>
    <row r="15" spans="1:11" x14ac:dyDescent="0.25">
      <c r="A15" t="s">
        <v>17</v>
      </c>
      <c r="B15" s="2">
        <v>69.05</v>
      </c>
      <c r="C15" s="5">
        <v>0.1585</v>
      </c>
      <c r="D15" s="4">
        <v>3.6538065000000002E-2</v>
      </c>
      <c r="E15" s="6">
        <f t="shared" si="0"/>
        <v>5.7912833025000002E-3</v>
      </c>
      <c r="F15" s="8">
        <f t="shared" si="1"/>
        <v>3.3538962289815313E-5</v>
      </c>
    </row>
    <row r="16" spans="1:11" x14ac:dyDescent="0.25">
      <c r="A16" t="s">
        <v>18</v>
      </c>
      <c r="B16" s="2">
        <v>21.38</v>
      </c>
      <c r="C16" s="5">
        <v>0.2059</v>
      </c>
      <c r="D16" s="4">
        <v>1.1313307E-2</v>
      </c>
      <c r="E16" s="6">
        <f t="shared" si="0"/>
        <v>2.3294099113E-3</v>
      </c>
      <c r="F16" s="8">
        <f t="shared" si="1"/>
        <v>5.4261505348626744E-6</v>
      </c>
    </row>
    <row r="17" spans="1:6" x14ac:dyDescent="0.25">
      <c r="A17" t="s">
        <v>19</v>
      </c>
      <c r="B17" s="2">
        <v>214.92</v>
      </c>
      <c r="C17" s="5">
        <v>0.14230000000000001</v>
      </c>
      <c r="D17" s="4">
        <v>0.113725718</v>
      </c>
      <c r="E17" s="6">
        <f t="shared" si="0"/>
        <v>1.6183169671400002E-2</v>
      </c>
      <c r="F17" s="8">
        <f t="shared" si="1"/>
        <v>2.6189498061332083E-4</v>
      </c>
    </row>
    <row r="18" spans="1:6" x14ac:dyDescent="0.25">
      <c r="A18" t="s">
        <v>20</v>
      </c>
      <c r="B18" s="2">
        <v>79.19</v>
      </c>
      <c r="C18" s="5">
        <v>0.10199999999999999</v>
      </c>
      <c r="D18" s="4">
        <v>4.1903682999999997E-2</v>
      </c>
      <c r="E18" s="6">
        <f t="shared" si="0"/>
        <v>4.2741756659999998E-3</v>
      </c>
      <c r="F18" s="8">
        <f t="shared" si="1"/>
        <v>1.8268577623826542E-5</v>
      </c>
    </row>
    <row r="19" spans="1:6" x14ac:dyDescent="0.25">
      <c r="A19" t="s">
        <v>21</v>
      </c>
      <c r="B19" s="2">
        <v>50.02</v>
      </c>
      <c r="C19" s="5">
        <v>0.20569999999999999</v>
      </c>
      <c r="D19" s="4">
        <v>2.6468268999999999E-2</v>
      </c>
      <c r="E19" s="6">
        <f t="shared" si="0"/>
        <v>5.4445229333E-3</v>
      </c>
      <c r="F19" s="8">
        <f t="shared" si="1"/>
        <v>2.9642829971229637E-5</v>
      </c>
    </row>
    <row r="20" spans="1:6" x14ac:dyDescent="0.25">
      <c r="A20" t="s">
        <v>22</v>
      </c>
      <c r="B20" s="2">
        <v>99.67</v>
      </c>
      <c r="C20" s="5">
        <v>0.1171</v>
      </c>
      <c r="D20" s="4">
        <v>5.2740752000000002E-2</v>
      </c>
      <c r="E20" s="6">
        <f t="shared" si="0"/>
        <v>6.1759420592000002E-3</v>
      </c>
      <c r="F20" s="8">
        <f t="shared" si="1"/>
        <v>3.8142260318595539E-5</v>
      </c>
    </row>
    <row r="21" spans="1:6" x14ac:dyDescent="0.25">
      <c r="A21" t="s">
        <v>23</v>
      </c>
      <c r="B21" s="2">
        <v>44.09</v>
      </c>
      <c r="C21" s="5">
        <v>0.1331</v>
      </c>
      <c r="D21" s="4">
        <v>2.3330388000000001E-2</v>
      </c>
      <c r="E21" s="6">
        <f t="shared" si="0"/>
        <v>3.1052746428000002E-3</v>
      </c>
      <c r="F21" s="8">
        <f t="shared" si="1"/>
        <v>9.6427306072166683E-6</v>
      </c>
    </row>
    <row r="22" spans="1:6" x14ac:dyDescent="0.25">
      <c r="A22" t="s">
        <v>24</v>
      </c>
      <c r="B22" s="2">
        <v>28.04</v>
      </c>
      <c r="C22" s="5">
        <v>0.15970000000000001</v>
      </c>
      <c r="D22" s="4">
        <v>1.483747E-2</v>
      </c>
      <c r="E22" s="6">
        <f t="shared" si="0"/>
        <v>2.3695439590000001E-3</v>
      </c>
      <c r="F22" s="8">
        <f t="shared" si="1"/>
        <v>5.6147385736333941E-6</v>
      </c>
    </row>
    <row r="23" spans="1:6" x14ac:dyDescent="0.25">
      <c r="A23" t="s">
        <v>25</v>
      </c>
      <c r="B23" s="2">
        <v>28.02</v>
      </c>
      <c r="C23" s="5">
        <v>0.1331</v>
      </c>
      <c r="D23" s="4">
        <v>1.4826887E-2</v>
      </c>
      <c r="E23" s="6">
        <f t="shared" si="0"/>
        <v>1.9734586596999999E-3</v>
      </c>
      <c r="F23" s="8">
        <f t="shared" si="1"/>
        <v>3.8945390815449204E-6</v>
      </c>
    </row>
    <row r="24" spans="1:6" x14ac:dyDescent="0.25">
      <c r="A24" t="s">
        <v>26</v>
      </c>
      <c r="B24" s="2">
        <v>76.34</v>
      </c>
      <c r="C24" s="5">
        <v>0.12909999999999999</v>
      </c>
      <c r="D24" s="4">
        <v>4.0395594999999999E-2</v>
      </c>
      <c r="E24" s="6">
        <f t="shared" si="0"/>
        <v>5.2150713144999998E-3</v>
      </c>
      <c r="F24" s="8">
        <f t="shared" si="1"/>
        <v>2.7196968815320755E-5</v>
      </c>
    </row>
    <row r="25" spans="1:6" x14ac:dyDescent="0.25">
      <c r="A25" t="s">
        <v>27</v>
      </c>
      <c r="B25" s="2">
        <v>38.83</v>
      </c>
      <c r="C25" s="5">
        <v>0.13289999999999999</v>
      </c>
      <c r="D25" s="4">
        <v>2.0547039E-2</v>
      </c>
      <c r="E25" s="6">
        <f t="shared" si="0"/>
        <v>2.7307014830999995E-3</v>
      </c>
      <c r="F25" s="8">
        <f t="shared" si="1"/>
        <v>7.4567305898045373E-6</v>
      </c>
    </row>
    <row r="26" spans="1:6" x14ac:dyDescent="0.25">
      <c r="A26" t="s">
        <v>28</v>
      </c>
      <c r="B26" s="2">
        <v>82.28</v>
      </c>
      <c r="C26" s="5">
        <v>0.14169999999999999</v>
      </c>
      <c r="D26" s="4">
        <v>4.3538767999999999E-2</v>
      </c>
      <c r="E26" s="6">
        <f t="shared" si="0"/>
        <v>6.1694434255999998E-3</v>
      </c>
      <c r="F26" s="8">
        <f t="shared" si="1"/>
        <v>3.8062032181679063E-5</v>
      </c>
    </row>
    <row r="27" spans="1:6" x14ac:dyDescent="0.25">
      <c r="A27" t="s">
        <v>29</v>
      </c>
      <c r="B27" s="2">
        <v>93.28</v>
      </c>
      <c r="C27" s="5">
        <v>0.13730000000000001</v>
      </c>
      <c r="D27" s="4">
        <v>4.9359459000000001E-2</v>
      </c>
      <c r="E27" s="6">
        <f t="shared" si="0"/>
        <v>6.7770537207000004E-3</v>
      </c>
      <c r="F27" s="8">
        <f t="shared" si="1"/>
        <v>4.592845713325372E-5</v>
      </c>
    </row>
    <row r="28" spans="1:6" x14ac:dyDescent="0.25">
      <c r="A28" t="s">
        <v>30</v>
      </c>
      <c r="B28" s="2">
        <v>54.73</v>
      </c>
      <c r="C28" s="5">
        <v>0.19040000000000001</v>
      </c>
      <c r="D28" s="4">
        <v>2.8960583000000002E-2</v>
      </c>
      <c r="E28" s="6">
        <f t="shared" si="0"/>
        <v>5.5140950032000003E-3</v>
      </c>
      <c r="F28" s="8">
        <f t="shared" si="1"/>
        <v>3.040524370431521E-5</v>
      </c>
    </row>
    <row r="29" spans="1:6" x14ac:dyDescent="0.25">
      <c r="A29" t="s">
        <v>31</v>
      </c>
      <c r="B29" s="2">
        <v>48.02</v>
      </c>
      <c r="C29" s="5">
        <v>0.1431</v>
      </c>
      <c r="D29" s="4">
        <v>2.5409962000000001E-2</v>
      </c>
      <c r="E29" s="6">
        <f t="shared" si="0"/>
        <v>3.6361655622000003E-3</v>
      </c>
      <c r="F29" s="8">
        <f t="shared" si="1"/>
        <v>1.3221699995729244E-5</v>
      </c>
    </row>
    <row r="30" spans="1:6" x14ac:dyDescent="0.25">
      <c r="A30" t="s">
        <v>32</v>
      </c>
      <c r="B30" s="2">
        <v>72.5</v>
      </c>
      <c r="C30" s="5">
        <v>0.1249</v>
      </c>
      <c r="D30" s="4">
        <v>3.8363645000000002E-2</v>
      </c>
      <c r="E30" s="6">
        <f t="shared" si="0"/>
        <v>4.7916192605000005E-3</v>
      </c>
      <c r="F30" s="8">
        <f t="shared" si="1"/>
        <v>2.295961513759457E-5</v>
      </c>
    </row>
    <row r="31" spans="1:6" x14ac:dyDescent="0.25">
      <c r="A31" t="s">
        <v>33</v>
      </c>
      <c r="B31" s="2">
        <v>57.58</v>
      </c>
      <c r="C31" s="5">
        <v>0.1507</v>
      </c>
      <c r="D31" s="4">
        <v>3.0468670999999999E-2</v>
      </c>
      <c r="E31" s="6">
        <f t="shared" si="0"/>
        <v>4.5916287196999996E-3</v>
      </c>
      <c r="F31" s="8">
        <f t="shared" si="1"/>
        <v>2.1083054299573858E-5</v>
      </c>
    </row>
    <row r="32" spans="1:6" x14ac:dyDescent="0.25">
      <c r="A32" t="s">
        <v>34</v>
      </c>
      <c r="B32" s="2">
        <v>1889.81</v>
      </c>
      <c r="C32" s="3">
        <v>8.5800000000000001E-2</v>
      </c>
      <c r="F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 Dow Jones Implieds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wang</dc:creator>
  <cp:lastModifiedBy>Shawn wang</cp:lastModifiedBy>
  <dcterms:created xsi:type="dcterms:W3CDTF">2019-11-29T21:24:59Z</dcterms:created>
  <dcterms:modified xsi:type="dcterms:W3CDTF">2019-12-04T04:36:20Z</dcterms:modified>
</cp:coreProperties>
</file>