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wangc\Documents\Backup T580 first\New York University\Mathematics in Finance\Risk\Week 12\"/>
    </mc:Choice>
  </mc:AlternateContent>
  <xr:revisionPtr revIDLastSave="0" documentId="13_ncr:1_{38388D88-26DF-4C4D-BF3A-C55E70A0D539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2" i="1" l="1"/>
  <c r="E3" i="1"/>
  <c r="H19" i="1"/>
  <c r="I19" i="1" s="1"/>
  <c r="G10" i="1"/>
  <c r="H10" i="1" s="1"/>
  <c r="I10" i="1" s="1"/>
  <c r="G19" i="1"/>
  <c r="G26" i="1"/>
  <c r="H26" i="1" s="1"/>
  <c r="I26" i="1" s="1"/>
  <c r="C33" i="1"/>
  <c r="K33" i="1" s="1"/>
  <c r="M33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G15" i="1" s="1"/>
  <c r="H15" i="1" s="1"/>
  <c r="I15" i="1" s="1"/>
  <c r="C16" i="1"/>
  <c r="G16" i="1" s="1"/>
  <c r="H16" i="1" s="1"/>
  <c r="I16" i="1" s="1"/>
  <c r="C17" i="1"/>
  <c r="G17" i="1" s="1"/>
  <c r="H17" i="1" s="1"/>
  <c r="I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G23" i="1" s="1"/>
  <c r="H23" i="1" s="1"/>
  <c r="I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K31" i="1" s="1"/>
  <c r="L31" i="1" s="1"/>
  <c r="M31" i="1" s="1"/>
  <c r="C32" i="1"/>
  <c r="D32" i="1" s="1"/>
  <c r="C3" i="1"/>
  <c r="K23" i="1" l="1"/>
  <c r="L23" i="1" s="1"/>
  <c r="M23" i="1" s="1"/>
  <c r="K18" i="1"/>
  <c r="L18" i="1" s="1"/>
  <c r="M18" i="1" s="1"/>
  <c r="K7" i="1"/>
  <c r="L7" i="1" s="1"/>
  <c r="M7" i="1" s="1"/>
  <c r="G18" i="1"/>
  <c r="H18" i="1" s="1"/>
  <c r="I18" i="1" s="1"/>
  <c r="G3" i="1"/>
  <c r="H3" i="1" s="1"/>
  <c r="I3" i="1" s="1"/>
  <c r="K24" i="1"/>
  <c r="L24" i="1" s="1"/>
  <c r="M24" i="1" s="1"/>
  <c r="K3" i="1"/>
  <c r="L3" i="1" s="1"/>
  <c r="M3" i="1" s="1"/>
  <c r="G25" i="1"/>
  <c r="H25" i="1" s="1"/>
  <c r="I25" i="1" s="1"/>
  <c r="D17" i="1"/>
  <c r="D16" i="1"/>
  <c r="G9" i="1"/>
  <c r="H9" i="1" s="1"/>
  <c r="I9" i="1" s="1"/>
  <c r="G24" i="1"/>
  <c r="H24" i="1" s="1"/>
  <c r="I24" i="1" s="1"/>
  <c r="K17" i="1"/>
  <c r="L17" i="1" s="1"/>
  <c r="M17" i="1" s="1"/>
  <c r="K16" i="1"/>
  <c r="L16" i="1" s="1"/>
  <c r="M16" i="1" s="1"/>
  <c r="G33" i="1"/>
  <c r="I33" i="1" s="1"/>
  <c r="K32" i="1"/>
  <c r="L32" i="1" s="1"/>
  <c r="M32" i="1" s="1"/>
  <c r="K15" i="1"/>
  <c r="L15" i="1" s="1"/>
  <c r="M15" i="1" s="1"/>
  <c r="D3" i="1"/>
  <c r="G32" i="1"/>
  <c r="H32" i="1" s="1"/>
  <c r="I32" i="1" s="1"/>
  <c r="K26" i="1"/>
  <c r="L26" i="1" s="1"/>
  <c r="M26" i="1" s="1"/>
  <c r="K10" i="1"/>
  <c r="L10" i="1" s="1"/>
  <c r="M10" i="1" s="1"/>
  <c r="D15" i="1"/>
  <c r="E15" i="1" s="1"/>
  <c r="G8" i="1"/>
  <c r="H8" i="1" s="1"/>
  <c r="I8" i="1" s="1"/>
  <c r="D23" i="1"/>
  <c r="E23" i="1" s="1"/>
  <c r="G27" i="1"/>
  <c r="H27" i="1" s="1"/>
  <c r="I27" i="1" s="1"/>
  <c r="G11" i="1"/>
  <c r="H11" i="1" s="1"/>
  <c r="I11" i="1" s="1"/>
  <c r="K25" i="1"/>
  <c r="L25" i="1" s="1"/>
  <c r="M25" i="1" s="1"/>
  <c r="K8" i="1"/>
  <c r="L8" i="1" s="1"/>
  <c r="M8" i="1" s="1"/>
  <c r="K9" i="1"/>
  <c r="L9" i="1" s="1"/>
  <c r="M9" i="1" s="1"/>
  <c r="G31" i="1"/>
  <c r="H31" i="1" s="1"/>
  <c r="I31" i="1" s="1"/>
  <c r="G7" i="1"/>
  <c r="H7" i="1" s="1"/>
  <c r="I7" i="1" s="1"/>
  <c r="K30" i="1"/>
  <c r="L30" i="1" s="1"/>
  <c r="M30" i="1" s="1"/>
  <c r="K22" i="1"/>
  <c r="L22" i="1" s="1"/>
  <c r="M22" i="1" s="1"/>
  <c r="K14" i="1"/>
  <c r="L14" i="1" s="1"/>
  <c r="M14" i="1" s="1"/>
  <c r="K6" i="1"/>
  <c r="L6" i="1" s="1"/>
  <c r="M6" i="1" s="1"/>
  <c r="D31" i="1"/>
  <c r="E31" i="1" s="1"/>
  <c r="G30" i="1"/>
  <c r="H30" i="1" s="1"/>
  <c r="I30" i="1" s="1"/>
  <c r="G22" i="1"/>
  <c r="H22" i="1" s="1"/>
  <c r="I22" i="1" s="1"/>
  <c r="G14" i="1"/>
  <c r="H14" i="1" s="1"/>
  <c r="I14" i="1" s="1"/>
  <c r="G6" i="1"/>
  <c r="H6" i="1" s="1"/>
  <c r="I6" i="1" s="1"/>
  <c r="K29" i="1"/>
  <c r="L29" i="1" s="1"/>
  <c r="M29" i="1" s="1"/>
  <c r="K21" i="1"/>
  <c r="L21" i="1" s="1"/>
  <c r="M21" i="1" s="1"/>
  <c r="K13" i="1"/>
  <c r="L13" i="1" s="1"/>
  <c r="M13" i="1" s="1"/>
  <c r="K5" i="1"/>
  <c r="L5" i="1" s="1"/>
  <c r="M5" i="1" s="1"/>
  <c r="G29" i="1"/>
  <c r="H29" i="1" s="1"/>
  <c r="I29" i="1" s="1"/>
  <c r="G21" i="1"/>
  <c r="H21" i="1" s="1"/>
  <c r="I21" i="1" s="1"/>
  <c r="G13" i="1"/>
  <c r="H13" i="1" s="1"/>
  <c r="I13" i="1" s="1"/>
  <c r="G5" i="1"/>
  <c r="H5" i="1" s="1"/>
  <c r="I5" i="1" s="1"/>
  <c r="K28" i="1"/>
  <c r="L28" i="1" s="1"/>
  <c r="M28" i="1" s="1"/>
  <c r="K20" i="1"/>
  <c r="L20" i="1" s="1"/>
  <c r="M20" i="1" s="1"/>
  <c r="K12" i="1"/>
  <c r="L12" i="1" s="1"/>
  <c r="M12" i="1" s="1"/>
  <c r="K4" i="1"/>
  <c r="L4" i="1" s="1"/>
  <c r="M4" i="1" s="1"/>
  <c r="G28" i="1"/>
  <c r="H28" i="1" s="1"/>
  <c r="I28" i="1" s="1"/>
  <c r="G20" i="1"/>
  <c r="H20" i="1" s="1"/>
  <c r="I20" i="1" s="1"/>
  <c r="G12" i="1"/>
  <c r="H12" i="1" s="1"/>
  <c r="I12" i="1" s="1"/>
  <c r="G4" i="1"/>
  <c r="H4" i="1" s="1"/>
  <c r="I4" i="1" s="1"/>
  <c r="K27" i="1"/>
  <c r="L27" i="1" s="1"/>
  <c r="M27" i="1" s="1"/>
  <c r="K19" i="1"/>
  <c r="L19" i="1" s="1"/>
  <c r="M19" i="1" s="1"/>
  <c r="K11" i="1"/>
  <c r="L11" i="1" s="1"/>
  <c r="M11" i="1" s="1"/>
  <c r="E33" i="1"/>
  <c r="E19" i="1"/>
  <c r="E5" i="1"/>
  <c r="E16" i="1"/>
  <c r="E28" i="1"/>
  <c r="E11" i="1"/>
  <c r="E18" i="1"/>
  <c r="E32" i="1"/>
  <c r="E12" i="1"/>
  <c r="E24" i="1"/>
  <c r="E4" i="1"/>
  <c r="E27" i="1"/>
  <c r="E26" i="1"/>
  <c r="E10" i="1"/>
  <c r="E20" i="1"/>
  <c r="E25" i="1"/>
  <c r="E17" i="1"/>
  <c r="E9" i="1"/>
  <c r="E8" i="1"/>
  <c r="E7" i="1"/>
  <c r="E30" i="1"/>
  <c r="E22" i="1"/>
  <c r="E14" i="1"/>
  <c r="E6" i="1"/>
  <c r="E29" i="1"/>
  <c r="E21" i="1"/>
  <c r="E13" i="1"/>
  <c r="M2" i="1" l="1"/>
  <c r="I2" i="1"/>
  <c r="E2" i="1"/>
</calcChain>
</file>

<file path=xl/sharedStrings.xml><?xml version="1.0" encoding="utf-8"?>
<sst xmlns="http://schemas.openxmlformats.org/spreadsheetml/2006/main" count="13" uniqueCount="11">
  <si>
    <t>t</t>
  </si>
  <si>
    <t>r</t>
  </si>
  <si>
    <t>coupon</t>
  </si>
  <si>
    <t>delta r</t>
  </si>
  <si>
    <t>OAS</t>
  </si>
  <si>
    <t>current price</t>
  </si>
  <si>
    <t>r-delta r</t>
  </si>
  <si>
    <t>r+delta r</t>
  </si>
  <si>
    <t>price after r decrease</t>
  </si>
  <si>
    <t>price after r increase</t>
  </si>
  <si>
    <t>effective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</si>
</sst>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9" formatCode="0.000000000"/>
  </numFmts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69" fontId="0" fillId="0" borderId="0" xfId="0" applyNumberFormat="1" applyAlignment="1">
      <alignment horizontal="center"/>
    </xf>
    <xf numFmtId="164" fontId="1" fillId="2" borderId="1" xfId="1" applyNumberFormat="1" applyBorder="1" applyAlignment="1">
      <alignment horizontal="center"/>
    </xf>
    <xf numFmtId="169" fontId="0" fillId="0" borderId="0" xfId="0" applyNumberFormat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"/>
  <sheetViews>
    <sheetView tabSelected="1" workbookViewId="0">
      <pane ySplit="2" topLeftCell="A3" activePane="bottomLeft" state="frozen"/>
      <selection pane="bottomLeft" activeCell="T7" sqref="T7"/>
    </sheetView>
  </sheetViews>
  <sheetFormatPr defaultRowHeight="15" x14ac:dyDescent="0.25"/>
  <cols>
    <col min="1" max="1" width="9.140625" style="3"/>
    <col min="2" max="4" width="9.140625" style="2"/>
    <col min="5" max="5" width="14.42578125" style="4" customWidth="1"/>
    <col min="6" max="8" width="9.140625" style="2"/>
    <col min="9" max="9" width="12.5703125" style="2" bestFit="1" customWidth="1"/>
    <col min="10" max="12" width="9.140625" style="2"/>
    <col min="13" max="13" width="12.5703125" style="2" bestFit="1" customWidth="1"/>
    <col min="14" max="14" width="11.5703125" style="2" customWidth="1"/>
    <col min="15" max="15" width="11.42578125" style="1" customWidth="1"/>
    <col min="16" max="17" width="9.140625" style="1"/>
  </cols>
  <sheetData>
    <row r="1" spans="2:19" ht="15.75" thickBot="1" x14ac:dyDescent="0.3">
      <c r="E1" s="4" t="s">
        <v>5</v>
      </c>
      <c r="I1" s="2" t="s">
        <v>8</v>
      </c>
      <c r="M1" s="2" t="s">
        <v>9</v>
      </c>
      <c r="O1" s="1" t="s">
        <v>4</v>
      </c>
      <c r="Q1" s="1" t="s">
        <v>3</v>
      </c>
      <c r="S1" t="s">
        <v>10</v>
      </c>
    </row>
    <row r="2" spans="2:19" ht="15.75" thickBot="1" x14ac:dyDescent="0.3">
      <c r="B2" s="2" t="s">
        <v>0</v>
      </c>
      <c r="C2" s="2" t="s">
        <v>1</v>
      </c>
      <c r="D2" s="2" t="s">
        <v>2</v>
      </c>
      <c r="E2" s="4">
        <f>SUM(E3:E33)</f>
        <v>82.453746868779774</v>
      </c>
      <c r="G2" s="2" t="s">
        <v>6</v>
      </c>
      <c r="H2" s="2" t="s">
        <v>2</v>
      </c>
      <c r="I2" s="6">
        <f>SUM(I3:I33)</f>
        <v>82.437811810595832</v>
      </c>
      <c r="K2" s="2" t="s">
        <v>7</v>
      </c>
      <c r="L2" s="2" t="s">
        <v>2</v>
      </c>
      <c r="M2" s="6">
        <f>SUM(M3:M33)</f>
        <v>82.469644528394213</v>
      </c>
      <c r="O2" s="5">
        <v>3.1415926000000001</v>
      </c>
      <c r="Q2" s="1">
        <v>1E-4</v>
      </c>
      <c r="S2">
        <f>(I2-M2)/(2*Q2*E2)</f>
        <v>-1.9303378565100411</v>
      </c>
    </row>
    <row r="3" spans="2:19" x14ac:dyDescent="0.25">
      <c r="B3" s="2">
        <v>1</v>
      </c>
      <c r="C3" s="2">
        <f>6-5*EXP(-B3/30)</f>
        <v>1.1639194975899709</v>
      </c>
      <c r="D3" s="2">
        <f>100*C3/100+3</f>
        <v>4.1639194975899709</v>
      </c>
      <c r="E3" s="4">
        <f>D3*EXP(-B3*(C3+$O$2)/100)</f>
        <v>3.9884460609652144</v>
      </c>
      <c r="G3" s="2">
        <f>C3-$Q$2*100</f>
        <v>1.1539194975899709</v>
      </c>
      <c r="H3" s="2">
        <f>100*G3/100+3</f>
        <v>4.1539194975899711</v>
      </c>
      <c r="I3" s="4">
        <f>H3*EXP(-B3*(G3+$O$2)/100)</f>
        <v>3.9792653817026054</v>
      </c>
      <c r="K3" s="2">
        <f>C3+$Q$2*100</f>
        <v>1.1739194975899709</v>
      </c>
      <c r="L3" s="2">
        <f>100*K3/100+3</f>
        <v>4.1739194975899707</v>
      </c>
      <c r="M3" s="4">
        <f>L3*EXP(-B3*(K3+$O$2)/100)</f>
        <v>3.9976248643951</v>
      </c>
      <c r="N3" s="4"/>
    </row>
    <row r="4" spans="2:19" x14ac:dyDescent="0.25">
      <c r="B4" s="2">
        <v>2</v>
      </c>
      <c r="C4" s="2">
        <f t="shared" ref="C4:C33" si="0">6-5*EXP(-B4/30)</f>
        <v>1.3224650748419116</v>
      </c>
      <c r="D4" s="2">
        <f t="shared" ref="D4:D32" si="1">100*C4/100+3</f>
        <v>4.3224650748419116</v>
      </c>
      <c r="E4" s="4">
        <f>D4*EXP(-B4*(C4+$O$2)/100)</f>
        <v>3.9532764069009816</v>
      </c>
      <c r="G4" s="2">
        <f>C4-$Q$2*100</f>
        <v>1.3124650748419115</v>
      </c>
      <c r="H4" s="2">
        <f t="shared" ref="H4:H32" si="2">100*G4/100+3</f>
        <v>4.3124650748419118</v>
      </c>
      <c r="I4" s="4">
        <f>H4*EXP(-B4*(G4+$O$2)/100)</f>
        <v>3.9449194279164659</v>
      </c>
      <c r="K4" s="2">
        <f>C4+$Q$2*100</f>
        <v>1.3324650748419116</v>
      </c>
      <c r="L4" s="2">
        <f t="shared" ref="L4:L32" si="3">100*K4/100+3</f>
        <v>4.3324650748419113</v>
      </c>
      <c r="M4" s="4">
        <f>L4*EXP(-B4*(K4+$O$2)/100)</f>
        <v>3.9616298856629388</v>
      </c>
      <c r="N4" s="4"/>
    </row>
    <row r="5" spans="2:19" x14ac:dyDescent="0.25">
      <c r="B5" s="2">
        <v>3</v>
      </c>
      <c r="C5" s="2">
        <f t="shared" si="0"/>
        <v>1.4758129098202026</v>
      </c>
      <c r="D5" s="2">
        <f t="shared" si="1"/>
        <v>4.4758129098202026</v>
      </c>
      <c r="E5" s="4">
        <f>D5*EXP(-B5*(C5+$O$2)/100)</f>
        <v>3.8968394445847538</v>
      </c>
      <c r="G5" s="2">
        <f>C5-$Q$2*100</f>
        <v>1.4658129098202026</v>
      </c>
      <c r="H5" s="2">
        <f t="shared" si="2"/>
        <v>4.4658129098202028</v>
      </c>
      <c r="I5" s="4">
        <f>H5*EXP(-B5*(G5+$O$2)/100)</f>
        <v>3.8892996199399983</v>
      </c>
      <c r="K5" s="2">
        <f>C5+$Q$2*100</f>
        <v>1.4858129098202026</v>
      </c>
      <c r="L5" s="2">
        <f t="shared" si="3"/>
        <v>4.4858129098202024</v>
      </c>
      <c r="M5" s="4">
        <f>L5*EXP(-B5*(K5+$O$2)/100)</f>
        <v>3.9043743960812654</v>
      </c>
      <c r="N5" s="4"/>
    </row>
    <row r="6" spans="2:19" x14ac:dyDescent="0.25">
      <c r="B6" s="2">
        <v>4</v>
      </c>
      <c r="C6" s="2">
        <f t="shared" si="0"/>
        <v>1.6241334047852627</v>
      </c>
      <c r="D6" s="2">
        <f t="shared" si="1"/>
        <v>4.6241334047852627</v>
      </c>
      <c r="E6" s="4">
        <f>D6*EXP(-B6*(C6+$O$2)/100)</f>
        <v>3.8215646816419544</v>
      </c>
      <c r="G6" s="2">
        <f>C6-$Q$2*100</f>
        <v>1.6141334047852627</v>
      </c>
      <c r="H6" s="2">
        <f t="shared" si="2"/>
        <v>4.6141334047852629</v>
      </c>
      <c r="I6" s="4">
        <f>H6*EXP(-B6*(G6+$O$2)/100)</f>
        <v>3.8148259157930107</v>
      </c>
      <c r="K6" s="2">
        <f>C6+$Q$2*100</f>
        <v>1.6341334047852627</v>
      </c>
      <c r="L6" s="2">
        <f t="shared" si="3"/>
        <v>4.6341334047852625</v>
      </c>
      <c r="M6" s="4">
        <f>L6*EXP(-B6*(K6+$O$2)/100)</f>
        <v>3.8282974474282234</v>
      </c>
      <c r="N6" s="4"/>
    </row>
    <row r="7" spans="2:19" x14ac:dyDescent="0.25">
      <c r="B7" s="2">
        <v>5</v>
      </c>
      <c r="C7" s="2">
        <f t="shared" si="0"/>
        <v>1.767591375546929</v>
      </c>
      <c r="D7" s="2">
        <f t="shared" si="1"/>
        <v>4.767591375546929</v>
      </c>
      <c r="E7" s="4">
        <f>D7*EXP(-B7*(C7+$O$2)/100)</f>
        <v>3.7299022462619131</v>
      </c>
      <c r="G7" s="2">
        <f>C7-$Q$2*100</f>
        <v>1.757591375546929</v>
      </c>
      <c r="H7" s="2">
        <f t="shared" si="2"/>
        <v>4.7575913755469292</v>
      </c>
      <c r="I7" s="4">
        <f>H7*EXP(-B7*(G7+$O$2)/100)</f>
        <v>3.7239402989585866</v>
      </c>
      <c r="K7" s="2">
        <f>C7+$Q$2*100</f>
        <v>1.777591375546929</v>
      </c>
      <c r="L7" s="2">
        <f t="shared" si="3"/>
        <v>4.7775913755469288</v>
      </c>
      <c r="M7" s="4">
        <f>L7*EXP(-B7*(K7+$O$2)/100)</f>
        <v>3.7358573025884576</v>
      </c>
      <c r="N7" s="4"/>
    </row>
    <row r="8" spans="2:19" x14ac:dyDescent="0.25">
      <c r="B8" s="2">
        <v>6</v>
      </c>
      <c r="C8" s="2">
        <f t="shared" si="0"/>
        <v>1.9063462346100906</v>
      </c>
      <c r="D8" s="2">
        <f t="shared" si="1"/>
        <v>4.9063462346100906</v>
      </c>
      <c r="E8" s="4">
        <f>D8*EXP(-B8*(C8+$O$2)/100)</f>
        <v>3.6242710809765666</v>
      </c>
      <c r="G8" s="2">
        <f>C8-$Q$2*100</f>
        <v>1.8963462346100906</v>
      </c>
      <c r="H8" s="2">
        <f t="shared" si="2"/>
        <v>4.8963462346100908</v>
      </c>
      <c r="I8" s="4">
        <f>H8*EXP(-B8*(G8+$O$2)/100)</f>
        <v>3.6190549582067395</v>
      </c>
      <c r="K8" s="2">
        <f>C8+$Q$2*100</f>
        <v>1.9163462346100906</v>
      </c>
      <c r="L8" s="2">
        <f t="shared" si="3"/>
        <v>4.9163462346100903</v>
      </c>
      <c r="M8" s="4">
        <f>L8*EXP(-B8*(K8+$O$2)/100)</f>
        <v>3.6294796441981561</v>
      </c>
      <c r="N8" s="4"/>
    </row>
    <row r="9" spans="2:19" x14ac:dyDescent="0.25">
      <c r="B9" s="2">
        <v>7</v>
      </c>
      <c r="C9" s="2">
        <f t="shared" si="0"/>
        <v>2.0405521683160917</v>
      </c>
      <c r="D9" s="2">
        <f t="shared" si="1"/>
        <v>5.0405521683160917</v>
      </c>
      <c r="E9" s="4">
        <f>D9*EXP(-B9*(C9+$O$2)/100)</f>
        <v>3.5070158809514504</v>
      </c>
      <c r="G9" s="2">
        <f>C9-$Q$2*100</f>
        <v>2.0305521683160919</v>
      </c>
      <c r="H9" s="2">
        <f t="shared" si="2"/>
        <v>5.0305521683160919</v>
      </c>
      <c r="I9" s="4">
        <f>H9*EXP(-B9*(G9+$O$2)/100)</f>
        <v>3.5025091768730445</v>
      </c>
      <c r="K9" s="2">
        <f>C9+$Q$2*100</f>
        <v>2.0505521683160914</v>
      </c>
      <c r="L9" s="2">
        <f t="shared" si="3"/>
        <v>5.0505521683160914</v>
      </c>
      <c r="M9" s="4">
        <f>L9*EXP(-B9*(K9+$O$2)/100)</f>
        <v>3.5115145628232898</v>
      </c>
      <c r="N9" s="4"/>
    </row>
    <row r="10" spans="2:19" x14ac:dyDescent="0.25">
      <c r="B10" s="2">
        <v>8</v>
      </c>
      <c r="C10" s="2">
        <f t="shared" si="0"/>
        <v>2.1703583081767563</v>
      </c>
      <c r="D10" s="2">
        <f t="shared" si="1"/>
        <v>5.1703583081767563</v>
      </c>
      <c r="E10" s="4">
        <f>D10*EXP(-B10*(C10+$O$2)/100)</f>
        <v>3.3803725277128418</v>
      </c>
      <c r="G10" s="2">
        <f>C10-$Q$2*100</f>
        <v>2.1603583081767566</v>
      </c>
      <c r="H10" s="2">
        <f t="shared" si="2"/>
        <v>5.1603583081767566</v>
      </c>
      <c r="I10" s="4">
        <f>H10*EXP(-B10*(G10+$O$2)/100)</f>
        <v>3.3765346902206703</v>
      </c>
      <c r="K10" s="2">
        <f>C10+$Q$2*100</f>
        <v>2.1803583081767561</v>
      </c>
      <c r="L10" s="2">
        <f t="shared" si="3"/>
        <v>5.1803583081767561</v>
      </c>
      <c r="M10" s="4">
        <f>L10*EXP(-B10*(K10+$O$2)/100)</f>
        <v>3.3842020678663647</v>
      </c>
      <c r="N10" s="4"/>
    </row>
    <row r="11" spans="2:19" x14ac:dyDescent="0.25">
      <c r="B11" s="2">
        <v>9</v>
      </c>
      <c r="C11" s="2">
        <f t="shared" si="0"/>
        <v>2.2959088965914107</v>
      </c>
      <c r="D11" s="2">
        <f t="shared" si="1"/>
        <v>5.2959088965914107</v>
      </c>
      <c r="E11" s="4">
        <f>D11*EXP(-B11*(C11+$O$2)/100)</f>
        <v>3.2464415262628421</v>
      </c>
      <c r="G11" s="2">
        <f>C11-$Q$2*100</f>
        <v>2.2859088965914109</v>
      </c>
      <c r="H11" s="2">
        <f t="shared" si="2"/>
        <v>5.2859088965914109</v>
      </c>
      <c r="I11" s="4">
        <f>H11*EXP(-B11*(G11+$O$2)/100)</f>
        <v>3.2432290260445802</v>
      </c>
      <c r="K11" s="2">
        <f>C11+$Q$2*100</f>
        <v>2.3059088965914105</v>
      </c>
      <c r="L11" s="2">
        <f t="shared" si="3"/>
        <v>5.3059088965914105</v>
      </c>
      <c r="M11" s="4">
        <f>L11*EXP(-B11*(K11+$O$2)/100)</f>
        <v>3.249645621929619</v>
      </c>
      <c r="N11" s="4"/>
    </row>
    <row r="12" spans="2:19" x14ac:dyDescent="0.25">
      <c r="B12" s="2">
        <v>10</v>
      </c>
      <c r="C12" s="2">
        <f t="shared" si="0"/>
        <v>2.4173434471310538</v>
      </c>
      <c r="D12" s="2">
        <f t="shared" si="1"/>
        <v>5.4173434471310538</v>
      </c>
      <c r="E12" s="4">
        <f>D12*EXP(-B12*(C12+$O$2)/100)</f>
        <v>3.1071687807529265</v>
      </c>
      <c r="G12" s="2">
        <f>C12-$Q$2*100</f>
        <v>2.407343447131054</v>
      </c>
      <c r="H12" s="2">
        <f t="shared" si="2"/>
        <v>5.407343447131054</v>
      </c>
      <c r="I12" s="4">
        <f>H12*EXP(-B12*(G12+$O$2)/100)</f>
        <v>3.1045361702057734</v>
      </c>
      <c r="K12" s="2">
        <f>C12+$Q$2*100</f>
        <v>2.4273434471310535</v>
      </c>
      <c r="L12" s="2">
        <f t="shared" si="3"/>
        <v>5.4273434471310535</v>
      </c>
      <c r="M12" s="4">
        <f>L12*EXP(-B12*(K12+$O$2)/100)</f>
        <v>3.109793027277274</v>
      </c>
      <c r="N12" s="4"/>
    </row>
    <row r="13" spans="2:19" x14ac:dyDescent="0.25">
      <c r="B13" s="2">
        <v>11</v>
      </c>
      <c r="C13" s="2">
        <f t="shared" si="0"/>
        <v>2.5347968995677923</v>
      </c>
      <c r="D13" s="2">
        <f t="shared" si="1"/>
        <v>5.5347968995677927</v>
      </c>
      <c r="E13" s="4">
        <f>D13*EXP(-B13*(C13+$O$2)/100)</f>
        <v>2.9643329329719537</v>
      </c>
      <c r="G13" s="2">
        <f>C13-$Q$2*100</f>
        <v>2.5247968995677925</v>
      </c>
      <c r="H13" s="2">
        <f t="shared" si="2"/>
        <v>5.524796899567793</v>
      </c>
      <c r="I13" s="4">
        <f>H13*EXP(-B13*(G13+$O$2)/100)</f>
        <v>2.9622337870628499</v>
      </c>
      <c r="K13" s="2">
        <f>C13+$Q$2*100</f>
        <v>2.5447968995677921</v>
      </c>
      <c r="L13" s="2">
        <f t="shared" si="3"/>
        <v>5.5447968995677925</v>
      </c>
      <c r="M13" s="4">
        <f>L13*EXP(-B13*(K13+$O$2)/100)</f>
        <v>2.9664238829364149</v>
      </c>
      <c r="N13" s="4"/>
    </row>
    <row r="14" spans="2:19" x14ac:dyDescent="0.25">
      <c r="B14" s="2">
        <v>12</v>
      </c>
      <c r="C14" s="2">
        <f t="shared" si="0"/>
        <v>2.6483997698218031</v>
      </c>
      <c r="D14" s="2">
        <f t="shared" si="1"/>
        <v>5.6483997698218031</v>
      </c>
      <c r="E14" s="4">
        <f>D14*EXP(-B14*(C14+$O$2)/100)</f>
        <v>2.8195384295343051</v>
      </c>
      <c r="G14" s="2">
        <f>C14-$Q$2*100</f>
        <v>2.6383997698218034</v>
      </c>
      <c r="H14" s="2">
        <f t="shared" si="2"/>
        <v>5.6383997698218042</v>
      </c>
      <c r="I14" s="4">
        <f>H14*EXP(-B14*(G14+$O$2)/100)</f>
        <v>2.8179261655383145</v>
      </c>
      <c r="K14" s="2">
        <f>C14+$Q$2*100</f>
        <v>2.6583997698218029</v>
      </c>
      <c r="L14" s="2">
        <f t="shared" si="3"/>
        <v>5.6583997698218029</v>
      </c>
      <c r="M14" s="4">
        <f>L14*EXP(-B14*(K14+$O$2)/100)</f>
        <v>2.8211427734697287</v>
      </c>
      <c r="N14" s="4"/>
    </row>
    <row r="15" spans="2:19" x14ac:dyDescent="0.25">
      <c r="B15" s="2">
        <v>13</v>
      </c>
      <c r="C15" s="2">
        <f t="shared" si="0"/>
        <v>2.7582782949924516</v>
      </c>
      <c r="D15" s="2">
        <f t="shared" si="1"/>
        <v>5.7582782949924525</v>
      </c>
      <c r="E15" s="4">
        <f>D15*EXP(-B15*(C15+$O$2)/100)</f>
        <v>2.6742134682660894</v>
      </c>
      <c r="G15" s="2">
        <f>C15-$Q$2*100</f>
        <v>2.7482782949924518</v>
      </c>
      <c r="H15" s="2">
        <f t="shared" si="2"/>
        <v>5.7482782949924518</v>
      </c>
      <c r="I15" s="4">
        <f>H15*EXP(-B15*(G15+$O$2)/100)</f>
        <v>2.6730420453066865</v>
      </c>
      <c r="K15" s="2">
        <f>C15+$Q$2*100</f>
        <v>2.7682782949924514</v>
      </c>
      <c r="L15" s="2">
        <f t="shared" si="3"/>
        <v>5.7682782949924514</v>
      </c>
      <c r="M15" s="4">
        <f>L15*EXP(-B15*(K15+$O$2)/100)</f>
        <v>2.6753773359318109</v>
      </c>
      <c r="N15" s="4"/>
    </row>
    <row r="16" spans="2:19" x14ac:dyDescent="0.25">
      <c r="B16" s="2">
        <v>14</v>
      </c>
      <c r="C16" s="2">
        <f t="shared" si="0"/>
        <v>2.8645545736347198</v>
      </c>
      <c r="D16" s="2">
        <f t="shared" si="1"/>
        <v>5.8645545736347202</v>
      </c>
      <c r="E16" s="4">
        <f>D16*EXP(-B16*(C16+$O$2)/100)</f>
        <v>2.5296119926472138</v>
      </c>
      <c r="G16" s="2">
        <f>C16-$Q$2*100</f>
        <v>2.85455457363472</v>
      </c>
      <c r="H16" s="2">
        <f t="shared" si="2"/>
        <v>5.8545545736347204</v>
      </c>
      <c r="I16" s="4">
        <f>H16*EXP(-B16*(G16+$O$2)/100)</f>
        <v>2.5288364951235627</v>
      </c>
      <c r="K16" s="2">
        <f>C16+$Q$2*100</f>
        <v>2.8745545736347196</v>
      </c>
      <c r="L16" s="2">
        <f t="shared" si="3"/>
        <v>5.87455457363472</v>
      </c>
      <c r="M16" s="4">
        <f>L16*EXP(-B16*(K16+$O$2)/100)</f>
        <v>2.5303803707109989</v>
      </c>
      <c r="N16" s="4"/>
    </row>
    <row r="17" spans="2:14" x14ac:dyDescent="0.25">
      <c r="B17" s="2">
        <v>15</v>
      </c>
      <c r="C17" s="2">
        <f t="shared" si="0"/>
        <v>2.9673467014368331</v>
      </c>
      <c r="D17" s="2">
        <f t="shared" si="1"/>
        <v>5.9673467014368331</v>
      </c>
      <c r="E17" s="4">
        <f>D17*EXP(-B17*(C17+$O$2)/100)</f>
        <v>2.3868189467580199</v>
      </c>
      <c r="G17" s="2">
        <f>C17-$Q$2*100</f>
        <v>2.9573467014368333</v>
      </c>
      <c r="H17" s="2">
        <f t="shared" si="2"/>
        <v>5.9573467014368333</v>
      </c>
      <c r="I17" s="4">
        <f>H17*EXP(-B17*(G17+$O$2)/100)</f>
        <v>2.3863960581398413</v>
      </c>
      <c r="K17" s="2">
        <f>C17+$Q$2*100</f>
        <v>2.9773467014368329</v>
      </c>
      <c r="L17" s="2">
        <f t="shared" si="3"/>
        <v>5.9773467014368329</v>
      </c>
      <c r="M17" s="4">
        <f>L17*EXP(-B17*(K17+$O$2)/100)</f>
        <v>2.3872352063172801</v>
      </c>
      <c r="N17" s="4"/>
    </row>
    <row r="18" spans="2:14" x14ac:dyDescent="0.25">
      <c r="B18" s="2">
        <v>16</v>
      </c>
      <c r="C18" s="2">
        <f t="shared" si="0"/>
        <v>3.0667689024498408</v>
      </c>
      <c r="D18" s="2">
        <f t="shared" si="1"/>
        <v>6.0667689024498408</v>
      </c>
      <c r="E18" s="4">
        <f>D18*EXP(-B18*(C18+$O$2)/100)</f>
        <v>2.2467580644461176</v>
      </c>
      <c r="G18" s="2">
        <f>C18-$Q$2*100</f>
        <v>3.056768902449841</v>
      </c>
      <c r="H18" s="2">
        <f t="shared" si="2"/>
        <v>6.056768902449841</v>
      </c>
      <c r="I18" s="4">
        <f>H18*EXP(-B18*(G18+$O$2)/100)</f>
        <v>2.2466464396258332</v>
      </c>
      <c r="K18" s="2">
        <f>C18+$Q$2*100</f>
        <v>3.0767689024498406</v>
      </c>
      <c r="L18" s="2">
        <f t="shared" si="3"/>
        <v>6.0767689024498406</v>
      </c>
      <c r="M18" s="4">
        <f>L18*EXP(-B18*(K18+$O$2)/100)</f>
        <v>2.2468635901313805</v>
      </c>
      <c r="N18" s="4"/>
    </row>
    <row r="19" spans="2:14" x14ac:dyDescent="0.25">
      <c r="B19" s="2">
        <v>17</v>
      </c>
      <c r="C19" s="2">
        <f t="shared" si="0"/>
        <v>3.1629316560149809</v>
      </c>
      <c r="D19" s="2">
        <f t="shared" si="1"/>
        <v>6.1629316560149814</v>
      </c>
      <c r="E19" s="4">
        <f>D19*EXP(-B19*(C19+$O$2)/100)</f>
        <v>2.1102015389021833</v>
      </c>
      <c r="G19" s="2">
        <f>C19-$Q$2*100</f>
        <v>3.1529316560149812</v>
      </c>
      <c r="H19" s="2">
        <f t="shared" si="2"/>
        <v>6.1529316560149816</v>
      </c>
      <c r="I19" s="4">
        <f>H19*EXP(-B19*(G19+$O$2)/100)</f>
        <v>2.1103620844053674</v>
      </c>
      <c r="K19" s="2">
        <f>C19+$Q$2*100</f>
        <v>3.1729316560149807</v>
      </c>
      <c r="L19" s="2">
        <f t="shared" si="3"/>
        <v>6.1729316560149812</v>
      </c>
      <c r="M19" s="4">
        <f>L19*EXP(-B19*(K19+$O$2)/100)</f>
        <v>2.1100354502015075</v>
      </c>
      <c r="N19" s="4"/>
    </row>
    <row r="20" spans="2:14" x14ac:dyDescent="0.25">
      <c r="B20" s="2">
        <v>18</v>
      </c>
      <c r="C20" s="2">
        <f t="shared" si="0"/>
        <v>3.2559418195298679</v>
      </c>
      <c r="D20" s="2">
        <f t="shared" si="1"/>
        <v>6.2559418195298679</v>
      </c>
      <c r="E20" s="4">
        <f>D20*EXP(-B20*(C20+$O$2)/100)</f>
        <v>1.9777809971582077</v>
      </c>
      <c r="G20" s="2">
        <f>C20-$Q$2*100</f>
        <v>3.2459418195298682</v>
      </c>
      <c r="H20" s="2">
        <f t="shared" si="2"/>
        <v>6.2459418195298682</v>
      </c>
      <c r="I20" s="4">
        <f>H20*EXP(-B20*(G20+$O$2)/100)</f>
        <v>1.978177069119029</v>
      </c>
      <c r="K20" s="2">
        <f>C20+$Q$2*100</f>
        <v>3.2659418195298677</v>
      </c>
      <c r="L20" s="2">
        <f t="shared" si="3"/>
        <v>6.2659418195298677</v>
      </c>
      <c r="M20" s="4">
        <f>L20*EXP(-B20*(K20+$O$2)/100)</f>
        <v>1.9773799520048627</v>
      </c>
      <c r="N20" s="4"/>
    </row>
    <row r="21" spans="2:14" x14ac:dyDescent="0.25">
      <c r="B21" s="2">
        <v>19</v>
      </c>
      <c r="C21" s="2">
        <f t="shared" si="0"/>
        <v>3.3459027471899301</v>
      </c>
      <c r="D21" s="2">
        <f t="shared" si="1"/>
        <v>6.3459027471899301</v>
      </c>
      <c r="E21" s="4">
        <f>D21*EXP(-B21*(C21+$O$2)/100)</f>
        <v>1.8499992839215897</v>
      </c>
      <c r="G21" s="2">
        <f>C21-$Q$2*100</f>
        <v>3.3359027471899303</v>
      </c>
      <c r="H21" s="2">
        <f t="shared" si="2"/>
        <v>6.3359027471899303</v>
      </c>
      <c r="I21" s="4">
        <f>H21*EXP(-B21*(G21+$O$2)/100)</f>
        <v>1.8505968139199007</v>
      </c>
      <c r="K21" s="2">
        <f>C21+$Q$2*100</f>
        <v>3.3559027471899299</v>
      </c>
      <c r="L21" s="2">
        <f t="shared" si="3"/>
        <v>6.3559027471899299</v>
      </c>
      <c r="M21" s="4">
        <f>L21*EXP(-B21*(K21+$O$2)/100)</f>
        <v>1.8493973544062432</v>
      </c>
      <c r="N21" s="4"/>
    </row>
    <row r="22" spans="2:14" x14ac:dyDescent="0.25">
      <c r="B22" s="2">
        <v>20</v>
      </c>
      <c r="C22" s="2">
        <f t="shared" si="0"/>
        <v>3.4329144048370397</v>
      </c>
      <c r="D22" s="2">
        <f t="shared" si="1"/>
        <v>6.4329144048370397</v>
      </c>
      <c r="E22" s="4">
        <f>D22*EXP(-B22*(C22+$O$2)/100)</f>
        <v>1.7272426373520042</v>
      </c>
      <c r="G22" s="2">
        <f>C22-$Q$2*100</f>
        <v>3.4229144048370399</v>
      </c>
      <c r="H22" s="2">
        <f t="shared" si="2"/>
        <v>6.4229144048370399</v>
      </c>
      <c r="I22" s="4">
        <f>H22*EXP(-B22*(G22+$O$2)/100)</f>
        <v>1.7280101960680818</v>
      </c>
      <c r="K22" s="2">
        <f>C22+$Q$2*100</f>
        <v>3.4429144048370395</v>
      </c>
      <c r="L22" s="2">
        <f t="shared" si="3"/>
        <v>6.4429144048370386</v>
      </c>
      <c r="M22" s="4">
        <f>L22*EXP(-B22*(K22+$O$2)/100)</f>
        <v>1.7264712475697845</v>
      </c>
      <c r="N22" s="4"/>
    </row>
    <row r="23" spans="2:14" x14ac:dyDescent="0.25">
      <c r="B23" s="2">
        <v>21</v>
      </c>
      <c r="C23" s="2">
        <f t="shared" si="0"/>
        <v>3.5170734810429525</v>
      </c>
      <c r="D23" s="2">
        <f t="shared" si="1"/>
        <v>6.5170734810429529</v>
      </c>
      <c r="E23" s="4">
        <f>D23*EXP(-B23*(C23+$O$2)/100)</f>
        <v>1.609792913477653</v>
      </c>
      <c r="G23" s="2">
        <f>C23-$Q$2*100</f>
        <v>3.5070734810429527</v>
      </c>
      <c r="H23" s="2">
        <f t="shared" si="2"/>
        <v>6.5070734810429531</v>
      </c>
      <c r="I23" s="4">
        <f>H23*EXP(-B23*(G23+$O$2)/100)</f>
        <v>1.6107017217266826</v>
      </c>
      <c r="K23" s="2">
        <f>C23+$Q$2*100</f>
        <v>3.5270734810429523</v>
      </c>
      <c r="L23" s="2">
        <f t="shared" si="3"/>
        <v>6.5270734810429527</v>
      </c>
      <c r="M23" s="4">
        <f>L23*EXP(-B23*(K23+$O$2)/100)</f>
        <v>1.6088808299220883</v>
      </c>
      <c r="N23" s="4"/>
    </row>
    <row r="24" spans="2:14" x14ac:dyDescent="0.25">
      <c r="B24" s="2">
        <v>22</v>
      </c>
      <c r="C24" s="2">
        <f t="shared" si="0"/>
        <v>3.5984734945510031</v>
      </c>
      <c r="D24" s="2">
        <f t="shared" si="1"/>
        <v>6.5984734945510031</v>
      </c>
      <c r="E24" s="4">
        <f>D24*EXP(-B24*(C24+$O$2)/100)</f>
        <v>1.4978395842950083</v>
      </c>
      <c r="G24" s="2">
        <f>C24-$Q$2*100</f>
        <v>3.5884734945510033</v>
      </c>
      <c r="H24" s="2">
        <f t="shared" si="2"/>
        <v>6.5884734945510033</v>
      </c>
      <c r="I24" s="4">
        <f>H24*EXP(-B24*(G24+$O$2)/100)</f>
        <v>1.4988634804247554</v>
      </c>
      <c r="K24" s="2">
        <f>C24+$Q$2*100</f>
        <v>3.6084734945510029</v>
      </c>
      <c r="L24" s="2">
        <f t="shared" si="3"/>
        <v>6.6084734945510029</v>
      </c>
      <c r="M24" s="4">
        <f>L24*EXP(-B24*(K24+$O$2)/100)</f>
        <v>1.4968129497963978</v>
      </c>
      <c r="N24" s="4"/>
    </row>
    <row r="25" spans="2:14" x14ac:dyDescent="0.25">
      <c r="B25" s="2">
        <v>23</v>
      </c>
      <c r="C25" s="2">
        <f t="shared" si="0"/>
        <v>3.6772048981954426</v>
      </c>
      <c r="D25" s="2">
        <f t="shared" si="1"/>
        <v>6.6772048981954431</v>
      </c>
      <c r="E25" s="4">
        <f>D25*EXP(-B25*(C25+$O$2)/100)</f>
        <v>1.3914912961951975</v>
      </c>
      <c r="G25" s="2">
        <f>C25-$Q$2*100</f>
        <v>3.6672048981954428</v>
      </c>
      <c r="H25" s="2">
        <f t="shared" si="2"/>
        <v>6.6672048981954433</v>
      </c>
      <c r="I25" s="4">
        <f>H25*EXP(-B25*(G25+$O$2)/100)</f>
        <v>1.3926066681260401</v>
      </c>
      <c r="K25" s="2">
        <f>C25+$Q$2*100</f>
        <v>3.6872048981954424</v>
      </c>
      <c r="L25" s="2">
        <f t="shared" si="3"/>
        <v>6.6872048981954428</v>
      </c>
      <c r="M25" s="4">
        <f>L25*EXP(-B25*(K25+$O$2)/100)</f>
        <v>1.3903736991113003</v>
      </c>
      <c r="N25" s="4"/>
    </row>
    <row r="26" spans="2:14" x14ac:dyDescent="0.25">
      <c r="B26" s="2">
        <v>24</v>
      </c>
      <c r="C26" s="2">
        <f t="shared" si="0"/>
        <v>3.7533551794138922</v>
      </c>
      <c r="D26" s="2">
        <f t="shared" si="1"/>
        <v>6.7533551794138926</v>
      </c>
      <c r="E26" s="4">
        <f>D26*EXP(-B26*(C26+$O$2)/100)</f>
        <v>1.2907868297135223</v>
      </c>
      <c r="G26" s="2">
        <f>C26-$Q$2*100</f>
        <v>3.7433551794138924</v>
      </c>
      <c r="H26" s="2">
        <f t="shared" si="2"/>
        <v>6.7433551794138928</v>
      </c>
      <c r="I26" s="4">
        <f>H26*EXP(-B26*(G26+$O$2)/100)</f>
        <v>1.2919725191196925</v>
      </c>
      <c r="K26" s="2">
        <f>C26+$Q$2*100</f>
        <v>3.763355179413892</v>
      </c>
      <c r="L26" s="2">
        <f t="shared" si="3"/>
        <v>6.7633551794138924</v>
      </c>
      <c r="M26" s="4">
        <f>L26*EXP(-B26*(K26+$O$2)/100)</f>
        <v>1.2895994008659304</v>
      </c>
      <c r="N26" s="4"/>
    </row>
    <row r="27" spans="2:14" x14ac:dyDescent="0.25">
      <c r="B27" s="2">
        <v>25</v>
      </c>
      <c r="C27" s="2">
        <f t="shared" si="0"/>
        <v>3.8270089574646091</v>
      </c>
      <c r="D27" s="2">
        <f t="shared" si="1"/>
        <v>6.8270089574646091</v>
      </c>
      <c r="E27" s="4">
        <f>D27*EXP(-B27*(C27+$O$2)/100)</f>
        <v>1.1957053486055711</v>
      </c>
      <c r="G27" s="2">
        <f>C27-$Q$2*100</f>
        <v>3.8170089574646093</v>
      </c>
      <c r="H27" s="2">
        <f t="shared" si="2"/>
        <v>6.8170089574646102</v>
      </c>
      <c r="I27" s="4">
        <f>H27*EXP(-B27*(G27+$O$2)/100)</f>
        <v>1.1969425339206279</v>
      </c>
      <c r="K27" s="2">
        <f>C27+$Q$2*100</f>
        <v>3.8370089574646089</v>
      </c>
      <c r="L27" s="2">
        <f t="shared" si="3"/>
        <v>6.8370089574646089</v>
      </c>
      <c r="M27" s="4">
        <f>L27*EXP(-B27*(K27+$O$2)/100)</f>
        <v>1.1944668792752664</v>
      </c>
      <c r="N27" s="4"/>
    </row>
    <row r="28" spans="2:14" x14ac:dyDescent="0.25">
      <c r="B28" s="2">
        <v>26</v>
      </c>
      <c r="C28" s="2">
        <f t="shared" si="0"/>
        <v>3.8982480774565906</v>
      </c>
      <c r="D28" s="2">
        <f t="shared" si="1"/>
        <v>6.8982480774565911</v>
      </c>
      <c r="E28" s="4">
        <f>D28*EXP(-B28*(C28+$O$2)/100)</f>
        <v>1.1061758661094272</v>
      </c>
      <c r="G28" s="2">
        <f>C28-$Q$2*100</f>
        <v>3.8882480774565908</v>
      </c>
      <c r="H28" s="2">
        <f t="shared" si="2"/>
        <v>6.8882480774565913</v>
      </c>
      <c r="I28" s="4">
        <f>H28*EXP(-B28*(G28+$O$2)/100)</f>
        <v>1.1074479302198816</v>
      </c>
      <c r="K28" s="2">
        <f>C28+$Q$2*100</f>
        <v>3.9082480774565904</v>
      </c>
      <c r="L28" s="2">
        <f t="shared" si="3"/>
        <v>6.9082480774565909</v>
      </c>
      <c r="M28" s="4">
        <f>L28*EXP(-B28*(K28+$O$2)/100)</f>
        <v>1.1049029412276496</v>
      </c>
      <c r="N28" s="4"/>
    </row>
    <row r="29" spans="2:14" x14ac:dyDescent="0.25">
      <c r="B29" s="2">
        <v>27</v>
      </c>
      <c r="C29" s="2">
        <f t="shared" si="0"/>
        <v>3.9671517012970043</v>
      </c>
      <c r="D29" s="2">
        <f t="shared" si="1"/>
        <v>6.9671517012970039</v>
      </c>
      <c r="E29" s="4">
        <f>D29*EXP(-B29*(C29+$O$2)/100)</f>
        <v>1.0220858893648204</v>
      </c>
      <c r="G29" s="2">
        <f>C29-$Q$2*100</f>
        <v>3.9571517012970046</v>
      </c>
      <c r="H29" s="2">
        <f t="shared" si="2"/>
        <v>6.957151701297005</v>
      </c>
      <c r="I29" s="4">
        <f>H29*EXP(-B29*(G29+$O$2)/100)</f>
        <v>1.023378277058117</v>
      </c>
      <c r="K29" s="2">
        <f>C29+$Q$2*100</f>
        <v>3.9771517012970041</v>
      </c>
      <c r="L29" s="2">
        <f t="shared" si="3"/>
        <v>6.9771517012970037</v>
      </c>
      <c r="M29" s="4">
        <f>L29*EXP(-B29*(K29+$O$2)/100)</f>
        <v>1.0207930308358615</v>
      </c>
      <c r="N29" s="4"/>
    </row>
    <row r="30" spans="2:14" x14ac:dyDescent="0.25">
      <c r="B30" s="2">
        <v>28</v>
      </c>
      <c r="C30" s="2">
        <f t="shared" si="0"/>
        <v>4.0337963956570091</v>
      </c>
      <c r="D30" s="2">
        <f t="shared" si="1"/>
        <v>7.0337963956570091</v>
      </c>
      <c r="E30" s="4">
        <f>D30*EXP(-B30*(C30+$O$2)/100)</f>
        <v>0.9432892298715787</v>
      </c>
      <c r="G30" s="2">
        <f>C30-$Q$2*100</f>
        <v>4.0237963956570093</v>
      </c>
      <c r="H30" s="2">
        <f t="shared" si="2"/>
        <v>7.0237963956570093</v>
      </c>
      <c r="I30" s="4">
        <f>H30*EXP(-B30*(G30+$O$2)/100)</f>
        <v>0.94458929934650537</v>
      </c>
      <c r="K30" s="2">
        <f>C30+$Q$2*100</f>
        <v>4.0437963956570089</v>
      </c>
      <c r="L30" s="2">
        <f t="shared" si="3"/>
        <v>7.0437963956570089</v>
      </c>
      <c r="M30" s="4">
        <f>L30*EXP(-B30*(K30+$O$2)/100)</f>
        <v>0.94198904572436337</v>
      </c>
      <c r="N30" s="4"/>
    </row>
    <row r="31" spans="2:14" x14ac:dyDescent="0.25">
      <c r="B31" s="2">
        <v>29</v>
      </c>
      <c r="C31" s="2">
        <f t="shared" si="0"/>
        <v>4.0982562170537076</v>
      </c>
      <c r="D31" s="2">
        <f t="shared" si="1"/>
        <v>7.0982562170537076</v>
      </c>
      <c r="E31" s="4">
        <f>D31*EXP(-B31*(C31+$O$2)/100)</f>
        <v>0.86961298920746299</v>
      </c>
      <c r="G31" s="2">
        <f>C31-$Q$2*100</f>
        <v>4.0882562170537078</v>
      </c>
      <c r="H31" s="2">
        <f t="shared" si="2"/>
        <v>7.0882562170537078</v>
      </c>
      <c r="I31" s="4">
        <f>H31*EXP(-B31*(G31+$O$2)/100)</f>
        <v>0.87090986124914038</v>
      </c>
      <c r="K31" s="2">
        <f>C31+$Q$2*100</f>
        <v>4.1082562170537074</v>
      </c>
      <c r="L31" s="2">
        <f t="shared" si="3"/>
        <v>7.1082562170537074</v>
      </c>
      <c r="M31" s="4">
        <f>L31*EXP(-B31*(K31+$O$2)/100)</f>
        <v>0.86831632498026845</v>
      </c>
      <c r="N31" s="4"/>
    </row>
    <row r="32" spans="2:14" x14ac:dyDescent="0.25">
      <c r="B32" s="2">
        <v>30</v>
      </c>
      <c r="C32" s="2">
        <f t="shared" si="0"/>
        <v>4.1606027941427879</v>
      </c>
      <c r="D32" s="2">
        <f t="shared" si="1"/>
        <v>7.1606027941427879</v>
      </c>
      <c r="E32" s="4">
        <f>D32*EXP(-B32*(C32+$O$2)/100)</f>
        <v>0.80086374565103624</v>
      </c>
      <c r="G32" s="2">
        <f>C32-$Q$2*100</f>
        <v>4.1506027941427881</v>
      </c>
      <c r="H32" s="2">
        <f t="shared" si="2"/>
        <v>7.1506027941427881</v>
      </c>
      <c r="I32" s="4">
        <f>H32*EXP(-B32*(G32+$O$2)/100)</f>
        <v>0.80214815342685553</v>
      </c>
      <c r="K32" s="2">
        <f>C32+$Q$2*100</f>
        <v>4.1706027941427877</v>
      </c>
      <c r="L32" s="2">
        <f t="shared" si="3"/>
        <v>7.1706027941427877</v>
      </c>
      <c r="M32" s="4">
        <f>L32*EXP(-B32*(K32+$O$2)/100)</f>
        <v>0.79957983506051955</v>
      </c>
      <c r="N32" s="4"/>
    </row>
    <row r="33" spans="2:14" x14ac:dyDescent="0.25">
      <c r="B33" s="2">
        <v>30</v>
      </c>
      <c r="C33" s="2">
        <f t="shared" si="0"/>
        <v>4.1606027941427879</v>
      </c>
      <c r="D33" s="2">
        <v>100</v>
      </c>
      <c r="E33" s="4">
        <f>D33*EXP(-B33*(C33+$O$2)/100)</f>
        <v>11.184306247319356</v>
      </c>
      <c r="G33" s="2">
        <f>C33-$Q$2*100</f>
        <v>4.1506027941427881</v>
      </c>
      <c r="H33" s="2">
        <v>100</v>
      </c>
      <c r="I33" s="4">
        <f>H33*EXP(-B33*(G33+$O$2)/100)</f>
        <v>11.217909545806576</v>
      </c>
      <c r="K33" s="2">
        <f>C33+$Q$2*100</f>
        <v>4.1706027941427877</v>
      </c>
      <c r="L33" s="2">
        <v>100</v>
      </c>
      <c r="M33" s="4">
        <f>L33*EXP(-B33*(K33+$O$2)/100)</f>
        <v>11.15080360766386</v>
      </c>
      <c r="N3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2015-06-05T18:17:20Z</dcterms:created>
  <dcterms:modified xsi:type="dcterms:W3CDTF">2019-12-09T04:34:40Z</dcterms:modified>
</cp:coreProperties>
</file>