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D:\论文\eating disorder\"/>
    </mc:Choice>
  </mc:AlternateContent>
  <xr:revisionPtr revIDLastSave="0" documentId="13_ncr:1_{01CDDA9B-2157-487A-AC17-034F0FBE81AE}" xr6:coauthVersionLast="47" xr6:coauthVersionMax="47" xr10:uidLastSave="{00000000-0000-0000-0000-000000000000}"/>
  <bookViews>
    <workbookView xWindow="-110" yWindow="-110" windowWidth="38620" windowHeight="21100" xr2:uid="{00000000-000D-0000-FFFF-FFFF00000000}"/>
  </bookViews>
  <sheets>
    <sheet name="Data" sheetId="1" r:id="rId1"/>
    <sheet name="Codebook" sheetId="3" r:id="rId2"/>
    <sheet name="ProvinceList" sheetId="4" r:id="rId3"/>
    <sheet name="Instruments" sheetId="5" r:id="rId4"/>
    <sheet name="AllowedValues" sheetId="6" r:id="rId5"/>
    <sheet name="README" sheetId="7" r:id="rId6"/>
    <sheet name="QA_Checklist"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36" i="1" l="1"/>
  <c r="AD101" i="1"/>
  <c r="AD42" i="1"/>
  <c r="AD41" i="1"/>
  <c r="AD40" i="1"/>
  <c r="AD36" i="1"/>
  <c r="AD27" i="1"/>
  <c r="AD28" i="1"/>
  <c r="AD29" i="1"/>
  <c r="AD26"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90" i="1"/>
  <c r="R91" i="1"/>
  <c r="R92" i="1"/>
  <c r="R93" i="1"/>
  <c r="R94" i="1"/>
  <c r="R95" i="1"/>
  <c r="R96" i="1"/>
  <c r="R97" i="1"/>
  <c r="R98" i="1"/>
  <c r="R99" i="1"/>
  <c r="R100" i="1"/>
  <c r="R101" i="1"/>
  <c r="R102" i="1"/>
  <c r="R103" i="1"/>
  <c r="R104" i="1"/>
  <c r="R105" i="1"/>
  <c r="R106" i="1"/>
  <c r="R107" i="1"/>
  <c r="R108" i="1"/>
  <c r="R109" i="1"/>
  <c r="R110" i="1"/>
  <c r="R114" i="1"/>
  <c r="R115" i="1"/>
  <c r="R116" i="1"/>
  <c r="R117" i="1"/>
  <c r="R118" i="1"/>
  <c r="R119" i="1"/>
  <c r="R120" i="1"/>
  <c r="R121" i="1"/>
  <c r="R122" i="1"/>
  <c r="R123" i="1"/>
  <c r="R124" i="1"/>
  <c r="R125" i="1"/>
  <c r="R126" i="1"/>
  <c r="R127" i="1"/>
  <c r="R129" i="1"/>
  <c r="R130" i="1"/>
  <c r="R131" i="1"/>
  <c r="R132" i="1"/>
  <c r="R133" i="1"/>
  <c r="R134" i="1"/>
  <c r="R135" i="1"/>
  <c r="R136" i="1"/>
  <c r="R137" i="1"/>
  <c r="R138" i="1"/>
  <c r="R139" i="1"/>
  <c r="R140" i="1"/>
  <c r="R141" i="1"/>
  <c r="R142" i="1"/>
  <c r="R143" i="1"/>
  <c r="R144" i="1"/>
  <c r="R145" i="1"/>
  <c r="R146" i="1"/>
  <c r="R147"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2" i="1"/>
  <c r="AG3" i="1"/>
  <c r="G55" i="3" a="1"/>
  <c r="G55" i="3"/>
  <c r="H36" i="3" a="1"/>
  <c r="H36" i="3"/>
  <c r="H32" i="3" a="1"/>
  <c r="H32" i="3"/>
  <c r="H22" i="3" a="1"/>
  <c r="H22" i="3"/>
  <c r="H21" i="3" a="1"/>
  <c r="H21" i="3"/>
  <c r="H20" i="3" a="1"/>
  <c r="H20" i="3"/>
  <c r="H19" i="3" a="1"/>
  <c r="H19" i="3"/>
  <c r="H18" i="3" a="1"/>
  <c r="H18" i="3"/>
  <c r="H17" i="3" a="1"/>
  <c r="H17" i="3"/>
  <c r="U177" i="1"/>
  <c r="V177" i="1" s="1"/>
  <c r="AF176" i="1"/>
  <c r="U176" i="1"/>
  <c r="W176" i="1" s="1"/>
  <c r="AF175" i="1"/>
  <c r="U175" i="1"/>
  <c r="W175" i="1" s="1"/>
  <c r="AF174" i="1"/>
  <c r="U174" i="1"/>
  <c r="V174" i="1" s="1"/>
  <c r="AF173" i="1"/>
  <c r="U173" i="1"/>
  <c r="W173" i="1" s="1"/>
  <c r="AF172" i="1"/>
  <c r="U172" i="1"/>
  <c r="W172" i="1" s="1"/>
  <c r="AF171" i="1"/>
  <c r="U171" i="1"/>
  <c r="W171" i="1" s="1"/>
  <c r="AF170" i="1"/>
  <c r="U170" i="1"/>
  <c r="V170" i="1" s="1"/>
  <c r="AF169" i="1"/>
  <c r="U169" i="1"/>
  <c r="W169" i="1" s="1"/>
  <c r="AF168" i="1"/>
  <c r="U168" i="1"/>
  <c r="W168" i="1" s="1"/>
  <c r="AF167" i="1"/>
  <c r="U167" i="1"/>
  <c r="V167" i="1" s="1"/>
  <c r="AF166" i="1"/>
  <c r="U166" i="1"/>
  <c r="W166" i="1" s="1"/>
  <c r="U165" i="1"/>
  <c r="V165" i="1" s="1"/>
  <c r="AF164" i="1"/>
  <c r="U164" i="1"/>
  <c r="W164" i="1" s="1"/>
  <c r="AF163" i="1"/>
  <c r="U163" i="1"/>
  <c r="V163" i="1" s="1"/>
  <c r="AF162" i="1"/>
  <c r="U162" i="1"/>
  <c r="W162" i="1" s="1"/>
  <c r="AF161" i="1"/>
  <c r="U161" i="1"/>
  <c r="W161" i="1" s="1"/>
  <c r="AF160" i="1"/>
  <c r="U160" i="1"/>
  <c r="W160" i="1" s="1"/>
  <c r="AF159" i="1"/>
  <c r="U159" i="1"/>
  <c r="V159" i="1" s="1"/>
  <c r="AF158" i="1"/>
  <c r="U158" i="1"/>
  <c r="W158" i="1" s="1"/>
  <c r="AF157" i="1"/>
  <c r="U157" i="1"/>
  <c r="W157" i="1" s="1"/>
  <c r="AF156" i="1"/>
  <c r="U156" i="1"/>
  <c r="V156" i="1" s="1"/>
  <c r="AF155" i="1"/>
  <c r="U155" i="1"/>
  <c r="V155" i="1" s="1"/>
  <c r="AF154" i="1"/>
  <c r="U154" i="1"/>
  <c r="W154" i="1" s="1"/>
  <c r="AF153" i="1"/>
  <c r="U153" i="1"/>
  <c r="V153" i="1" s="1"/>
  <c r="AF152" i="1"/>
  <c r="U152" i="1"/>
  <c r="V152" i="1" s="1"/>
  <c r="AF151" i="1"/>
  <c r="U151" i="1"/>
  <c r="W151" i="1" s="1"/>
  <c r="AF150" i="1"/>
  <c r="U150" i="1"/>
  <c r="V150" i="1" s="1"/>
  <c r="AF149" i="1"/>
  <c r="AF148" i="1"/>
  <c r="AF147" i="1"/>
  <c r="U147" i="1"/>
  <c r="W147" i="1" s="1"/>
  <c r="AF146" i="1"/>
  <c r="U146" i="1"/>
  <c r="V146" i="1" s="1"/>
  <c r="AF145" i="1"/>
  <c r="U145" i="1"/>
  <c r="W145" i="1" s="1"/>
  <c r="AF144" i="1"/>
  <c r="U144" i="1"/>
  <c r="W144" i="1" s="1"/>
  <c r="AF143" i="1"/>
  <c r="U143" i="1"/>
  <c r="W143" i="1" s="1"/>
  <c r="AF142" i="1"/>
  <c r="U142" i="1"/>
  <c r="W142" i="1" s="1"/>
  <c r="AF141" i="1"/>
  <c r="U141" i="1"/>
  <c r="W141" i="1" s="1"/>
  <c r="AF140" i="1"/>
  <c r="U140" i="1"/>
  <c r="V140" i="1" s="1"/>
  <c r="AF139" i="1"/>
  <c r="U139" i="1"/>
  <c r="V139" i="1" s="1"/>
  <c r="AF138" i="1"/>
  <c r="U138" i="1"/>
  <c r="W138" i="1" s="1"/>
  <c r="AF137" i="1"/>
  <c r="U137" i="1"/>
  <c r="W137" i="1" s="1"/>
  <c r="U136" i="1"/>
  <c r="W136" i="1" s="1"/>
  <c r="AF135" i="1"/>
  <c r="U135" i="1"/>
  <c r="W135" i="1" s="1"/>
  <c r="AF134" i="1"/>
  <c r="U134" i="1"/>
  <c r="V134" i="1" s="1"/>
  <c r="AF133" i="1"/>
  <c r="U133" i="1"/>
  <c r="W133" i="1" s="1"/>
  <c r="AF132" i="1"/>
  <c r="U132" i="1"/>
  <c r="W132" i="1" s="1"/>
  <c r="AF131" i="1"/>
  <c r="U131" i="1"/>
  <c r="W131" i="1" s="1"/>
  <c r="AF130" i="1"/>
  <c r="U130" i="1"/>
  <c r="W130" i="1" s="1"/>
  <c r="AF129" i="1"/>
  <c r="U129" i="1"/>
  <c r="W129" i="1" s="1"/>
  <c r="AF128" i="1"/>
  <c r="U128" i="1"/>
  <c r="W128" i="1" s="1"/>
  <c r="AF127" i="1"/>
  <c r="U127" i="1"/>
  <c r="V127" i="1" s="1"/>
  <c r="AF126" i="1"/>
  <c r="U126" i="1"/>
  <c r="W126" i="1" s="1"/>
  <c r="AF125" i="1"/>
  <c r="U125" i="1"/>
  <c r="W125" i="1" s="1"/>
  <c r="AF124" i="1"/>
  <c r="U124" i="1"/>
  <c r="W124" i="1" s="1"/>
  <c r="AF123" i="1"/>
  <c r="U123" i="1"/>
  <c r="V123" i="1" s="1"/>
  <c r="AF122" i="1"/>
  <c r="U122" i="1"/>
  <c r="V122" i="1" s="1"/>
  <c r="AF121" i="1"/>
  <c r="U121" i="1"/>
  <c r="W121" i="1" s="1"/>
  <c r="AF120" i="1"/>
  <c r="U120" i="1"/>
  <c r="W120" i="1" s="1"/>
  <c r="AF119" i="1"/>
  <c r="U119" i="1"/>
  <c r="V119" i="1" s="1"/>
  <c r="AF118" i="1"/>
  <c r="U118" i="1"/>
  <c r="W118" i="1" s="1"/>
  <c r="AF117" i="1"/>
  <c r="U117" i="1"/>
  <c r="V117" i="1" s="1"/>
  <c r="AF116" i="1"/>
  <c r="U116" i="1"/>
  <c r="W116" i="1" s="1"/>
  <c r="AF115" i="1"/>
  <c r="U115" i="1"/>
  <c r="W115" i="1" s="1"/>
  <c r="AF114" i="1"/>
  <c r="U114" i="1"/>
  <c r="W114" i="1" s="1"/>
  <c r="AF113" i="1"/>
  <c r="AF112" i="1"/>
  <c r="AF111" i="1"/>
  <c r="AF110" i="1"/>
  <c r="U110" i="1"/>
  <c r="W110" i="1" s="1"/>
  <c r="AF109" i="1"/>
  <c r="U109" i="1"/>
  <c r="V109" i="1" s="1"/>
  <c r="AF108" i="1"/>
  <c r="U108" i="1"/>
  <c r="W108" i="1" s="1"/>
  <c r="AF107" i="1"/>
  <c r="U107" i="1"/>
  <c r="V107" i="1" s="1"/>
  <c r="AF106" i="1"/>
  <c r="U106" i="1"/>
  <c r="W106" i="1" s="1"/>
  <c r="AF105" i="1"/>
  <c r="U105" i="1"/>
  <c r="V105" i="1" s="1"/>
  <c r="AF104" i="1"/>
  <c r="U104" i="1"/>
  <c r="W104" i="1" s="1"/>
  <c r="AF103" i="1"/>
  <c r="U103" i="1"/>
  <c r="W103" i="1" s="1"/>
  <c r="AF102" i="1"/>
  <c r="U102" i="1"/>
  <c r="V102" i="1" s="1"/>
  <c r="U101" i="1"/>
  <c r="W101" i="1" s="1"/>
  <c r="AF100" i="1"/>
  <c r="U100" i="1"/>
  <c r="W100" i="1" s="1"/>
  <c r="AF99" i="1"/>
  <c r="U99" i="1"/>
  <c r="W99" i="1" s="1"/>
  <c r="AF98" i="1"/>
  <c r="U98" i="1"/>
  <c r="V98" i="1" s="1"/>
  <c r="AF97" i="1"/>
  <c r="U97" i="1"/>
  <c r="W97" i="1" s="1"/>
  <c r="AF96" i="1"/>
  <c r="U96" i="1"/>
  <c r="W96" i="1" s="1"/>
  <c r="AF95" i="1"/>
  <c r="U95" i="1"/>
  <c r="W95" i="1" s="1"/>
  <c r="AF94" i="1"/>
  <c r="U94" i="1"/>
  <c r="V94" i="1" s="1"/>
  <c r="AF93" i="1"/>
  <c r="U93" i="1"/>
  <c r="W93" i="1" s="1"/>
  <c r="U92" i="1"/>
  <c r="W92" i="1" s="1"/>
  <c r="AF91" i="1"/>
  <c r="U91" i="1"/>
  <c r="W91" i="1" s="1"/>
  <c r="AF90" i="1"/>
  <c r="U90" i="1"/>
  <c r="W90" i="1" s="1"/>
  <c r="AF89" i="1"/>
  <c r="AF88" i="1"/>
  <c r="AF87" i="1"/>
  <c r="AF86" i="1"/>
  <c r="U86" i="1"/>
  <c r="W86" i="1" s="1"/>
  <c r="AF85" i="1"/>
  <c r="U85" i="1"/>
  <c r="V85" i="1" s="1"/>
  <c r="AF84" i="1"/>
  <c r="U84" i="1"/>
  <c r="V84" i="1" s="1"/>
  <c r="AF83" i="1"/>
  <c r="U83" i="1"/>
  <c r="W83" i="1" s="1"/>
  <c r="AF82" i="1"/>
  <c r="U82" i="1"/>
  <c r="W82" i="1" s="1"/>
  <c r="AF81" i="1"/>
  <c r="U81" i="1"/>
  <c r="V81" i="1" s="1"/>
  <c r="AF80" i="1"/>
  <c r="U80" i="1"/>
  <c r="V80" i="1" s="1"/>
  <c r="AF79" i="1"/>
  <c r="U79" i="1"/>
  <c r="V79" i="1" s="1"/>
  <c r="AF78" i="1"/>
  <c r="U78" i="1"/>
  <c r="W78" i="1" s="1"/>
  <c r="AF77" i="1"/>
  <c r="U77" i="1"/>
  <c r="W77" i="1" s="1"/>
  <c r="AF76" i="1"/>
  <c r="U76" i="1"/>
  <c r="W76" i="1" s="1"/>
  <c r="AF75" i="1"/>
  <c r="U75" i="1"/>
  <c r="V75" i="1" s="1"/>
  <c r="AF74" i="1"/>
  <c r="U74" i="1"/>
  <c r="W74" i="1" s="1"/>
  <c r="AF73" i="1"/>
  <c r="U73" i="1"/>
  <c r="W73" i="1" s="1"/>
  <c r="AF72" i="1"/>
  <c r="U72" i="1"/>
  <c r="W72" i="1" s="1"/>
  <c r="AF71" i="1"/>
  <c r="U71" i="1"/>
  <c r="V71" i="1" s="1"/>
  <c r="AF70" i="1"/>
  <c r="U70" i="1"/>
  <c r="W70" i="1" s="1"/>
  <c r="AF69" i="1"/>
  <c r="U69" i="1"/>
  <c r="W69" i="1" s="1"/>
  <c r="AF68" i="1"/>
  <c r="U68" i="1"/>
  <c r="V68" i="1" s="1"/>
  <c r="AF67" i="1"/>
  <c r="U67" i="1"/>
  <c r="W67" i="1" s="1"/>
  <c r="AF66" i="1"/>
  <c r="U66" i="1"/>
  <c r="V66" i="1" s="1"/>
  <c r="AF65" i="1"/>
  <c r="U65" i="1"/>
  <c r="V65" i="1" s="1"/>
  <c r="AF64" i="1"/>
  <c r="U64" i="1"/>
  <c r="V64" i="1" s="1"/>
  <c r="AF63" i="1"/>
  <c r="U63" i="1"/>
  <c r="V63" i="1" s="1"/>
  <c r="AF62" i="1"/>
  <c r="U62" i="1"/>
  <c r="W62" i="1" s="1"/>
  <c r="AF61" i="1"/>
  <c r="U61" i="1"/>
  <c r="V61" i="1" s="1"/>
  <c r="AF60" i="1"/>
  <c r="U60" i="1"/>
  <c r="W60" i="1" s="1"/>
  <c r="AF59" i="1"/>
  <c r="U59" i="1"/>
  <c r="V59" i="1" s="1"/>
  <c r="AF58" i="1"/>
  <c r="U58" i="1"/>
  <c r="W58" i="1" s="1"/>
  <c r="AF57" i="1"/>
  <c r="U57" i="1"/>
  <c r="V57" i="1" s="1"/>
  <c r="AF56" i="1"/>
  <c r="U56" i="1"/>
  <c r="W56" i="1" s="1"/>
  <c r="AF55" i="1"/>
  <c r="U55" i="1"/>
  <c r="V55" i="1" s="1"/>
  <c r="AF54" i="1"/>
  <c r="U54" i="1"/>
  <c r="W54" i="1" s="1"/>
  <c r="AF53" i="1"/>
  <c r="U53" i="1"/>
  <c r="W53" i="1" s="1"/>
  <c r="AF52" i="1"/>
  <c r="U52" i="1"/>
  <c r="W52" i="1" s="1"/>
  <c r="AF51" i="1"/>
  <c r="U51" i="1"/>
  <c r="V51" i="1" s="1"/>
  <c r="AF50" i="1"/>
  <c r="U50" i="1"/>
  <c r="W50" i="1" s="1"/>
  <c r="AF49" i="1"/>
  <c r="U49" i="1"/>
  <c r="V49" i="1" s="1"/>
  <c r="AF48" i="1"/>
  <c r="U48" i="1"/>
  <c r="W48" i="1" s="1"/>
  <c r="AF47" i="1"/>
  <c r="U47" i="1"/>
  <c r="W47" i="1" s="1"/>
  <c r="AF46" i="1"/>
  <c r="U46" i="1"/>
  <c r="W46" i="1" s="1"/>
  <c r="AF45" i="1"/>
  <c r="U45" i="1"/>
  <c r="V45" i="1" s="1"/>
  <c r="AF44" i="1"/>
  <c r="U44" i="1"/>
  <c r="V44" i="1" s="1"/>
  <c r="AF43" i="1"/>
  <c r="U43" i="1"/>
  <c r="V43" i="1" s="1"/>
  <c r="U42" i="1"/>
  <c r="V42" i="1" s="1"/>
  <c r="U41" i="1"/>
  <c r="W41" i="1" s="1"/>
  <c r="U40" i="1"/>
  <c r="W40" i="1" s="1"/>
  <c r="U39" i="1"/>
  <c r="V39" i="1" s="1"/>
  <c r="AF38" i="1"/>
  <c r="U38" i="1"/>
  <c r="W38" i="1" s="1"/>
  <c r="AF37" i="1"/>
  <c r="U37" i="1"/>
  <c r="V37" i="1" s="1"/>
  <c r="U36" i="1"/>
  <c r="V36" i="1" s="1"/>
  <c r="AF35" i="1"/>
  <c r="W35" i="1"/>
  <c r="V35" i="1"/>
  <c r="AF34" i="1"/>
  <c r="W34" i="1"/>
  <c r="V34" i="1"/>
  <c r="AF33" i="1"/>
  <c r="W33" i="1"/>
  <c r="V33" i="1"/>
  <c r="AF32" i="1"/>
  <c r="U32" i="1"/>
  <c r="V32" i="1" s="1"/>
  <c r="AF31" i="1"/>
  <c r="U31" i="1"/>
  <c r="W31" i="1" s="1"/>
  <c r="AE30" i="1"/>
  <c r="AD30" i="1"/>
  <c r="U30" i="1"/>
  <c r="V30" i="1" s="1"/>
  <c r="U29" i="1"/>
  <c r="W29" i="1" s="1"/>
  <c r="U28" i="1"/>
  <c r="V28" i="1" s="1"/>
  <c r="U27" i="1"/>
  <c r="W27" i="1" s="1"/>
  <c r="U26" i="1"/>
  <c r="W26" i="1" s="1"/>
  <c r="AF25" i="1"/>
  <c r="U25" i="1"/>
  <c r="W25" i="1" s="1"/>
  <c r="AF24" i="1"/>
  <c r="U24" i="1"/>
  <c r="W24" i="1" s="1"/>
  <c r="AF23" i="1"/>
  <c r="U23" i="1"/>
  <c r="W23" i="1" s="1"/>
  <c r="AF22" i="1"/>
  <c r="U22" i="1"/>
  <c r="W22" i="1" s="1"/>
  <c r="AF21" i="1"/>
  <c r="U21" i="1"/>
  <c r="W21" i="1" s="1"/>
  <c r="AF20" i="1"/>
  <c r="U20" i="1"/>
  <c r="W20" i="1" s="1"/>
  <c r="AF19" i="1"/>
  <c r="U19" i="1"/>
  <c r="W19" i="1" s="1"/>
  <c r="AF18" i="1"/>
  <c r="U18" i="1"/>
  <c r="W18" i="1" s="1"/>
  <c r="AF17" i="1"/>
  <c r="U17" i="1"/>
  <c r="W17" i="1" s="1"/>
  <c r="AF16" i="1"/>
  <c r="U16" i="1"/>
  <c r="W16" i="1" s="1"/>
  <c r="AF15" i="1"/>
  <c r="U15" i="1"/>
  <c r="W15" i="1" s="1"/>
  <c r="AF14" i="1"/>
  <c r="U14" i="1"/>
  <c r="W14" i="1" s="1"/>
  <c r="AF13" i="1"/>
  <c r="U13" i="1"/>
  <c r="W13" i="1" s="1"/>
  <c r="AF12" i="1"/>
  <c r="U12" i="1"/>
  <c r="V12" i="1" s="1"/>
  <c r="AF11" i="1"/>
  <c r="U11" i="1"/>
  <c r="V11" i="1" s="1"/>
  <c r="AF10" i="1"/>
  <c r="U10" i="1"/>
  <c r="W10" i="1" s="1"/>
  <c r="AF9" i="1"/>
  <c r="U9" i="1"/>
  <c r="W9" i="1" s="1"/>
  <c r="AF8" i="1"/>
  <c r="U8" i="1"/>
  <c r="V8" i="1" s="1"/>
  <c r="AF7" i="1"/>
  <c r="U7" i="1"/>
  <c r="V7" i="1" s="1"/>
  <c r="AF6" i="1"/>
  <c r="U6" i="1"/>
  <c r="W6" i="1" s="1"/>
  <c r="AF5" i="1"/>
  <c r="U5" i="1"/>
  <c r="W5" i="1" s="1"/>
  <c r="AF4" i="1"/>
  <c r="U4" i="1"/>
  <c r="V4" i="1" s="1"/>
  <c r="AF3" i="1"/>
  <c r="U3" i="1"/>
  <c r="V3" i="1" s="1"/>
  <c r="AF2" i="1"/>
  <c r="U2" i="1"/>
  <c r="W2" i="1" s="1"/>
  <c r="V173" i="1" l="1"/>
  <c r="W105" i="1"/>
  <c r="W122" i="1"/>
  <c r="V60" i="1"/>
  <c r="W11" i="1"/>
  <c r="W119" i="1"/>
  <c r="W68" i="1"/>
  <c r="V93" i="1"/>
  <c r="V73" i="1"/>
  <c r="V115" i="1"/>
  <c r="W155" i="1"/>
  <c r="V70" i="1"/>
  <c r="V125" i="1"/>
  <c r="W139" i="1"/>
  <c r="V86" i="1"/>
  <c r="V74" i="1"/>
  <c r="V31" i="1"/>
  <c r="V46" i="1"/>
  <c r="W163" i="1"/>
  <c r="W170" i="1"/>
  <c r="AF30" i="1"/>
  <c r="W36" i="1"/>
  <c r="W61" i="1"/>
  <c r="V118" i="1"/>
  <c r="W65" i="1"/>
  <c r="V50" i="1"/>
  <c r="V143" i="1"/>
  <c r="V131" i="1"/>
  <c r="W117" i="1"/>
  <c r="V48" i="1"/>
  <c r="V52" i="1"/>
  <c r="W64" i="1"/>
  <c r="V101" i="1"/>
  <c r="W7" i="1"/>
  <c r="W81" i="1"/>
  <c r="V144" i="1"/>
  <c r="V121" i="1"/>
  <c r="W28" i="1"/>
  <c r="V82" i="1"/>
  <c r="W57" i="1"/>
  <c r="W44" i="1"/>
  <c r="V166" i="1"/>
  <c r="V62" i="1"/>
  <c r="V162" i="1"/>
  <c r="W3" i="1"/>
  <c r="V92" i="1"/>
  <c r="V77" i="1"/>
  <c r="W146" i="1"/>
  <c r="V158" i="1"/>
  <c r="V168" i="1"/>
  <c r="V19" i="1"/>
  <c r="W84" i="1"/>
  <c r="W80" i="1"/>
  <c r="V124" i="1"/>
  <c r="W49" i="1"/>
  <c r="V76" i="1"/>
  <c r="W177" i="1"/>
  <c r="V108" i="1"/>
  <c r="V97" i="1"/>
  <c r="W37" i="1"/>
  <c r="W66" i="1"/>
  <c r="V175" i="1"/>
  <c r="W32" i="1"/>
  <c r="V145" i="1"/>
  <c r="V23" i="1"/>
  <c r="W30" i="1"/>
  <c r="V69" i="1"/>
  <c r="V126" i="1"/>
  <c r="W159" i="1"/>
  <c r="W134" i="1"/>
  <c r="W42" i="1"/>
  <c r="V56" i="1"/>
  <c r="V78" i="1"/>
  <c r="V114" i="1"/>
  <c r="V169" i="1"/>
  <c r="V154" i="1"/>
  <c r="V53" i="1"/>
  <c r="V151" i="1"/>
  <c r="W174" i="1"/>
  <c r="V58" i="1"/>
  <c r="W109" i="1"/>
  <c r="V15" i="1"/>
  <c r="V120" i="1"/>
  <c r="W152" i="1"/>
  <c r="V176" i="1"/>
  <c r="W45" i="1"/>
  <c r="V54" i="1"/>
  <c r="V72" i="1"/>
  <c r="W85" i="1"/>
  <c r="V104" i="1"/>
  <c r="V130" i="1"/>
  <c r="V135" i="1"/>
  <c r="W39" i="1"/>
  <c r="V172" i="1"/>
  <c r="V24" i="1"/>
  <c r="W12" i="1"/>
  <c r="V47" i="1"/>
  <c r="V67" i="1"/>
  <c r="W51" i="1"/>
  <c r="W63" i="1"/>
  <c r="W79" i="1"/>
  <c r="V110" i="1"/>
  <c r="V164" i="1"/>
  <c r="V103" i="1"/>
  <c r="V157" i="1"/>
  <c r="W127" i="1"/>
  <c r="W43" i="1"/>
  <c r="W59" i="1"/>
  <c r="W75" i="1"/>
  <c r="V160" i="1"/>
  <c r="V27" i="1"/>
  <c r="V41" i="1"/>
  <c r="V96" i="1"/>
  <c r="V100" i="1"/>
  <c r="V138" i="1"/>
  <c r="V142" i="1"/>
  <c r="W8" i="1"/>
  <c r="V147" i="1"/>
  <c r="V83" i="1"/>
  <c r="V171" i="1"/>
  <c r="W55" i="1"/>
  <c r="W71" i="1"/>
  <c r="V106" i="1"/>
  <c r="W167" i="1"/>
  <c r="V16" i="1"/>
  <c r="V38" i="1"/>
  <c r="V116" i="1"/>
  <c r="W4" i="1"/>
  <c r="V20" i="1"/>
  <c r="V29" i="1"/>
  <c r="W123" i="1"/>
  <c r="V90" i="1"/>
  <c r="W94" i="1"/>
  <c r="W98" i="1"/>
  <c r="V128" i="1"/>
  <c r="V132" i="1"/>
  <c r="V136" i="1"/>
  <c r="W140" i="1"/>
  <c r="W102" i="1"/>
  <c r="W156" i="1"/>
  <c r="V5" i="1"/>
  <c r="V9" i="1"/>
  <c r="V13" i="1"/>
  <c r="V17" i="1"/>
  <c r="V21" i="1"/>
  <c r="V25" i="1"/>
  <c r="V161" i="1"/>
  <c r="V95" i="1"/>
  <c r="V99" i="1"/>
  <c r="W107" i="1"/>
  <c r="V137" i="1"/>
  <c r="V141" i="1"/>
  <c r="W150" i="1"/>
  <c r="W153" i="1"/>
  <c r="W165" i="1"/>
  <c r="V2" i="1"/>
  <c r="V6" i="1"/>
  <c r="V10" i="1"/>
  <c r="V14" i="1"/>
  <c r="V18" i="1"/>
  <c r="V22" i="1"/>
  <c r="V26" i="1"/>
  <c r="V40" i="1"/>
  <c r="V91" i="1"/>
  <c r="V129" i="1"/>
  <c r="V1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<sst xmlns="http://schemas.openxmlformats.org/spreadsheetml/2006/main" count="2973" uniqueCount="451">
  <si>
    <t>study_id</t>
  </si>
  <si>
    <t>author_year</t>
  </si>
  <si>
    <t>title</t>
  </si>
  <si>
    <t>journal</t>
  </si>
  <si>
    <t>doi_pmid</t>
  </si>
  <si>
    <t>url_pdf</t>
  </si>
  <si>
    <t>extracted_by</t>
  </si>
  <si>
    <t>date_extracted</t>
  </si>
  <si>
    <t>year_pub</t>
  </si>
  <si>
    <t>survey_year_start</t>
  </si>
  <si>
    <t>survey_year_end</t>
  </si>
  <si>
    <t>survey_year_mid</t>
  </si>
  <si>
    <t>period_label</t>
  </si>
  <si>
    <t>province_std</t>
  </si>
  <si>
    <t>city_raw</t>
  </si>
  <si>
    <t>level_flag</t>
  </si>
  <si>
    <t>setting</t>
  </si>
  <si>
    <t>population</t>
  </si>
  <si>
    <t>sex</t>
  </si>
  <si>
    <t>design</t>
  </si>
  <si>
    <t>sampling_method</t>
  </si>
  <si>
    <t>response_rate_percent</t>
  </si>
  <si>
    <t>age_min</t>
  </si>
  <si>
    <t>age_max</t>
  </si>
  <si>
    <t>age_bound_type</t>
  </si>
  <si>
    <t>age_label</t>
  </si>
  <si>
    <t>age_width</t>
  </si>
  <si>
    <t>is_anchor</t>
  </si>
  <si>
    <t>is_semi_anchor</t>
  </si>
  <si>
    <t>endpoint</t>
  </si>
  <si>
    <t>method_type</t>
  </si>
  <si>
    <t>instrument</t>
  </si>
  <si>
    <t>instrument_version</t>
  </si>
  <si>
    <t>instrument_cutoff</t>
  </si>
  <si>
    <t>diagnostic_criteria</t>
  </si>
  <si>
    <t>case_definition_notes</t>
  </si>
  <si>
    <t>cases</t>
  </si>
  <si>
    <t>n</t>
  </si>
  <si>
    <t>prev_prop</t>
  </si>
  <si>
    <t>prev_per_100</t>
  </si>
  <si>
    <t>prev_per_1000</t>
  </si>
  <si>
    <t>risk_bias_overall</t>
  </si>
  <si>
    <t>risk_sampling</t>
  </si>
  <si>
    <t>risk_measurement</t>
  </si>
  <si>
    <t>risk_missing</t>
  </si>
  <si>
    <t>risk_analysis</t>
  </si>
  <si>
    <t>source_table_or_figure</t>
  </si>
  <si>
    <t>notes</t>
  </si>
  <si>
    <t>Zhang2020_CN001</t>
  </si>
  <si>
    <t>Zhang et al., 2020</t>
  </si>
  <si>
    <t>YourName</t>
  </si>
  <si>
    <t>2025-09-18</t>
  </si>
  <si>
    <t>2018 single-wave</t>
  </si>
  <si>
    <t>江苏</t>
  </si>
  <si>
    <t>南京</t>
  </si>
  <si>
    <t>province_proxy_city</t>
  </si>
  <si>
    <t>school</t>
  </si>
  <si>
    <t>university_students</t>
  </si>
  <si>
    <t>female</t>
  </si>
  <si>
    <t>cross_sectional</t>
  </si>
  <si>
    <t>cluster_random</t>
  </si>
  <si>
    <t>[L,U)</t>
  </si>
  <si>
    <t>18–20</t>
  </si>
  <si>
    <t>total_ed</t>
  </si>
  <si>
    <t>screen</t>
  </si>
  <si>
    <t>EAT-26</t>
  </si>
  <si>
    <t>CN</t>
  </si>
  <si>
    <t>≥20</t>
  </si>
  <si>
    <t>moderate</t>
  </si>
  <si>
    <t>low</t>
  </si>
  <si>
    <t>Table 2</t>
  </si>
  <si>
    <t>北京</t>
  </si>
  <si>
    <t>province_exact</t>
  </si>
  <si>
    <t>high_school</t>
  </si>
  <si>
    <t>stratified</t>
  </si>
  <si>
    <t>diagnosis</t>
  </si>
  <si>
    <t>DSM-IV</t>
  </si>
  <si>
    <t>an</t>
  </si>
  <si>
    <t>bn</t>
  </si>
  <si>
    <t>bed</t>
  </si>
  <si>
    <t>上海</t>
  </si>
  <si>
    <t>广东</t>
  </si>
  <si>
    <t>广州</t>
  </si>
  <si>
    <t>贵州</t>
  </si>
  <si>
    <t>遵义</t>
  </si>
  <si>
    <t>河南</t>
  </si>
  <si>
    <t>新乡</t>
  </si>
  <si>
    <t>宁夏</t>
  </si>
  <si>
    <t>银川</t>
  </si>
  <si>
    <t>湖北</t>
  </si>
  <si>
    <t>武汉</t>
  </si>
  <si>
    <t>convenience</t>
  </si>
  <si>
    <t>EDI &amp; SCID-1</t>
  </si>
  <si>
    <t>high</t>
  </si>
  <si>
    <t>没有完整的患病人数，患病率为抽样计算所得，并非真实结果</t>
  </si>
  <si>
    <t>江西</t>
  </si>
  <si>
    <t>mixed</t>
  </si>
  <si>
    <t>SCOFF</t>
  </si>
  <si>
    <t>≥2</t>
  </si>
  <si>
    <t>参与者从中国江西的一所职业学院招募</t>
  </si>
  <si>
    <t>male</t>
  </si>
  <si>
    <t>汕头</t>
  </si>
  <si>
    <t>EDE-Q</t>
  </si>
  <si>
    <t>&gt; 1.27</t>
  </si>
  <si>
    <t>此研究设置的阈值为1.27，远低于通用标准</t>
  </si>
  <si>
    <t>2025</t>
  </si>
  <si>
    <t>山西，湖南</t>
  </si>
  <si>
    <t>multi_province</t>
  </si>
  <si>
    <t>cohort</t>
  </si>
  <si>
    <t>EDE-QS</t>
  </si>
  <si>
    <t>≥15</t>
  </si>
  <si>
    <t>只给出患病率，未给出患病人数；仅录入基线时无干预的数据</t>
  </si>
  <si>
    <t>national</t>
  </si>
  <si>
    <t>来自中国29个省市；患病人数包括自我报告已确诊的人数（86人，标准不明确）与本研究中检测出的人数；此研究设置的阈值为1.27，远低于通用标准</t>
  </si>
  <si>
    <t>2023</t>
  </si>
  <si>
    <t>台湾</t>
  </si>
  <si>
    <t>新北</t>
  </si>
  <si>
    <t>香港</t>
  </si>
  <si>
    <t>只给出患病率，未给出患病人数</t>
  </si>
  <si>
    <t>深圳</t>
  </si>
  <si>
    <t>湖南</t>
  </si>
  <si>
    <t>只给出患病率，未给出患病人数；样本选自湖南山区的一所学校</t>
  </si>
  <si>
    <t>2017</t>
  </si>
  <si>
    <t>黑龙江</t>
  </si>
  <si>
    <t>鸡西</t>
  </si>
  <si>
    <t>样本来自当地农村的一所中学</t>
  </si>
  <si>
    <t>江苏，新疆</t>
  </si>
  <si>
    <t>南京，乌鲁木齐</t>
  </si>
  <si>
    <t>high_school &amp; university_students</t>
  </si>
  <si>
    <t>受试者来自贵州省一处资源贫困县的一所接受政府扶贫支持的高中；回复率奇低</t>
  </si>
  <si>
    <t>EAT-40 &amp; DSM-III</t>
  </si>
  <si>
    <t>样本选自当地出生的、懂普通话的香港中文大学学生</t>
  </si>
  <si>
    <t>贵州、重庆、云南、四川、广西、山西、湖北、四川</t>
  </si>
  <si>
    <t>遵义、重庆、昆明、成都、贵阳、柳州、忻州、潜江、内江、西昌</t>
  </si>
  <si>
    <t>EDDS</t>
  </si>
  <si>
    <t>受试者来自中国多个城市（遵义、重庆、昆明、成都、贵阳、柳州、忻州、潜江、内江、西昌），这些城市代表了中国的北方、南方、中部和西南地区</t>
  </si>
  <si>
    <t>other</t>
  </si>
  <si>
    <t>2015</t>
  </si>
  <si>
    <t>安徽</t>
  </si>
  <si>
    <t>芜湖</t>
  </si>
  <si>
    <t>community</t>
  </si>
  <si>
    <t>community_adult</t>
  </si>
  <si>
    <t>CIDI</t>
  </si>
  <si>
    <t>黑龙江、辽宁、山东、江苏、河南、湖南、湖北、广西、贵州</t>
  </si>
  <si>
    <t>2009年CHNS数据；样本来源于9个省份；包含未说明学业阶段的未成年人</t>
  </si>
  <si>
    <t>2009年CHNS数据；样本来源于9个省份；包含未说明学业阶段的成年人</t>
  </si>
  <si>
    <t>2022</t>
  </si>
  <si>
    <t>山东</t>
  </si>
  <si>
    <t>仅说明样本来源于山东省内的某所大学，不能精确到城市；只给出患病率，未给出患病人数；仅录入基线时无干预的数据</t>
  </si>
  <si>
    <t>2020</t>
  </si>
  <si>
    <t>日照</t>
  </si>
  <si>
    <t>random</t>
  </si>
  <si>
    <t>四川</t>
  </si>
  <si>
    <t>成都</t>
  </si>
  <si>
    <t>样本源于成都多所大学</t>
  </si>
  <si>
    <t>此研究设置的阈值为4，远高于国际标准；未给出调查时间；只给出患病率，未给出患病人数</t>
  </si>
  <si>
    <t>北京、重庆、广西、贵州、黑龙江、河南、湖北、湖南、江苏、辽宁、陕西、山东、上海、云南、浙江</t>
  </si>
  <si>
    <t>2015年CHNS数据；样本来源于12个省份和3个直辖市（北京，上海，重庆）；包含未说明学业阶段的未成年人</t>
  </si>
  <si>
    <t>2015年CHNS数据；样本来源于12个省份和3个直辖市（北京，上海，重庆）；包含未说明学业阶段的成年人</t>
  </si>
  <si>
    <t>unknown</t>
  </si>
  <si>
    <t>Other</t>
  </si>
  <si>
    <t>未说明子类检测方法；包含未说明学业阶段的未成年人</t>
  </si>
  <si>
    <t>重庆</t>
  </si>
  <si>
    <t>3例样本未指定性别</t>
  </si>
  <si>
    <t>吉林</t>
  </si>
  <si>
    <t>19.59 ± 1.74</t>
  </si>
  <si>
    <t>样本来源于吉林省内的多所大学，无法精确到城市；未说明年龄上下限；只给出患病率，未给出患病人数，表中患病人数为倒推计算所得</t>
  </si>
  <si>
    <t>19.56 ± 1.70</t>
  </si>
  <si>
    <t>19.64 ± 1.80</t>
  </si>
  <si>
    <t>样本来源于全国31个省级行政区划；只给出加权患病人数（真实人数：9270，加权后人数：10000）与患病率，表中患病人数为倒推计算所得</t>
  </si>
  <si>
    <t>未查询到DOI号；调查方式为DEBQ；未给出调查时间</t>
  </si>
  <si>
    <t>2024</t>
  </si>
  <si>
    <t>只说样本来源于“中国大学生”，但不明确具体范围，无法确定是否在全国范围开展调查</t>
  </si>
  <si>
    <t>未查询到DOI号；未给出样本的年龄范围；未给出男、女分别的ED人数</t>
  </si>
  <si>
    <t>调查方式为在全国范围内“邀请”参与的线上调查</t>
  </si>
  <si>
    <t>2011</t>
  </si>
  <si>
    <t>EDDS &amp; EDE-Q</t>
  </si>
  <si>
    <t>只录入基线时无干预的数据</t>
  </si>
  <si>
    <t>2010</t>
  </si>
  <si>
    <t>陕西</t>
  </si>
  <si>
    <t>西安</t>
  </si>
  <si>
    <t>样本明显过少；只给出患病率，未给出患病人数</t>
  </si>
  <si>
    <t>河北</t>
  </si>
  <si>
    <t>保定</t>
  </si>
  <si>
    <t>该研究的方法较为特殊：从参与问卷调查的 10 所学校中抽取 1 所小学、1 所初中、1 所高中，对这 3 所学校中进食行为问题阳性的学生（共 275 人）进行精神科医师问诊（依据 DSM-5 诊断标准），共得到17例确诊，并且全部为高中生。因此得到的进食障碍子类的患病率需要进行乘法运算，结果风险极高，不予录入</t>
  </si>
  <si>
    <t>未给出调查时间；样本量过少；使用的进食障碍症状调查问卷:由Huon博士与国内研究者根据DSM-IV中神经性厌食症和神经性贪食症以及非典型性进食障碍等诊断标准编制的</t>
  </si>
  <si>
    <t>EDI</t>
  </si>
  <si>
    <t>2014</t>
  </si>
  <si>
    <t>东莞</t>
  </si>
  <si>
    <t>按照EDI手册, “求瘦倾向”分量表得分等于或高于14分者被认为是“体重关注”者, 其中, 3/4患有或曾经患有进食障碍, 1/4属于正常节食。本研究发现92人 (2.75%) 得分等于或高于14分, 即在3351名被试中, 有69人 (2.06%) 被筛查患有进食障碍。</t>
  </si>
  <si>
    <t>按照EDI手册, “求瘦倾向”分量表得分等于或高于14分者被认为是“体重关注”者, 其中, 3/4患有或曾经患有进食障碍, 1/4属于正常节食。本研究发现男性中29人 (1.89%) 得分等于或高于14分, 即在3351名被试中, 有22人 (1.43%) 被筛查患有进食障碍。</t>
  </si>
  <si>
    <t>按照EDI手册, “求瘦倾向”分量表得分等于或高于14分者被认为是“体重关注”者, 其中, 3/4患有或曾经患有进食障碍, 1/4属于正常节食。本研究发现女性中63人 (3.47%) 得分等于或高于14分, 即在3351名被试中, 有39人 (2.15%) 被筛查患有进食障碍。</t>
  </si>
  <si>
    <t>2007</t>
  </si>
  <si>
    <t>I</t>
  </si>
  <si>
    <t>按照EDI手册, “求瘦倾向”分量表得分等于或高于14分者被认为是“体重关注”者, 其中, 3/4患有或曾经患有进食障碍, 1/4属于正常节食。本研究发现女性中61人 (4.43%) 得分等于或高于14分, 即在1378名被试中, 有46人 (3.34%) 被筛查患有进食障碍。</t>
  </si>
  <si>
    <t>扬州</t>
  </si>
  <si>
    <t>此研究设置的阈值为1.27，远低于通用标准,但文章本身研究内容即为“亚临床状态”；采用随机数字表法抽取扬州市2所本专科院校</t>
  </si>
  <si>
    <t>哈尔滨</t>
  </si>
  <si>
    <t>究选取哈尔滨市 4 所高校的 700 名学生为被试；未给出调查时间</t>
  </si>
  <si>
    <t>济南</t>
  </si>
  <si>
    <t>在山东省济南市选取3所本科院校,每所院校随机选取1个学院的一至三年级所有大学生</t>
  </si>
  <si>
    <t>按照EDI手册, “求瘦倾向”分量表得分等于或高于14分者被认为是“体重关注”者, 其中, 3/4患有或曾经患有进食障碍, 1/4属于正常节食。本研究发现女性中11人 (1.96%) 得分等于或高于14分, 即在1560名被试中, 有？人 (1.47%) 被筛查患有进食障碍。</t>
  </si>
  <si>
    <t>使用简明国际神经精神访谈（the MINI-International Neuropsychiatric Interview,MINI），是一个简单、有效和可靠的定式访谈工具，主要用于筛查、诊断 DSM-IV和 ICD10 中的 16 种轴I精神疾病和一种人格障碍；9名确诊中有1名男性、8名女性，但并未给出471人中的男、女人数，无法计算分别的患病率</t>
  </si>
  <si>
    <t>对成都市两所高校 (1所综合大学, 1所艺术类学校) 各个系大一新生选取1班的女生,其中含有较大比例为特定人群即艺术生</t>
  </si>
  <si>
    <t>取样对象为四所中学六年级、初一和初二和高中的高一、高二年级的1 358名学生</t>
  </si>
  <si>
    <t>长沙、湘潭、常德、衡阳</t>
  </si>
  <si>
    <t>北京、上海、重庆、辽宁、黑龙江、江苏、山东、河南、湖北、湖南、广西、贵州</t>
  </si>
  <si>
    <t>2011年CHNS数据；样本来源于9个省份和3个直辖市（北京，上海，重庆）；包含未说明学业阶段的未成年人</t>
  </si>
  <si>
    <t>2011年CHNS数据；样本来源于9个省份和3个直辖市（北京，上海，重庆）；包含未说明学业阶段的成年人</t>
  </si>
  <si>
    <t>在2016年9—11月选取山东理工大学、济南大学、山东农业大学3所全日制本科高校在校女大学生进行调查, 根据各高校的学院设置, 从3所高校每个学院随机抽取2~3个班级的女生作为研究对象</t>
  </si>
  <si>
    <t>长沙</t>
  </si>
  <si>
    <t>仅录入基线时无干预的数据</t>
  </si>
  <si>
    <t>新疆</t>
  </si>
  <si>
    <t>乌鲁木齐</t>
  </si>
  <si>
    <t>variable</t>
  </si>
  <si>
    <t>type</t>
  </si>
  <si>
    <t>required</t>
  </si>
  <si>
    <t>definition</t>
  </si>
  <si>
    <t>example</t>
  </si>
  <si>
    <t>string</t>
  </si>
  <si>
    <t>必填</t>
  </si>
  <si>
    <t>研究唯一标识（作者姓+年份+序号）</t>
  </si>
  <si>
    <t>作者与年份（展示用）</t>
  </si>
  <si>
    <t>建议</t>
  </si>
  <si>
    <t>论文标题</t>
  </si>
  <si>
    <t>期刊名称</t>
  </si>
  <si>
    <t>DOI或PMID</t>
  </si>
  <si>
    <t>doi:10.xx; PMID:xxxx</t>
  </si>
  <si>
    <t>可选</t>
  </si>
  <si>
    <t>文章链接/本地路径</t>
  </si>
  <si>
    <t>https://...</t>
  </si>
  <si>
    <t>信息提取人</t>
  </si>
  <si>
    <t>date</t>
  </si>
  <si>
    <t>提取日期（YYYY-MM-DD）</t>
  </si>
  <si>
    <t>int</t>
  </si>
  <si>
    <t>发表年</t>
  </si>
  <si>
    <t>必填*</t>
  </si>
  <si>
    <t>调查起始年（时间趋势用）</t>
  </si>
  <si>
    <t>2018</t>
  </si>
  <si>
    <t>调查结束年</t>
  </si>
  <si>
    <t>中位年（不知可留空；后续可自动计算）</t>
  </si>
  <si>
    <t>时期标签（如“2016–2018”）</t>
  </si>
  <si>
    <t>enum</t>
  </si>
  <si>
    <t>标准省份名称（见 ProvinceList）</t>
  </si>
  <si>
    <t>原文城市/校名（不参与省级合并）</t>
  </si>
  <si>
    <t>province_exact/province_proxy_city/multi_province/national</t>
  </si>
  <si>
    <t>school/community/hospital/other</t>
  </si>
  <si>
    <t>high_school/university_students/community_adult/other</t>
  </si>
  <si>
    <t>female/male/mixed/unknown</t>
  </si>
  <si>
    <t>cross_sectional/cohort/other</t>
  </si>
  <si>
    <t>random/cluster_random/stratified/convenience/other</t>
  </si>
  <si>
    <t>float[0-100]</t>
  </si>
  <si>
    <t>应答率（%）</t>
  </si>
  <si>
    <t>85</t>
  </si>
  <si>
    <t>float</t>
  </si>
  <si>
    <t>年龄下界（年）</t>
  </si>
  <si>
    <t>18</t>
  </si>
  <si>
    <t>年龄上界（年）；默认半开区间 [L,U)</t>
  </si>
  <si>
    <t>20</t>
  </si>
  <si>
    <t>[L,U) | [L,U] | (L,U] | (L,U)；推荐用 [L,U) 统一</t>
  </si>
  <si>
    <t xml:space="preserve">[L,U) </t>
  </si>
  <si>
    <t xml:space="preserve"> [L,U] </t>
  </si>
  <si>
    <t xml:space="preserve"> (L,U] </t>
  </si>
  <si>
    <t xml:space="preserve"> (L,U)</t>
  </si>
  <si>
    <t>原文年龄段文本（如“18–20”）</t>
  </si>
  <si>
    <t>自动/建议</t>
  </si>
  <si>
    <t>U-L；用于判断窄带（≤5）</t>
  </si>
  <si>
    <t>2</t>
  </si>
  <si>
    <t>bool</t>
  </si>
  <si>
    <t>是否窄带（age_width≤5）</t>
  </si>
  <si>
    <t>TRUE/FALSE</t>
  </si>
  <si>
    <t>更严格窄带（age_width≤3）</t>
  </si>
  <si>
    <t>enum(LONG)</t>
  </si>
  <si>
    <t>total_ed/an/bn/bed/other</t>
  </si>
  <si>
    <t>screen/diagnosis/unknown</t>
  </si>
  <si>
    <t>量表/访谈：EAT-26/SCOFF/SCID/DSM-5等</t>
  </si>
  <si>
    <t>EAT-40</t>
  </si>
  <si>
    <t>BITE</t>
  </si>
  <si>
    <t>SCID</t>
  </si>
  <si>
    <t>DSM-5</t>
  </si>
  <si>
    <t>ICD-10</t>
  </si>
  <si>
    <t>工具版本/语种</t>
  </si>
  <si>
    <t>阈值或诊断准则（如“≥20”）</t>
  </si>
  <si>
    <t>DSM-5/DSM-IV/ICD-10（若method=diagnosis）</t>
  </si>
  <si>
    <t>DSM-5/DSM-IV/ICD-10</t>
  </si>
  <si>
    <t>症状检出/临床诊断等说明</t>
  </si>
  <si>
    <t>screening positive</t>
  </si>
  <si>
    <t>二选一</t>
  </si>
  <si>
    <t>病例数（与 n 配套；LONG）</t>
  </si>
  <si>
    <t>66</t>
  </si>
  <si>
    <t>样本量（LONG）</t>
  </si>
  <si>
    <t>333</t>
  </si>
  <si>
    <t>float[0-1]</t>
  </si>
  <si>
    <t>患病率（小数）</t>
  </si>
  <si>
    <t>每百人（%）</t>
  </si>
  <si>
    <t>每千人</t>
  </si>
  <si>
    <t>cases_total_ed</t>
  </si>
  <si>
    <t>总ED病例数（WIDE）</t>
  </si>
  <si>
    <t>n_total_ed</t>
  </si>
  <si>
    <t>总ED样本量（WIDE）</t>
  </si>
  <si>
    <t>prev_total_ed_prop</t>
  </si>
  <si>
    <t>总ED患病率（WIDE）</t>
  </si>
  <si>
    <t>cases_an</t>
  </si>
  <si>
    <t>可选（WIDE）</t>
  </si>
  <si>
    <t>AN病例数</t>
  </si>
  <si>
    <t>n_an</t>
  </si>
  <si>
    <t>AN样本量</t>
  </si>
  <si>
    <t>prev_an_prop</t>
  </si>
  <si>
    <t>AN患病率</t>
  </si>
  <si>
    <t>cases_bn</t>
  </si>
  <si>
    <t>BN病例数</t>
  </si>
  <si>
    <t>n_bn</t>
  </si>
  <si>
    <t>BN样本量</t>
  </si>
  <si>
    <t>prev_bn_prop</t>
  </si>
  <si>
    <t>BN患病率</t>
  </si>
  <si>
    <t>cases_bed</t>
  </si>
  <si>
    <t>BED病例数</t>
  </si>
  <si>
    <t>n_bed</t>
  </si>
  <si>
    <t>BED样本量</t>
  </si>
  <si>
    <t>prev_bed_prop</t>
  </si>
  <si>
    <t>BED患病率</t>
  </si>
  <si>
    <t>low/moderate/high/unclear</t>
  </si>
  <si>
    <t>原文对应的表/图编号</t>
  </si>
  <si>
    <t>额外信息（如“仅XX市（省级代理）”）</t>
  </si>
  <si>
    <t>仅XX市（省级代理）</t>
  </si>
  <si>
    <t>天津</t>
  </si>
  <si>
    <t>山西</t>
  </si>
  <si>
    <t>内蒙古</t>
  </si>
  <si>
    <t>辽宁</t>
  </si>
  <si>
    <t>浙江</t>
  </si>
  <si>
    <t>福建</t>
  </si>
  <si>
    <t>广西</t>
  </si>
  <si>
    <t>海南</t>
  </si>
  <si>
    <t>云南</t>
  </si>
  <si>
    <t>西藏</t>
  </si>
  <si>
    <t>甘肃</t>
  </si>
  <si>
    <t>青海</t>
  </si>
  <si>
    <t>澳门</t>
  </si>
  <si>
    <t>method_type_expected</t>
  </si>
  <si>
    <t>typical_cutoff</t>
  </si>
  <si>
    <t>note</t>
  </si>
  <si>
    <t>中文版常用且已验证</t>
  </si>
  <si>
    <t>简短筛查，敏感性高</t>
  </si>
  <si>
    <t>临床结构化访谈</t>
  </si>
  <si>
    <t>诊断标准</t>
  </si>
  <si>
    <t>field</t>
  </si>
  <si>
    <t>allowed_values</t>
  </si>
  <si>
    <t>province_exact|province_proxy_city|multi_province|national</t>
  </si>
  <si>
    <t>province_proxy_city=仅城市样本，作为省级代理；需在notes说明</t>
  </si>
  <si>
    <t>school|community|hospital|other</t>
  </si>
  <si>
    <t>研究实施的主要场景</t>
  </si>
  <si>
    <t>high_school|university_students|community_adult|other</t>
  </si>
  <si>
    <t>尽量匹配；不在列表用 other 并在 notes 解释</t>
  </si>
  <si>
    <t>female|male|mixed|unknown</t>
  </si>
  <si>
    <t>如未说明填 unknown</t>
  </si>
  <si>
    <t>cross_sectional|cohort|other</t>
  </si>
  <si>
    <t>大多数为横断面研究</t>
  </si>
  <si>
    <t>random|cluster_random|stratified|convenience|other</t>
  </si>
  <si>
    <t>按原文描述选择最接近类型</t>
  </si>
  <si>
    <t>[L,U)|[L,U]|(L,U]|(L,U)</t>
  </si>
  <si>
    <t>统一存储为半开区间更易去重与拆分</t>
  </si>
  <si>
    <t>total_ed|an|bn|bed|other</t>
  </si>
  <si>
    <t>LONG表使用；WIDE不需要该字段</t>
  </si>
  <si>
    <t>screen|diagnosis|unknown</t>
  </si>
  <si>
    <t>screen=筛查量表；diagnosis=临床诊断/访谈</t>
  </si>
  <si>
    <t>risk_*</t>
  </si>
  <si>
    <t>low|moderate|high|unclear</t>
  </si>
  <si>
    <t>适用于overall与分项（sampling/measurement/missing/analysis）</t>
  </si>
  <si>
    <t>Instruction</t>
  </si>
  <si>
    <t>【如何使用本模板】</t>
  </si>
  <si>
    <t>● 推荐使用 Data_Long：一行=研究×省份×亚组×终点（total_ed/an/bn/bed）。如同一研究同时报告筛查与诊断、或不同性别/人群/年龄带，请“各占一行”。</t>
  </si>
  <si>
    <t>● 若原文为单省的城市样本，province_std填省名，level_flag=province_proxy_city，并在notes写“仅XX市（省级代理）”。</t>
  </si>
  <si>
    <t>● 年龄：把年龄段存为 age_min/age_max，并用 age_bound_type 指示边界（建议统一 [L,U)）。程序会计算 age_width，并标记 is_anchor（≤5岁）用于年龄曲线与拆分。</t>
  </si>
  <si>
    <t>● 终点：LONG表以 endpoint 指定（total_ed/an/bn/bed）。同一研究若报告多个终点，请拆成多行。</t>
  </si>
  <si>
    <t>● 数据字段二选一：优先填 cases + n；若只有患病率，则只填 prev_prop 或 prev_per_100 或 prev_per_1000（只能选其一）。</t>
  </si>
  <si>
    <t>● 去重：同一 study_id + province_std + sex + population + setting + period + age_min/max + method_type + endpoint 应唯一。若原文出现重叠年龄带，优先保留“较窄/互不重叠”的组合，或后续采用研究聚类稳健方差。</t>
  </si>
  <si>
    <t>● 子类：AN/BN/BED可与total_ed并行录入（各一行）。若WIDE表更方便，也可用 Data_Wide（但建议最终转换为 LONG 以便趋势与年龄分析）。</t>
  </si>
  <si>
    <t>● 质量：给出风险偏倚评估（overall及分项）；若用JBI/NOS等量表，可在notes说明评分规则。</t>
  </si>
  <si>
    <t>● 时间趋势：survey_year_start/end 必填；若给区间会自动取中位年用于时间元回归。</t>
  </si>
  <si>
    <t>● 年龄拆分：当出现跨目标带（如17–22）或开口区间（≥18）时，后续分析可用“均匀拆分”或“基于年龄曲线的拆分”；请保持原始记录不拆分，拆分在分析阶段完成。</t>
  </si>
  <si>
    <t>check_item</t>
  </si>
  <si>
    <t>status</t>
  </si>
  <si>
    <t>是否存在 cases&gt;n 或 负数？</t>
  </si>
  <si>
    <t>是否在 prev_prop / prev_per_100 / prev_per_1000 只填了一个？</t>
  </si>
  <si>
    <t>是否统一用省份标准名称（ProvinceList）？</t>
  </si>
  <si>
    <t>城市代理是否设置 level_flag=province_proxy_city 并在notes标注？</t>
  </si>
  <si>
    <t>年龄是否统一半开区间 [L,U) 且无重叠？</t>
  </si>
  <si>
    <t>窄带（≤5岁）是否正确标记 is_anchor？</t>
  </si>
  <si>
    <t>time：是否填写 survey_year_start/end（必要）？</t>
  </si>
  <si>
    <t>method：是否标明 screen/diagnosis 与工具及阈值？</t>
  </si>
  <si>
    <t>子类：AN/BN/BED 是否与 total_ed 分行记录？</t>
  </si>
  <si>
    <t>去重：同一研究×省份×亚组×终点是否唯一？</t>
  </si>
  <si>
    <t>study_id</t>
    <phoneticPr fontId="9" type="noConversion"/>
  </si>
  <si>
    <t>id</t>
    <phoneticPr fontId="9" type="noConversion"/>
  </si>
  <si>
    <t>age_mid</t>
  </si>
  <si>
    <t>全国</t>
  </si>
  <si>
    <t>全国</t>
    <phoneticPr fontId="9" type="noConversion"/>
  </si>
  <si>
    <t>12-19</t>
  </si>
  <si>
    <t>17-19</t>
  </si>
  <si>
    <t>18-20</t>
  </si>
  <si>
    <t>16-25</t>
  </si>
  <si>
    <t>18-25</t>
  </si>
  <si>
    <t>13-16</t>
  </si>
  <si>
    <t>14-19</t>
  </si>
  <si>
    <t>16-18</t>
  </si>
  <si>
    <t>11-18</t>
  </si>
  <si>
    <t>12-25</t>
  </si>
  <si>
    <t>12-20</t>
  </si>
  <si>
    <t>17-25</t>
  </si>
  <si>
    <t>12-22</t>
  </si>
  <si>
    <t>12-15</t>
  </si>
  <si>
    <t>19-22</t>
  </si>
  <si>
    <t>16-24</t>
  </si>
  <si>
    <t>12-17</t>
  </si>
  <si>
    <t>18-35</t>
  </si>
  <si>
    <t>18-22</t>
  </si>
  <si>
    <t>11-14</t>
  </si>
  <si>
    <t>15-18</t>
  </si>
  <si>
    <t>17-29</t>
  </si>
  <si>
    <t>12-50</t>
  </si>
  <si>
    <t>18-50</t>
  </si>
  <si>
    <t>12-18</t>
  </si>
  <si>
    <t>11-25</t>
  </si>
  <si>
    <t>11-15</t>
  </si>
  <si>
    <t>16-20</t>
  </si>
  <si>
    <t>21-25</t>
  </si>
  <si>
    <t>18-24</t>
  </si>
  <si>
    <t>18-72</t>
  </si>
  <si>
    <t>18-41</t>
  </si>
  <si>
    <t>7-20</t>
  </si>
  <si>
    <t>17-24</t>
  </si>
  <si>
    <t>17-30</t>
  </si>
  <si>
    <t>17-31</t>
  </si>
  <si>
    <t>17-23</t>
  </si>
  <si>
    <t>16-23</t>
  </si>
  <si>
    <t>17-22</t>
  </si>
  <si>
    <t>11-19</t>
  </si>
  <si>
    <t>11-16</t>
  </si>
  <si>
    <t>18-65</t>
  </si>
  <si>
    <r>
      <rPr>
        <sz val="11"/>
        <color theme="1"/>
        <rFont val="宋体"/>
        <family val="3"/>
        <charset val="134"/>
      </rPr>
      <t>≥</t>
    </r>
    <r>
      <rPr>
        <sz val="11"/>
        <color theme="1"/>
        <rFont val="Times New Roman"/>
        <family val="1"/>
      </rPr>
      <t>16</t>
    </r>
  </si>
  <si>
    <r>
      <rPr>
        <sz val="11"/>
        <color theme="1"/>
        <rFont val="宋体"/>
        <family val="3"/>
        <charset val="134"/>
      </rPr>
      <t>≥</t>
    </r>
    <r>
      <rPr>
        <sz val="11"/>
        <color theme="1"/>
        <rFont val="Times New Roman"/>
        <family val="1"/>
      </rPr>
      <t>18</t>
    </r>
  </si>
  <si>
    <r>
      <rPr>
        <sz val="11"/>
        <color theme="1"/>
        <rFont val="Cambria Math"/>
        <family val="3"/>
      </rPr>
      <t>≥</t>
    </r>
    <r>
      <rPr>
        <sz val="11"/>
        <color theme="1"/>
        <rFont val="Times New Roman"/>
        <family val="1"/>
      </rPr>
      <t>18</t>
    </r>
    <phoneticPr fontId="9" type="noConversion"/>
  </si>
  <si>
    <r>
      <rPr>
        <sz val="11"/>
        <color theme="1"/>
        <rFont val="宋体"/>
        <family val="3"/>
        <charset val="134"/>
      </rPr>
      <t>≥</t>
    </r>
    <r>
      <rPr>
        <sz val="11"/>
        <color theme="1"/>
        <rFont val="Times New Roman"/>
        <family val="1"/>
      </rPr>
      <t>2</t>
    </r>
  </si>
  <si>
    <r>
      <rPr>
        <sz val="11"/>
        <color theme="1"/>
        <rFont val="宋体"/>
        <family val="3"/>
        <charset val="134"/>
      </rPr>
      <t>≥</t>
    </r>
    <r>
      <rPr>
        <sz val="11"/>
        <color theme="1"/>
        <rFont val="Times New Roman"/>
        <family val="1"/>
      </rPr>
      <t>15</t>
    </r>
  </si>
  <si>
    <r>
      <rPr>
        <sz val="11"/>
        <color theme="1"/>
        <rFont val="宋体"/>
        <family val="3"/>
        <charset val="134"/>
      </rPr>
      <t>≥</t>
    </r>
    <r>
      <rPr>
        <sz val="11"/>
        <color theme="1"/>
        <rFont val="Times New Roman"/>
        <family val="1"/>
      </rPr>
      <t>20</t>
    </r>
  </si>
  <si>
    <r>
      <rPr>
        <sz val="11"/>
        <color theme="1"/>
        <rFont val="宋体"/>
        <family val="3"/>
        <charset val="134"/>
      </rPr>
      <t>≥</t>
    </r>
    <r>
      <rPr>
        <sz val="11"/>
        <color theme="1"/>
        <rFont val="Times New Roman"/>
        <family val="1"/>
      </rPr>
      <t>30</t>
    </r>
  </si>
  <si>
    <r>
      <rPr>
        <sz val="11"/>
        <color theme="1"/>
        <rFont val="宋体"/>
        <family val="3"/>
        <charset val="134"/>
      </rPr>
      <t>≥</t>
    </r>
    <r>
      <rPr>
        <sz val="11"/>
        <color theme="1"/>
        <rFont val="Times New Roman"/>
        <family val="1"/>
      </rPr>
      <t>4</t>
    </r>
  </si>
  <si>
    <r>
      <rPr>
        <sz val="11"/>
        <color theme="1"/>
        <rFont val="宋体"/>
        <family val="3"/>
        <charset val="134"/>
      </rPr>
      <t>求瘦因子≥</t>
    </r>
    <r>
      <rPr>
        <sz val="11"/>
        <color theme="1"/>
        <rFont val="Times New Roman"/>
        <family val="1"/>
      </rPr>
      <t>14,*3/4</t>
    </r>
  </si>
  <si>
    <r>
      <rPr>
        <sz val="11"/>
        <color theme="1"/>
        <rFont val="宋体"/>
        <family val="3"/>
        <charset val="134"/>
      </rPr>
      <t>≥</t>
    </r>
    <r>
      <rPr>
        <sz val="11"/>
        <color theme="1"/>
        <rFont val="Times New Roman"/>
        <family val="1"/>
      </rPr>
      <t>1.27</t>
    </r>
  </si>
  <si>
    <r>
      <rPr>
        <sz val="11"/>
        <color theme="1"/>
        <rFont val="Cambria Math"/>
        <family val="3"/>
      </rPr>
      <t>≥</t>
    </r>
    <r>
      <rPr>
        <sz val="11"/>
        <color theme="1"/>
        <rFont val="Times New Roman"/>
        <family val="1"/>
      </rPr>
      <t>15</t>
    </r>
    <phoneticPr fontId="9" type="noConversion"/>
  </si>
  <si>
    <r>
      <rPr>
        <sz val="11"/>
        <color theme="1"/>
        <rFont val="Cambria Math"/>
        <family val="3"/>
      </rPr>
      <t>≥</t>
    </r>
    <r>
      <rPr>
        <sz val="11"/>
        <color theme="1"/>
        <rFont val="Times New Roman"/>
        <family val="1"/>
      </rPr>
      <t>20</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</si>
</sst>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5" x14ac:knownFonts="1">
    <font>
      <sz val="11"/>
      <color theme="1"/>
      <name val="宋体"/>
      <charset val="134"/>
      <scheme val="minor"/>
    </font>
    <font>
      <b/>
      <sz val="11"/>
      <color theme="1"/>
      <name val="宋体"/>
      <family val="3"/>
      <charset val="134"/>
      <scheme val="minor"/>
    </font>
    <font>
      <u/>
      <sz val="11"/>
      <color rgb="FF800080"/>
      <name val="Calibri"/>
      <family val="2"/>
    </font>
    <font>
      <sz val="9"/>
      <color theme="1"/>
      <name val="宋体"/>
      <family val="3"/>
      <charset val="134"/>
    </font>
    <font>
      <u/>
      <sz val="11"/>
      <color theme="10"/>
      <name val="Calibri"/>
      <family val="2"/>
    </font>
    <font>
      <sz val="11"/>
      <color rgb="FF1B1B1B"/>
      <name val="宋体"/>
      <family val="3"/>
      <charset val="134"/>
    </font>
    <font>
      <sz val="12"/>
      <color rgb="FF000000"/>
      <name val="宋体"/>
      <family val="3"/>
      <charset val="134"/>
    </font>
    <font>
      <sz val="11"/>
      <color theme="1"/>
      <name val="宋体"/>
      <family val="3"/>
      <charset val="134"/>
      <scheme val="minor"/>
    </font>
    <font>
      <sz val="11"/>
      <color theme="1"/>
      <name val="Calibri"/>
      <family val="2"/>
    </font>
    <font>
      <sz val="9"/>
      <name val="宋体"/>
      <family val="3"/>
      <charset val="134"/>
      <scheme val="minor"/>
    </font>
    <font>
      <b/>
      <sz val="11"/>
      <color theme="1"/>
      <name val="Times New Roman"/>
      <family val="1"/>
    </font>
    <font>
      <sz val="11"/>
      <color theme="1"/>
      <name val="Times New Roman"/>
      <family val="1"/>
    </font>
    <font>
      <sz val="11"/>
      <color theme="1"/>
      <name val="宋体"/>
      <family val="3"/>
      <charset val="134"/>
    </font>
    <font>
      <sz val="11"/>
      <color theme="1"/>
      <name val="Cambria Math"/>
      <family val="3"/>
    </font>
    <font>
      <sz val="11"/>
      <color theme="1"/>
      <name val="Times New Roman"/>
      <family val="3"/>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21">
    <xf numFmtId="0" fontId="0" fillId="0" borderId="0" xfId="0"/>
    <xf numFmtId="0" fontId="1" fillId="0" borderId="1" xfId="0" applyFont="1" applyBorder="1" applyAlignment="1">
      <alignment horizontal="center" vertical="top"/>
    </xf>
    <xf numFmtId="0" fontId="2" fillId="0" borderId="0" xfId="1" applyFont="1" applyAlignment="1" applyProtection="1"/>
    <xf numFmtId="0" fontId="0" fillId="0" borderId="0" xfId="0" applyAlignment="1">
      <alignment horizontal="center"/>
    </xf>
    <xf numFmtId="0" fontId="3" fillId="0" borderId="0" xfId="0" applyFont="1" applyAlignment="1">
      <alignment horizontal="center" vertical="center"/>
    </xf>
    <xf numFmtId="0" fontId="3" fillId="0" borderId="0" xfId="2" applyFont="1" applyAlignment="1">
      <alignment horizontal="center" vertical="center"/>
    </xf>
    <xf numFmtId="0" fontId="3" fillId="2" borderId="0" xfId="0" applyFont="1" applyFill="1" applyAlignment="1">
      <alignment horizontal="center" vertical="center"/>
    </xf>
    <xf numFmtId="10" fontId="0" fillId="0" borderId="0" xfId="0" applyNumberFormat="1"/>
    <xf numFmtId="176" fontId="0" fillId="0" borderId="0" xfId="0" applyNumberFormat="1" applyAlignment="1">
      <alignment horizontal="center"/>
    </xf>
    <xf numFmtId="0" fontId="5" fillId="0" borderId="0" xfId="0" applyFont="1"/>
    <xf numFmtId="0" fontId="6" fillId="0" borderId="0" xfId="0" applyFont="1"/>
    <xf numFmtId="0" fontId="0" fillId="3" borderId="0" xfId="0" applyFill="1"/>
    <xf numFmtId="0" fontId="1" fillId="0" borderId="0" xfId="0" applyFont="1" applyAlignment="1">
      <alignment horizontal="center" vertical="top"/>
    </xf>
    <xf numFmtId="0" fontId="1" fillId="3" borderId="0" xfId="0" applyFont="1" applyFill="1" applyAlignment="1">
      <alignment horizontal="center" vertical="top"/>
    </xf>
    <xf numFmtId="0" fontId="7" fillId="3" borderId="0" xfId="0" applyFont="1" applyFill="1"/>
    <xf numFmtId="0" fontId="1" fillId="4" borderId="1" xfId="0" applyFont="1" applyFill="1" applyBorder="1" applyAlignment="1">
      <alignment horizontal="center" vertical="top"/>
    </xf>
    <xf numFmtId="0" fontId="0" fillId="4" borderId="0" xfId="0" applyFill="1"/>
    <xf numFmtId="0" fontId="7" fillId="0" borderId="0" xfId="0" applyFont="1"/>
    <xf numFmtId="0" fontId="10" fillId="0" borderId="1" xfId="0" applyFont="1" applyBorder="1" applyAlignment="1">
      <alignment horizontal="center" vertical="top"/>
    </xf>
    <xf numFmtId="0" fontId="11" fillId="0" borderId="0" xfId="0" applyFont="1"/>
    <xf numFmtId="0" fontId="14" fillId="0" borderId="0" xfId="0" applyFont="1"/>
  </cellXfs>
  <cellStyles count="3">
    <cellStyle name="Normal" xfId="2" xr:uid="{00000000-0005-0000-0000-000031000000}"/>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83"/>
  <sheetViews>
    <sheetView tabSelected="1" topLeftCell="K1" zoomScale="80" zoomScaleNormal="80" workbookViewId="0">
      <selection activeCell="AB45" sqref="AB45"/>
    </sheetView>
  </sheetViews>
  <sheetFormatPr defaultColWidth="9" defaultRowHeight="14.5" x14ac:dyDescent="0.3"/>
  <cols>
    <col min="1" max="1" width="9.1796875" customWidth="1"/>
    <col min="2" max="2" width="22.7265625" customWidth="1"/>
    <col min="3" max="3" width="24.6328125" customWidth="1"/>
    <col min="4" max="4" width="24.6328125" style="11" customWidth="1"/>
    <col min="5" max="5" width="24.6328125" customWidth="1"/>
    <col min="6" max="6" width="20.90625" customWidth="1"/>
    <col min="7" max="7" width="26.08984375" customWidth="1"/>
    <col min="8" max="8" width="22.1796875" customWidth="1"/>
    <col min="9" max="9" width="42.26953125" customWidth="1"/>
    <col min="10" max="10" width="29.08984375" customWidth="1"/>
    <col min="11" max="11" width="28.81640625" customWidth="1"/>
    <col min="18" max="18" width="13" style="11" customWidth="1"/>
    <col min="19" max="19" width="15" style="16" customWidth="1"/>
    <col min="20" max="20" width="15" style="19" customWidth="1"/>
    <col min="25" max="25" width="18.90625" customWidth="1"/>
    <col min="27" max="27" width="23.6328125" style="3" customWidth="1"/>
    <col min="28" max="28" width="9" style="19"/>
    <col min="30" max="30" width="9.54296875"/>
    <col min="32" max="32" width="17.453125" customWidth="1"/>
    <col min="34" max="34" width="29.54296875" customWidth="1"/>
  </cols>
  <sheetData>
    <row r="1" spans="1:34" ht="14" x14ac:dyDescent="0.25">
      <c r="A1" s="1" t="s">
        <v>8</v>
      </c>
      <c r="B1" s="1" t="s">
        <v>9</v>
      </c>
      <c r="C1" s="1" t="s">
        <v>10</v>
      </c>
      <c r="D1" s="13" t="s">
        <v>392</v>
      </c>
      <c r="E1" s="12" t="s">
        <v>393</v>
      </c>
      <c r="F1" s="1" t="s">
        <v>11</v>
      </c>
      <c r="G1" s="1" t="s">
        <v>13</v>
      </c>
      <c r="H1" s="1" t="s">
        <v>14</v>
      </c>
      <c r="I1" s="1" t="s">
        <v>15</v>
      </c>
      <c r="J1" s="1" t="s">
        <v>16</v>
      </c>
      <c r="K1" s="1" t="s">
        <v>17</v>
      </c>
      <c r="L1" s="1" t="s">
        <v>18</v>
      </c>
      <c r="M1" s="1" t="s">
        <v>19</v>
      </c>
      <c r="N1" s="1" t="s">
        <v>20</v>
      </c>
      <c r="O1" s="1" t="s">
        <v>21</v>
      </c>
      <c r="P1" s="1" t="s">
        <v>22</v>
      </c>
      <c r="Q1" s="1" t="s">
        <v>23</v>
      </c>
      <c r="R1" s="14" t="s">
        <v>394</v>
      </c>
      <c r="S1" s="15" t="s">
        <v>24</v>
      </c>
      <c r="T1" s="18" t="s">
        <v>25</v>
      </c>
      <c r="U1" s="1" t="s">
        <v>26</v>
      </c>
      <c r="V1" s="1" t="s">
        <v>27</v>
      </c>
      <c r="W1" s="1" t="s">
        <v>28</v>
      </c>
      <c r="X1" s="1" t="s">
        <v>29</v>
      </c>
      <c r="Y1" s="1" t="s">
        <v>30</v>
      </c>
      <c r="Z1" s="1" t="s">
        <v>31</v>
      </c>
      <c r="AA1" s="1" t="s">
        <v>32</v>
      </c>
      <c r="AB1" s="18" t="s">
        <v>33</v>
      </c>
      <c r="AC1" s="1" t="s">
        <v>34</v>
      </c>
      <c r="AD1" s="1" t="s">
        <v>36</v>
      </c>
      <c r="AE1" s="1" t="s">
        <v>37</v>
      </c>
      <c r="AF1" s="1" t="s">
        <v>38</v>
      </c>
      <c r="AG1" s="1" t="s">
        <v>41</v>
      </c>
      <c r="AH1" s="1" t="s">
        <v>47</v>
      </c>
    </row>
    <row r="2" spans="1:34" x14ac:dyDescent="0.3">
      <c r="A2" s="4">
        <v>2002</v>
      </c>
      <c r="B2">
        <v>2000</v>
      </c>
      <c r="C2">
        <v>2001</v>
      </c>
      <c r="D2" s="11">
        <v>1</v>
      </c>
      <c r="E2">
        <v>1</v>
      </c>
      <c r="F2">
        <v>2000.5</v>
      </c>
      <c r="G2" t="s">
        <v>71</v>
      </c>
      <c r="I2" t="s">
        <v>72</v>
      </c>
      <c r="J2" t="s">
        <v>56</v>
      </c>
      <c r="K2" t="s">
        <v>73</v>
      </c>
      <c r="L2" t="s">
        <v>58</v>
      </c>
      <c r="M2" t="s">
        <v>59</v>
      </c>
      <c r="N2" t="s">
        <v>74</v>
      </c>
      <c r="P2">
        <v>12</v>
      </c>
      <c r="Q2">
        <v>19</v>
      </c>
      <c r="R2" s="11">
        <f>(P2+Q2)/2</f>
        <v>15.5</v>
      </c>
      <c r="T2" s="19" t="s">
        <v>397</v>
      </c>
      <c r="U2">
        <f>Q2-P2</f>
        <v>7</v>
      </c>
      <c r="V2" s="3" t="str">
        <f>IF(U2&lt;=5,"TRUE","FALSE")</f>
        <v>FALSE</v>
      </c>
      <c r="W2" s="3" t="str">
        <f>IF(U2&lt;=3,"TRUE","FALSE")</f>
        <v>FALSE</v>
      </c>
      <c r="X2" t="s">
        <v>63</v>
      </c>
      <c r="Y2" t="s">
        <v>75</v>
      </c>
      <c r="Z2" t="s">
        <v>76</v>
      </c>
      <c r="AC2" t="s">
        <v>76</v>
      </c>
      <c r="AD2">
        <v>2</v>
      </c>
      <c r="AE2">
        <v>246</v>
      </c>
      <c r="AF2" s="7">
        <f>AD2/AE2</f>
        <v>8.130081300813009E-3</v>
      </c>
      <c r="AG2" t="s">
        <v>69</v>
      </c>
    </row>
    <row r="3" spans="1:34" x14ac:dyDescent="0.3">
      <c r="A3" s="4"/>
      <c r="D3" s="11">
        <v>1</v>
      </c>
      <c r="E3">
        <v>2</v>
      </c>
      <c r="F3">
        <v>2000.5</v>
      </c>
      <c r="G3" t="s">
        <v>71</v>
      </c>
      <c r="I3" t="s">
        <v>72</v>
      </c>
      <c r="J3" t="s">
        <v>56</v>
      </c>
      <c r="K3" t="s">
        <v>73</v>
      </c>
      <c r="L3" t="s">
        <v>58</v>
      </c>
      <c r="M3" t="s">
        <v>59</v>
      </c>
      <c r="N3" t="s">
        <v>74</v>
      </c>
      <c r="P3">
        <v>12</v>
      </c>
      <c r="Q3">
        <v>19</v>
      </c>
      <c r="R3" s="11">
        <f t="shared" ref="R3:R66" si="0">(P3+Q3)/2</f>
        <v>15.5</v>
      </c>
      <c r="T3" s="19" t="s">
        <v>397</v>
      </c>
      <c r="U3">
        <f t="shared" ref="U3:U32" si="1">Q3-P3</f>
        <v>7</v>
      </c>
      <c r="V3" s="3" t="str">
        <f t="shared" ref="V3:V30" si="2">IF(U3&lt;=5,"TRUE","FALSE")</f>
        <v>FALSE</v>
      </c>
      <c r="W3" s="3" t="str">
        <f t="shared" ref="W3:W30" si="3">IF(U3&lt;=3,"TRUE","FALSE")</f>
        <v>FALSE</v>
      </c>
      <c r="X3" t="s">
        <v>77</v>
      </c>
      <c r="Y3" t="s">
        <v>75</v>
      </c>
      <c r="Z3" t="s">
        <v>76</v>
      </c>
      <c r="AC3" t="s">
        <v>76</v>
      </c>
      <c r="AD3">
        <v>0</v>
      </c>
      <c r="AE3">
        <v>246</v>
      </c>
      <c r="AF3" s="7">
        <f t="shared" ref="AF3:AF25" si="4">AD3/AE3</f>
        <v>0</v>
      </c>
      <c r="AG3" t="str">
        <f>AG2</f>
        <v>low</v>
      </c>
    </row>
    <row r="4" spans="1:34" x14ac:dyDescent="0.3">
      <c r="A4" s="4"/>
      <c r="D4" s="11">
        <v>1</v>
      </c>
      <c r="E4">
        <v>3</v>
      </c>
      <c r="F4">
        <v>2000.5</v>
      </c>
      <c r="G4" t="s">
        <v>71</v>
      </c>
      <c r="I4" t="s">
        <v>72</v>
      </c>
      <c r="J4" t="s">
        <v>56</v>
      </c>
      <c r="K4" t="s">
        <v>73</v>
      </c>
      <c r="L4" t="s">
        <v>58</v>
      </c>
      <c r="M4" t="s">
        <v>59</v>
      </c>
      <c r="N4" t="s">
        <v>74</v>
      </c>
      <c r="P4">
        <v>12</v>
      </c>
      <c r="Q4">
        <v>19</v>
      </c>
      <c r="R4" s="11">
        <f t="shared" si="0"/>
        <v>15.5</v>
      </c>
      <c r="T4" s="19" t="s">
        <v>397</v>
      </c>
      <c r="U4">
        <f t="shared" si="1"/>
        <v>7</v>
      </c>
      <c r="V4" s="3" t="str">
        <f t="shared" si="2"/>
        <v>FALSE</v>
      </c>
      <c r="W4" s="3" t="str">
        <f t="shared" si="3"/>
        <v>FALSE</v>
      </c>
      <c r="X4" t="s">
        <v>78</v>
      </c>
      <c r="Y4" t="s">
        <v>75</v>
      </c>
      <c r="Z4" t="s">
        <v>76</v>
      </c>
      <c r="AC4" t="s">
        <v>76</v>
      </c>
      <c r="AD4">
        <v>0</v>
      </c>
      <c r="AE4">
        <v>246</v>
      </c>
      <c r="AF4" s="7">
        <f t="shared" si="4"/>
        <v>0</v>
      </c>
      <c r="AG4" t="s">
        <v>69</v>
      </c>
    </row>
    <row r="5" spans="1:34" x14ac:dyDescent="0.3">
      <c r="A5" s="4"/>
      <c r="D5" s="11">
        <v>1</v>
      </c>
      <c r="E5">
        <v>4</v>
      </c>
      <c r="F5">
        <v>2000.5</v>
      </c>
      <c r="G5" t="s">
        <v>71</v>
      </c>
      <c r="I5" t="s">
        <v>72</v>
      </c>
      <c r="J5" t="s">
        <v>56</v>
      </c>
      <c r="K5" t="s">
        <v>73</v>
      </c>
      <c r="L5" t="s">
        <v>58</v>
      </c>
      <c r="M5" t="s">
        <v>59</v>
      </c>
      <c r="N5" t="s">
        <v>74</v>
      </c>
      <c r="P5">
        <v>12</v>
      </c>
      <c r="Q5">
        <v>19</v>
      </c>
      <c r="R5" s="11">
        <f t="shared" si="0"/>
        <v>15.5</v>
      </c>
      <c r="T5" s="19" t="s">
        <v>397</v>
      </c>
      <c r="U5">
        <f t="shared" si="1"/>
        <v>7</v>
      </c>
      <c r="V5" s="3" t="str">
        <f t="shared" si="2"/>
        <v>FALSE</v>
      </c>
      <c r="W5" s="3" t="str">
        <f t="shared" si="3"/>
        <v>FALSE</v>
      </c>
      <c r="X5" t="s">
        <v>79</v>
      </c>
      <c r="Y5" t="s">
        <v>75</v>
      </c>
      <c r="Z5" t="s">
        <v>76</v>
      </c>
      <c r="AC5" t="s">
        <v>76</v>
      </c>
      <c r="AD5">
        <v>2</v>
      </c>
      <c r="AE5">
        <v>246</v>
      </c>
      <c r="AF5" s="7">
        <f t="shared" si="4"/>
        <v>8.130081300813009E-3</v>
      </c>
      <c r="AG5" t="s">
        <v>69</v>
      </c>
    </row>
    <row r="6" spans="1:34" x14ac:dyDescent="0.3">
      <c r="A6" s="4"/>
      <c r="D6" s="11">
        <v>1</v>
      </c>
      <c r="E6">
        <v>5</v>
      </c>
      <c r="F6">
        <v>2000.5</v>
      </c>
      <c r="G6" t="s">
        <v>80</v>
      </c>
      <c r="I6" t="s">
        <v>72</v>
      </c>
      <c r="J6" t="s">
        <v>56</v>
      </c>
      <c r="K6" t="s">
        <v>73</v>
      </c>
      <c r="L6" t="s">
        <v>58</v>
      </c>
      <c r="M6" t="s">
        <v>59</v>
      </c>
      <c r="N6" t="s">
        <v>74</v>
      </c>
      <c r="P6">
        <v>12</v>
      </c>
      <c r="Q6">
        <v>19</v>
      </c>
      <c r="R6" s="11">
        <f t="shared" si="0"/>
        <v>15.5</v>
      </c>
      <c r="T6" s="19" t="s">
        <v>397</v>
      </c>
      <c r="U6">
        <f t="shared" si="1"/>
        <v>7</v>
      </c>
      <c r="V6" s="3" t="str">
        <f t="shared" si="2"/>
        <v>FALSE</v>
      </c>
      <c r="W6" s="3" t="str">
        <f t="shared" si="3"/>
        <v>FALSE</v>
      </c>
      <c r="X6" t="s">
        <v>63</v>
      </c>
      <c r="Y6" t="s">
        <v>75</v>
      </c>
      <c r="Z6" t="s">
        <v>76</v>
      </c>
      <c r="AC6" t="s">
        <v>76</v>
      </c>
      <c r="AD6">
        <v>1</v>
      </c>
      <c r="AE6">
        <v>203</v>
      </c>
      <c r="AF6" s="7">
        <f t="shared" si="4"/>
        <v>4.9261083743842365E-3</v>
      </c>
      <c r="AG6" t="s">
        <v>69</v>
      </c>
    </row>
    <row r="7" spans="1:34" x14ac:dyDescent="0.3">
      <c r="A7" s="4"/>
      <c r="D7" s="11">
        <v>1</v>
      </c>
      <c r="E7">
        <v>6</v>
      </c>
      <c r="F7">
        <v>2000.5</v>
      </c>
      <c r="G7" t="s">
        <v>80</v>
      </c>
      <c r="I7" t="s">
        <v>72</v>
      </c>
      <c r="J7" t="s">
        <v>56</v>
      </c>
      <c r="K7" t="s">
        <v>73</v>
      </c>
      <c r="L7" t="s">
        <v>58</v>
      </c>
      <c r="M7" t="s">
        <v>59</v>
      </c>
      <c r="N7" t="s">
        <v>74</v>
      </c>
      <c r="P7">
        <v>12</v>
      </c>
      <c r="Q7">
        <v>19</v>
      </c>
      <c r="R7" s="11">
        <f t="shared" si="0"/>
        <v>15.5</v>
      </c>
      <c r="T7" s="19" t="s">
        <v>397</v>
      </c>
      <c r="U7">
        <f t="shared" si="1"/>
        <v>7</v>
      </c>
      <c r="V7" s="3" t="str">
        <f t="shared" si="2"/>
        <v>FALSE</v>
      </c>
      <c r="W7" s="3" t="str">
        <f t="shared" si="3"/>
        <v>FALSE</v>
      </c>
      <c r="X7" t="s">
        <v>77</v>
      </c>
      <c r="Y7" t="s">
        <v>75</v>
      </c>
      <c r="Z7" t="s">
        <v>76</v>
      </c>
      <c r="AC7" t="s">
        <v>76</v>
      </c>
      <c r="AD7">
        <v>0</v>
      </c>
      <c r="AE7">
        <v>203</v>
      </c>
      <c r="AF7" s="7">
        <f t="shared" si="4"/>
        <v>0</v>
      </c>
      <c r="AG7" t="s">
        <v>69</v>
      </c>
    </row>
    <row r="8" spans="1:34" x14ac:dyDescent="0.3">
      <c r="A8" s="4"/>
      <c r="D8" s="11">
        <v>1</v>
      </c>
      <c r="E8">
        <v>7</v>
      </c>
      <c r="F8">
        <v>2000.5</v>
      </c>
      <c r="G8" t="s">
        <v>80</v>
      </c>
      <c r="I8" t="s">
        <v>72</v>
      </c>
      <c r="J8" t="s">
        <v>56</v>
      </c>
      <c r="K8" t="s">
        <v>73</v>
      </c>
      <c r="L8" t="s">
        <v>58</v>
      </c>
      <c r="M8" t="s">
        <v>59</v>
      </c>
      <c r="N8" t="s">
        <v>74</v>
      </c>
      <c r="P8">
        <v>12</v>
      </c>
      <c r="Q8">
        <v>19</v>
      </c>
      <c r="R8" s="11">
        <f t="shared" si="0"/>
        <v>15.5</v>
      </c>
      <c r="T8" s="19" t="s">
        <v>397</v>
      </c>
      <c r="U8">
        <f t="shared" si="1"/>
        <v>7</v>
      </c>
      <c r="V8" s="3" t="str">
        <f t="shared" si="2"/>
        <v>FALSE</v>
      </c>
      <c r="W8" s="3" t="str">
        <f t="shared" si="3"/>
        <v>FALSE</v>
      </c>
      <c r="X8" t="s">
        <v>78</v>
      </c>
      <c r="Y8" t="s">
        <v>75</v>
      </c>
      <c r="Z8" t="s">
        <v>76</v>
      </c>
      <c r="AC8" t="s">
        <v>76</v>
      </c>
      <c r="AD8">
        <v>0</v>
      </c>
      <c r="AE8">
        <v>203</v>
      </c>
      <c r="AF8" s="7">
        <f t="shared" si="4"/>
        <v>0</v>
      </c>
      <c r="AG8" t="s">
        <v>69</v>
      </c>
    </row>
    <row r="9" spans="1:34" x14ac:dyDescent="0.3">
      <c r="A9" s="4"/>
      <c r="D9" s="11">
        <v>1</v>
      </c>
      <c r="E9">
        <v>8</v>
      </c>
      <c r="F9">
        <v>2000.5</v>
      </c>
      <c r="G9" t="s">
        <v>80</v>
      </c>
      <c r="I9" t="s">
        <v>72</v>
      </c>
      <c r="J9" t="s">
        <v>56</v>
      </c>
      <c r="K9" t="s">
        <v>73</v>
      </c>
      <c r="L9" t="s">
        <v>58</v>
      </c>
      <c r="M9" t="s">
        <v>59</v>
      </c>
      <c r="N9" t="s">
        <v>74</v>
      </c>
      <c r="P9">
        <v>12</v>
      </c>
      <c r="Q9">
        <v>19</v>
      </c>
      <c r="R9" s="11">
        <f t="shared" si="0"/>
        <v>15.5</v>
      </c>
      <c r="T9" s="19" t="s">
        <v>397</v>
      </c>
      <c r="U9">
        <f t="shared" si="1"/>
        <v>7</v>
      </c>
      <c r="V9" s="3" t="str">
        <f t="shared" si="2"/>
        <v>FALSE</v>
      </c>
      <c r="W9" s="3" t="str">
        <f t="shared" si="3"/>
        <v>FALSE</v>
      </c>
      <c r="X9" t="s">
        <v>79</v>
      </c>
      <c r="Y9" t="s">
        <v>75</v>
      </c>
      <c r="Z9" t="s">
        <v>76</v>
      </c>
      <c r="AC9" t="s">
        <v>76</v>
      </c>
      <c r="AD9">
        <v>0</v>
      </c>
      <c r="AE9">
        <v>203</v>
      </c>
      <c r="AF9" s="7">
        <f t="shared" si="4"/>
        <v>0</v>
      </c>
      <c r="AG9" t="s">
        <v>69</v>
      </c>
    </row>
    <row r="10" spans="1:34" x14ac:dyDescent="0.3">
      <c r="A10" s="4"/>
      <c r="D10" s="11">
        <v>1</v>
      </c>
      <c r="E10">
        <v>9</v>
      </c>
      <c r="F10">
        <v>2000.5</v>
      </c>
      <c r="G10" t="s">
        <v>81</v>
      </c>
      <c r="H10" t="s">
        <v>82</v>
      </c>
      <c r="I10" t="s">
        <v>55</v>
      </c>
      <c r="J10" t="s">
        <v>56</v>
      </c>
      <c r="K10" t="s">
        <v>73</v>
      </c>
      <c r="L10" t="s">
        <v>58</v>
      </c>
      <c r="M10" t="s">
        <v>59</v>
      </c>
      <c r="N10" t="s">
        <v>74</v>
      </c>
      <c r="P10">
        <v>12</v>
      </c>
      <c r="Q10">
        <v>19</v>
      </c>
      <c r="R10" s="11">
        <f t="shared" si="0"/>
        <v>15.5</v>
      </c>
      <c r="T10" s="19" t="s">
        <v>397</v>
      </c>
      <c r="U10">
        <f t="shared" si="1"/>
        <v>7</v>
      </c>
      <c r="V10" s="3" t="str">
        <f t="shared" si="2"/>
        <v>FALSE</v>
      </c>
      <c r="W10" s="3" t="str">
        <f t="shared" si="3"/>
        <v>FALSE</v>
      </c>
      <c r="X10" t="s">
        <v>63</v>
      </c>
      <c r="Y10" t="s">
        <v>75</v>
      </c>
      <c r="Z10" t="s">
        <v>76</v>
      </c>
      <c r="AC10" t="s">
        <v>76</v>
      </c>
      <c r="AD10">
        <v>1</v>
      </c>
      <c r="AE10">
        <v>193</v>
      </c>
      <c r="AF10" s="7">
        <f t="shared" si="4"/>
        <v>5.1813471502590676E-3</v>
      </c>
      <c r="AG10" t="s">
        <v>69</v>
      </c>
    </row>
    <row r="11" spans="1:34" x14ac:dyDescent="0.3">
      <c r="A11" s="4"/>
      <c r="D11" s="11">
        <v>1</v>
      </c>
      <c r="E11">
        <v>10</v>
      </c>
      <c r="F11">
        <v>2000.5</v>
      </c>
      <c r="G11" t="s">
        <v>81</v>
      </c>
      <c r="H11" t="s">
        <v>82</v>
      </c>
      <c r="I11" t="s">
        <v>55</v>
      </c>
      <c r="J11" t="s">
        <v>56</v>
      </c>
      <c r="K11" t="s">
        <v>73</v>
      </c>
      <c r="L11" t="s">
        <v>58</v>
      </c>
      <c r="M11" t="s">
        <v>59</v>
      </c>
      <c r="N11" t="s">
        <v>74</v>
      </c>
      <c r="P11">
        <v>12</v>
      </c>
      <c r="Q11">
        <v>19</v>
      </c>
      <c r="R11" s="11">
        <f t="shared" si="0"/>
        <v>15.5</v>
      </c>
      <c r="T11" s="19" t="s">
        <v>397</v>
      </c>
      <c r="U11">
        <f t="shared" si="1"/>
        <v>7</v>
      </c>
      <c r="V11" s="3" t="str">
        <f t="shared" si="2"/>
        <v>FALSE</v>
      </c>
      <c r="W11" s="3" t="str">
        <f t="shared" si="3"/>
        <v>FALSE</v>
      </c>
      <c r="X11" t="s">
        <v>77</v>
      </c>
      <c r="Y11" t="s">
        <v>75</v>
      </c>
      <c r="Z11" t="s">
        <v>76</v>
      </c>
      <c r="AC11" t="s">
        <v>76</v>
      </c>
      <c r="AD11">
        <v>0</v>
      </c>
      <c r="AE11">
        <v>193</v>
      </c>
      <c r="AF11" s="7">
        <f t="shared" si="4"/>
        <v>0</v>
      </c>
      <c r="AG11" t="s">
        <v>69</v>
      </c>
    </row>
    <row r="12" spans="1:34" x14ac:dyDescent="0.3">
      <c r="A12" s="4"/>
      <c r="D12" s="11">
        <v>1</v>
      </c>
      <c r="E12">
        <v>11</v>
      </c>
      <c r="F12">
        <v>2000.5</v>
      </c>
      <c r="G12" t="s">
        <v>81</v>
      </c>
      <c r="H12" t="s">
        <v>82</v>
      </c>
      <c r="I12" t="s">
        <v>55</v>
      </c>
      <c r="J12" t="s">
        <v>56</v>
      </c>
      <c r="K12" t="s">
        <v>73</v>
      </c>
      <c r="L12" t="s">
        <v>58</v>
      </c>
      <c r="M12" t="s">
        <v>59</v>
      </c>
      <c r="N12" t="s">
        <v>74</v>
      </c>
      <c r="P12">
        <v>12</v>
      </c>
      <c r="Q12">
        <v>19</v>
      </c>
      <c r="R12" s="11">
        <f t="shared" si="0"/>
        <v>15.5</v>
      </c>
      <c r="T12" s="19" t="s">
        <v>397</v>
      </c>
      <c r="U12">
        <f t="shared" si="1"/>
        <v>7</v>
      </c>
      <c r="V12" s="3" t="str">
        <f t="shared" si="2"/>
        <v>FALSE</v>
      </c>
      <c r="W12" s="3" t="str">
        <f t="shared" si="3"/>
        <v>FALSE</v>
      </c>
      <c r="X12" t="s">
        <v>78</v>
      </c>
      <c r="Y12" t="s">
        <v>75</v>
      </c>
      <c r="Z12" t="s">
        <v>76</v>
      </c>
      <c r="AC12" t="s">
        <v>76</v>
      </c>
      <c r="AD12">
        <v>0</v>
      </c>
      <c r="AE12">
        <v>193</v>
      </c>
      <c r="AF12" s="7">
        <f t="shared" si="4"/>
        <v>0</v>
      </c>
      <c r="AG12" t="s">
        <v>69</v>
      </c>
    </row>
    <row r="13" spans="1:34" x14ac:dyDescent="0.3">
      <c r="A13" s="4"/>
      <c r="D13" s="11">
        <v>1</v>
      </c>
      <c r="E13">
        <v>12</v>
      </c>
      <c r="F13">
        <v>2000.5</v>
      </c>
      <c r="G13" t="s">
        <v>81</v>
      </c>
      <c r="H13" t="s">
        <v>82</v>
      </c>
      <c r="I13" t="s">
        <v>55</v>
      </c>
      <c r="J13" t="s">
        <v>56</v>
      </c>
      <c r="K13" t="s">
        <v>73</v>
      </c>
      <c r="L13" t="s">
        <v>58</v>
      </c>
      <c r="M13" t="s">
        <v>59</v>
      </c>
      <c r="N13" t="s">
        <v>74</v>
      </c>
      <c r="P13">
        <v>12</v>
      </c>
      <c r="Q13">
        <v>19</v>
      </c>
      <c r="R13" s="11">
        <f t="shared" si="0"/>
        <v>15.5</v>
      </c>
      <c r="T13" s="19" t="s">
        <v>397</v>
      </c>
      <c r="U13">
        <f t="shared" si="1"/>
        <v>7</v>
      </c>
      <c r="V13" s="3" t="str">
        <f t="shared" si="2"/>
        <v>FALSE</v>
      </c>
      <c r="W13" s="3" t="str">
        <f t="shared" si="3"/>
        <v>FALSE</v>
      </c>
      <c r="X13" t="s">
        <v>79</v>
      </c>
      <c r="Y13" t="s">
        <v>75</v>
      </c>
      <c r="Z13" t="s">
        <v>76</v>
      </c>
      <c r="AC13" t="s">
        <v>76</v>
      </c>
      <c r="AD13">
        <v>1</v>
      </c>
      <c r="AE13">
        <v>193</v>
      </c>
      <c r="AF13" s="7">
        <f t="shared" si="4"/>
        <v>5.1813471502590676E-3</v>
      </c>
      <c r="AG13" t="s">
        <v>69</v>
      </c>
    </row>
    <row r="14" spans="1:34" x14ac:dyDescent="0.3">
      <c r="A14" s="4"/>
      <c r="D14" s="11">
        <v>1</v>
      </c>
      <c r="E14">
        <v>13</v>
      </c>
      <c r="F14">
        <v>2000.5</v>
      </c>
      <c r="G14" t="s">
        <v>83</v>
      </c>
      <c r="H14" t="s">
        <v>84</v>
      </c>
      <c r="I14" t="s">
        <v>55</v>
      </c>
      <c r="J14" t="s">
        <v>56</v>
      </c>
      <c r="K14" t="s">
        <v>73</v>
      </c>
      <c r="L14" t="s">
        <v>58</v>
      </c>
      <c r="M14" t="s">
        <v>59</v>
      </c>
      <c r="N14" t="s">
        <v>74</v>
      </c>
      <c r="P14">
        <v>12</v>
      </c>
      <c r="Q14">
        <v>19</v>
      </c>
      <c r="R14" s="11">
        <f t="shared" si="0"/>
        <v>15.5</v>
      </c>
      <c r="T14" s="19" t="s">
        <v>397</v>
      </c>
      <c r="U14">
        <f t="shared" si="1"/>
        <v>7</v>
      </c>
      <c r="V14" s="3" t="str">
        <f t="shared" si="2"/>
        <v>FALSE</v>
      </c>
      <c r="W14" s="3" t="str">
        <f t="shared" si="3"/>
        <v>FALSE</v>
      </c>
      <c r="X14" t="s">
        <v>63</v>
      </c>
      <c r="Y14" t="s">
        <v>75</v>
      </c>
      <c r="Z14" t="s">
        <v>76</v>
      </c>
      <c r="AC14" t="s">
        <v>76</v>
      </c>
      <c r="AD14">
        <v>1</v>
      </c>
      <c r="AE14">
        <v>195</v>
      </c>
      <c r="AF14" s="7">
        <f t="shared" si="4"/>
        <v>5.1282051282051282E-3</v>
      </c>
      <c r="AG14" t="s">
        <v>69</v>
      </c>
    </row>
    <row r="15" spans="1:34" x14ac:dyDescent="0.3">
      <c r="A15" s="4"/>
      <c r="D15" s="11">
        <v>1</v>
      </c>
      <c r="E15">
        <v>14</v>
      </c>
      <c r="F15">
        <v>2000.5</v>
      </c>
      <c r="G15" t="s">
        <v>83</v>
      </c>
      <c r="H15" t="s">
        <v>84</v>
      </c>
      <c r="I15" t="s">
        <v>55</v>
      </c>
      <c r="J15" t="s">
        <v>56</v>
      </c>
      <c r="K15" t="s">
        <v>73</v>
      </c>
      <c r="L15" t="s">
        <v>58</v>
      </c>
      <c r="M15" t="s">
        <v>59</v>
      </c>
      <c r="N15" t="s">
        <v>74</v>
      </c>
      <c r="P15">
        <v>12</v>
      </c>
      <c r="Q15">
        <v>19</v>
      </c>
      <c r="R15" s="11">
        <f t="shared" si="0"/>
        <v>15.5</v>
      </c>
      <c r="T15" s="19" t="s">
        <v>397</v>
      </c>
      <c r="U15">
        <f t="shared" si="1"/>
        <v>7</v>
      </c>
      <c r="V15" s="3" t="str">
        <f t="shared" si="2"/>
        <v>FALSE</v>
      </c>
      <c r="W15" s="3" t="str">
        <f t="shared" si="3"/>
        <v>FALSE</v>
      </c>
      <c r="X15" t="s">
        <v>77</v>
      </c>
      <c r="Y15" t="s">
        <v>75</v>
      </c>
      <c r="Z15" t="s">
        <v>76</v>
      </c>
      <c r="AC15" t="s">
        <v>76</v>
      </c>
      <c r="AD15">
        <v>1</v>
      </c>
      <c r="AE15">
        <v>195</v>
      </c>
      <c r="AF15" s="7">
        <f t="shared" si="4"/>
        <v>5.1282051282051282E-3</v>
      </c>
      <c r="AG15" t="s">
        <v>69</v>
      </c>
    </row>
    <row r="16" spans="1:34" x14ac:dyDescent="0.3">
      <c r="A16" s="4"/>
      <c r="D16" s="11">
        <v>1</v>
      </c>
      <c r="E16">
        <v>15</v>
      </c>
      <c r="F16">
        <v>2000.5</v>
      </c>
      <c r="G16" t="s">
        <v>83</v>
      </c>
      <c r="H16" t="s">
        <v>84</v>
      </c>
      <c r="I16" t="s">
        <v>55</v>
      </c>
      <c r="J16" t="s">
        <v>56</v>
      </c>
      <c r="K16" t="s">
        <v>73</v>
      </c>
      <c r="L16" t="s">
        <v>58</v>
      </c>
      <c r="M16" t="s">
        <v>59</v>
      </c>
      <c r="N16" t="s">
        <v>74</v>
      </c>
      <c r="P16">
        <v>12</v>
      </c>
      <c r="Q16">
        <v>19</v>
      </c>
      <c r="R16" s="11">
        <f t="shared" si="0"/>
        <v>15.5</v>
      </c>
      <c r="T16" s="19" t="s">
        <v>397</v>
      </c>
      <c r="U16">
        <f t="shared" si="1"/>
        <v>7</v>
      </c>
      <c r="V16" s="3" t="str">
        <f t="shared" si="2"/>
        <v>FALSE</v>
      </c>
      <c r="W16" s="3" t="str">
        <f t="shared" si="3"/>
        <v>FALSE</v>
      </c>
      <c r="X16" t="s">
        <v>78</v>
      </c>
      <c r="Y16" t="s">
        <v>75</v>
      </c>
      <c r="Z16" t="s">
        <v>76</v>
      </c>
      <c r="AC16" t="s">
        <v>76</v>
      </c>
      <c r="AD16">
        <v>0</v>
      </c>
      <c r="AE16">
        <v>195</v>
      </c>
      <c r="AF16" s="7">
        <f t="shared" si="4"/>
        <v>0</v>
      </c>
      <c r="AG16" t="s">
        <v>69</v>
      </c>
    </row>
    <row r="17" spans="1:34" x14ac:dyDescent="0.3">
      <c r="A17" s="4"/>
      <c r="D17" s="11">
        <v>1</v>
      </c>
      <c r="E17">
        <v>16</v>
      </c>
      <c r="F17">
        <v>2000.5</v>
      </c>
      <c r="G17" t="s">
        <v>83</v>
      </c>
      <c r="H17" t="s">
        <v>84</v>
      </c>
      <c r="I17" t="s">
        <v>55</v>
      </c>
      <c r="J17" t="s">
        <v>56</v>
      </c>
      <c r="K17" t="s">
        <v>73</v>
      </c>
      <c r="L17" t="s">
        <v>58</v>
      </c>
      <c r="M17" t="s">
        <v>59</v>
      </c>
      <c r="N17" t="s">
        <v>74</v>
      </c>
      <c r="P17">
        <v>12</v>
      </c>
      <c r="Q17">
        <v>19</v>
      </c>
      <c r="R17" s="11">
        <f t="shared" si="0"/>
        <v>15.5</v>
      </c>
      <c r="T17" s="19" t="s">
        <v>397</v>
      </c>
      <c r="U17">
        <f t="shared" si="1"/>
        <v>7</v>
      </c>
      <c r="V17" s="3" t="str">
        <f t="shared" si="2"/>
        <v>FALSE</v>
      </c>
      <c r="W17" s="3" t="str">
        <f t="shared" si="3"/>
        <v>FALSE</v>
      </c>
      <c r="X17" t="s">
        <v>79</v>
      </c>
      <c r="Y17" t="s">
        <v>75</v>
      </c>
      <c r="Z17" t="s">
        <v>76</v>
      </c>
      <c r="AC17" t="s">
        <v>76</v>
      </c>
      <c r="AD17">
        <v>0</v>
      </c>
      <c r="AE17">
        <v>195</v>
      </c>
      <c r="AF17" s="7">
        <f t="shared" si="4"/>
        <v>0</v>
      </c>
      <c r="AG17" t="s">
        <v>69</v>
      </c>
    </row>
    <row r="18" spans="1:34" x14ac:dyDescent="0.3">
      <c r="A18" s="4"/>
      <c r="D18" s="11">
        <v>1</v>
      </c>
      <c r="E18">
        <v>17</v>
      </c>
      <c r="F18">
        <v>2000.5</v>
      </c>
      <c r="G18" t="s">
        <v>85</v>
      </c>
      <c r="H18" t="s">
        <v>86</v>
      </c>
      <c r="I18" t="s">
        <v>55</v>
      </c>
      <c r="J18" t="s">
        <v>56</v>
      </c>
      <c r="K18" t="s">
        <v>73</v>
      </c>
      <c r="L18" t="s">
        <v>58</v>
      </c>
      <c r="M18" t="s">
        <v>59</v>
      </c>
      <c r="N18" t="s">
        <v>74</v>
      </c>
      <c r="P18">
        <v>12</v>
      </c>
      <c r="Q18">
        <v>19</v>
      </c>
      <c r="R18" s="11">
        <f t="shared" si="0"/>
        <v>15.5</v>
      </c>
      <c r="T18" s="19" t="s">
        <v>397</v>
      </c>
      <c r="U18">
        <f t="shared" si="1"/>
        <v>7</v>
      </c>
      <c r="V18" s="3" t="str">
        <f t="shared" si="2"/>
        <v>FALSE</v>
      </c>
      <c r="W18" s="3" t="str">
        <f t="shared" si="3"/>
        <v>FALSE</v>
      </c>
      <c r="X18" t="s">
        <v>63</v>
      </c>
      <c r="Y18" t="s">
        <v>75</v>
      </c>
      <c r="Z18" t="s">
        <v>76</v>
      </c>
      <c r="AC18" t="s">
        <v>76</v>
      </c>
      <c r="AD18">
        <v>1</v>
      </c>
      <c r="AE18">
        <v>205</v>
      </c>
      <c r="AF18" s="7">
        <f t="shared" si="4"/>
        <v>4.8780487804878049E-3</v>
      </c>
      <c r="AG18" t="s">
        <v>69</v>
      </c>
    </row>
    <row r="19" spans="1:34" x14ac:dyDescent="0.3">
      <c r="A19" s="4"/>
      <c r="D19" s="11">
        <v>1</v>
      </c>
      <c r="E19">
        <v>18</v>
      </c>
      <c r="F19">
        <v>2000.5</v>
      </c>
      <c r="G19" t="s">
        <v>85</v>
      </c>
      <c r="H19" t="s">
        <v>86</v>
      </c>
      <c r="I19" t="s">
        <v>55</v>
      </c>
      <c r="J19" t="s">
        <v>56</v>
      </c>
      <c r="K19" t="s">
        <v>73</v>
      </c>
      <c r="L19" t="s">
        <v>58</v>
      </c>
      <c r="M19" t="s">
        <v>59</v>
      </c>
      <c r="N19" t="s">
        <v>74</v>
      </c>
      <c r="P19">
        <v>12</v>
      </c>
      <c r="Q19">
        <v>19</v>
      </c>
      <c r="R19" s="11">
        <f t="shared" si="0"/>
        <v>15.5</v>
      </c>
      <c r="T19" s="19" t="s">
        <v>397</v>
      </c>
      <c r="U19">
        <f t="shared" si="1"/>
        <v>7</v>
      </c>
      <c r="V19" s="3" t="str">
        <f t="shared" si="2"/>
        <v>FALSE</v>
      </c>
      <c r="W19" s="3" t="str">
        <f t="shared" si="3"/>
        <v>FALSE</v>
      </c>
      <c r="X19" t="s">
        <v>77</v>
      </c>
      <c r="Y19" t="s">
        <v>75</v>
      </c>
      <c r="Z19" t="s">
        <v>76</v>
      </c>
      <c r="AC19" t="s">
        <v>76</v>
      </c>
      <c r="AD19">
        <v>0</v>
      </c>
      <c r="AE19">
        <v>205</v>
      </c>
      <c r="AF19" s="7">
        <f t="shared" si="4"/>
        <v>0</v>
      </c>
      <c r="AG19" t="s">
        <v>69</v>
      </c>
    </row>
    <row r="20" spans="1:34" x14ac:dyDescent="0.3">
      <c r="A20" s="4"/>
      <c r="D20" s="11">
        <v>1</v>
      </c>
      <c r="E20">
        <v>19</v>
      </c>
      <c r="F20">
        <v>2000.5</v>
      </c>
      <c r="G20" t="s">
        <v>85</v>
      </c>
      <c r="H20" t="s">
        <v>86</v>
      </c>
      <c r="I20" t="s">
        <v>55</v>
      </c>
      <c r="J20" t="s">
        <v>56</v>
      </c>
      <c r="K20" t="s">
        <v>73</v>
      </c>
      <c r="L20" t="s">
        <v>58</v>
      </c>
      <c r="M20" t="s">
        <v>59</v>
      </c>
      <c r="N20" t="s">
        <v>74</v>
      </c>
      <c r="P20">
        <v>12</v>
      </c>
      <c r="Q20">
        <v>19</v>
      </c>
      <c r="R20" s="11">
        <f t="shared" si="0"/>
        <v>15.5</v>
      </c>
      <c r="T20" s="19" t="s">
        <v>397</v>
      </c>
      <c r="U20">
        <f t="shared" si="1"/>
        <v>7</v>
      </c>
      <c r="V20" s="3" t="str">
        <f t="shared" si="2"/>
        <v>FALSE</v>
      </c>
      <c r="W20" s="3" t="str">
        <f t="shared" si="3"/>
        <v>FALSE</v>
      </c>
      <c r="X20" t="s">
        <v>78</v>
      </c>
      <c r="Y20" t="s">
        <v>75</v>
      </c>
      <c r="Z20" t="s">
        <v>76</v>
      </c>
      <c r="AC20" t="s">
        <v>76</v>
      </c>
      <c r="AD20">
        <v>0</v>
      </c>
      <c r="AE20">
        <v>205</v>
      </c>
      <c r="AF20" s="7">
        <f t="shared" si="4"/>
        <v>0</v>
      </c>
      <c r="AG20" t="s">
        <v>69</v>
      </c>
    </row>
    <row r="21" spans="1:34" x14ac:dyDescent="0.3">
      <c r="A21" s="4"/>
      <c r="D21" s="11">
        <v>1</v>
      </c>
      <c r="E21">
        <v>20</v>
      </c>
      <c r="F21">
        <v>2000.5</v>
      </c>
      <c r="G21" t="s">
        <v>85</v>
      </c>
      <c r="H21" t="s">
        <v>86</v>
      </c>
      <c r="I21" t="s">
        <v>55</v>
      </c>
      <c r="J21" t="s">
        <v>56</v>
      </c>
      <c r="K21" t="s">
        <v>73</v>
      </c>
      <c r="L21" t="s">
        <v>58</v>
      </c>
      <c r="M21" t="s">
        <v>59</v>
      </c>
      <c r="N21" t="s">
        <v>74</v>
      </c>
      <c r="P21">
        <v>12</v>
      </c>
      <c r="Q21">
        <v>19</v>
      </c>
      <c r="R21" s="11">
        <f t="shared" si="0"/>
        <v>15.5</v>
      </c>
      <c r="T21" s="19" t="s">
        <v>397</v>
      </c>
      <c r="U21">
        <f t="shared" si="1"/>
        <v>7</v>
      </c>
      <c r="V21" s="3" t="str">
        <f t="shared" si="2"/>
        <v>FALSE</v>
      </c>
      <c r="W21" s="3" t="str">
        <f t="shared" si="3"/>
        <v>FALSE</v>
      </c>
      <c r="X21" t="s">
        <v>79</v>
      </c>
      <c r="Y21" t="s">
        <v>75</v>
      </c>
      <c r="Z21" t="s">
        <v>76</v>
      </c>
      <c r="AC21" t="s">
        <v>76</v>
      </c>
      <c r="AD21">
        <v>1</v>
      </c>
      <c r="AE21">
        <v>205</v>
      </c>
      <c r="AF21" s="7">
        <f t="shared" si="4"/>
        <v>4.8780487804878049E-3</v>
      </c>
      <c r="AG21" t="s">
        <v>69</v>
      </c>
    </row>
    <row r="22" spans="1:34" x14ac:dyDescent="0.3">
      <c r="A22" s="4"/>
      <c r="D22" s="11">
        <v>1</v>
      </c>
      <c r="E22">
        <v>21</v>
      </c>
      <c r="F22">
        <v>2000.5</v>
      </c>
      <c r="G22" t="s">
        <v>87</v>
      </c>
      <c r="H22" t="s">
        <v>88</v>
      </c>
      <c r="I22" t="s">
        <v>55</v>
      </c>
      <c r="J22" t="s">
        <v>56</v>
      </c>
      <c r="K22" t="s">
        <v>73</v>
      </c>
      <c r="L22" t="s">
        <v>58</v>
      </c>
      <c r="M22" t="s">
        <v>59</v>
      </c>
      <c r="N22" t="s">
        <v>74</v>
      </c>
      <c r="P22">
        <v>12</v>
      </c>
      <c r="Q22">
        <v>19</v>
      </c>
      <c r="R22" s="11">
        <f t="shared" si="0"/>
        <v>15.5</v>
      </c>
      <c r="T22" s="19" t="s">
        <v>397</v>
      </c>
      <c r="U22">
        <f t="shared" si="1"/>
        <v>7</v>
      </c>
      <c r="V22" s="3" t="str">
        <f t="shared" si="2"/>
        <v>FALSE</v>
      </c>
      <c r="W22" s="3" t="str">
        <f t="shared" si="3"/>
        <v>FALSE</v>
      </c>
      <c r="X22" t="s">
        <v>63</v>
      </c>
      <c r="Y22" t="s">
        <v>75</v>
      </c>
      <c r="Z22" t="s">
        <v>76</v>
      </c>
      <c r="AC22" t="s">
        <v>76</v>
      </c>
      <c r="AD22">
        <v>4</v>
      </c>
      <c r="AE22">
        <v>209</v>
      </c>
      <c r="AF22" s="7">
        <f t="shared" si="4"/>
        <v>1.9138755980861243E-2</v>
      </c>
      <c r="AG22" t="s">
        <v>69</v>
      </c>
    </row>
    <row r="23" spans="1:34" x14ac:dyDescent="0.3">
      <c r="A23" s="4"/>
      <c r="D23" s="11">
        <v>1</v>
      </c>
      <c r="E23">
        <v>22</v>
      </c>
      <c r="F23">
        <v>2000.5</v>
      </c>
      <c r="G23" t="s">
        <v>87</v>
      </c>
      <c r="H23" t="s">
        <v>88</v>
      </c>
      <c r="I23" t="s">
        <v>55</v>
      </c>
      <c r="J23" t="s">
        <v>56</v>
      </c>
      <c r="K23" t="s">
        <v>73</v>
      </c>
      <c r="L23" t="s">
        <v>58</v>
      </c>
      <c r="M23" t="s">
        <v>59</v>
      </c>
      <c r="N23" t="s">
        <v>74</v>
      </c>
      <c r="P23">
        <v>12</v>
      </c>
      <c r="Q23">
        <v>19</v>
      </c>
      <c r="R23" s="11">
        <f t="shared" si="0"/>
        <v>15.5</v>
      </c>
      <c r="T23" s="19" t="s">
        <v>397</v>
      </c>
      <c r="U23">
        <f t="shared" si="1"/>
        <v>7</v>
      </c>
      <c r="V23" s="3" t="str">
        <f t="shared" si="2"/>
        <v>FALSE</v>
      </c>
      <c r="W23" s="3" t="str">
        <f t="shared" si="3"/>
        <v>FALSE</v>
      </c>
      <c r="X23" t="s">
        <v>77</v>
      </c>
      <c r="Y23" t="s">
        <v>75</v>
      </c>
      <c r="Z23" t="s">
        <v>76</v>
      </c>
      <c r="AC23" t="s">
        <v>76</v>
      </c>
      <c r="AD23">
        <v>1</v>
      </c>
      <c r="AE23">
        <v>209</v>
      </c>
      <c r="AF23" s="7">
        <f t="shared" si="4"/>
        <v>4.7846889952153108E-3</v>
      </c>
      <c r="AG23" t="s">
        <v>69</v>
      </c>
    </row>
    <row r="24" spans="1:34" x14ac:dyDescent="0.3">
      <c r="A24" s="4"/>
      <c r="D24" s="11">
        <v>1</v>
      </c>
      <c r="E24">
        <v>23</v>
      </c>
      <c r="F24">
        <v>2000.5</v>
      </c>
      <c r="G24" t="s">
        <v>87</v>
      </c>
      <c r="H24" t="s">
        <v>88</v>
      </c>
      <c r="I24" t="s">
        <v>55</v>
      </c>
      <c r="J24" t="s">
        <v>56</v>
      </c>
      <c r="K24" t="s">
        <v>73</v>
      </c>
      <c r="L24" t="s">
        <v>58</v>
      </c>
      <c r="M24" t="s">
        <v>59</v>
      </c>
      <c r="N24" t="s">
        <v>74</v>
      </c>
      <c r="P24">
        <v>12</v>
      </c>
      <c r="Q24">
        <v>19</v>
      </c>
      <c r="R24" s="11">
        <f t="shared" si="0"/>
        <v>15.5</v>
      </c>
      <c r="T24" s="19" t="s">
        <v>397</v>
      </c>
      <c r="U24">
        <f t="shared" si="1"/>
        <v>7</v>
      </c>
      <c r="V24" s="3" t="str">
        <f t="shared" si="2"/>
        <v>FALSE</v>
      </c>
      <c r="W24" s="3" t="str">
        <f t="shared" si="3"/>
        <v>FALSE</v>
      </c>
      <c r="X24" t="s">
        <v>78</v>
      </c>
      <c r="Y24" t="s">
        <v>75</v>
      </c>
      <c r="Z24" t="s">
        <v>76</v>
      </c>
      <c r="AC24" t="s">
        <v>76</v>
      </c>
      <c r="AD24">
        <v>0</v>
      </c>
      <c r="AE24">
        <v>209</v>
      </c>
      <c r="AF24" s="7">
        <f t="shared" si="4"/>
        <v>0</v>
      </c>
      <c r="AG24" t="s">
        <v>69</v>
      </c>
    </row>
    <row r="25" spans="1:34" x14ac:dyDescent="0.3">
      <c r="A25" s="4"/>
      <c r="D25" s="11">
        <v>1</v>
      </c>
      <c r="E25">
        <v>24</v>
      </c>
      <c r="F25">
        <v>2000.5</v>
      </c>
      <c r="G25" t="s">
        <v>87</v>
      </c>
      <c r="H25" t="s">
        <v>88</v>
      </c>
      <c r="I25" t="s">
        <v>55</v>
      </c>
      <c r="J25" t="s">
        <v>56</v>
      </c>
      <c r="K25" t="s">
        <v>73</v>
      </c>
      <c r="L25" t="s">
        <v>58</v>
      </c>
      <c r="M25" t="s">
        <v>59</v>
      </c>
      <c r="N25" t="s">
        <v>74</v>
      </c>
      <c r="P25">
        <v>12</v>
      </c>
      <c r="Q25">
        <v>19</v>
      </c>
      <c r="R25" s="11">
        <f t="shared" si="0"/>
        <v>15.5</v>
      </c>
      <c r="T25" s="19" t="s">
        <v>397</v>
      </c>
      <c r="U25">
        <f t="shared" si="1"/>
        <v>7</v>
      </c>
      <c r="V25" s="3" t="str">
        <f t="shared" si="2"/>
        <v>FALSE</v>
      </c>
      <c r="W25" s="3" t="str">
        <f t="shared" si="3"/>
        <v>FALSE</v>
      </c>
      <c r="X25" t="s">
        <v>79</v>
      </c>
      <c r="Y25" t="s">
        <v>75</v>
      </c>
      <c r="Z25" t="s">
        <v>76</v>
      </c>
      <c r="AC25" t="s">
        <v>76</v>
      </c>
      <c r="AD25">
        <v>3</v>
      </c>
      <c r="AE25">
        <v>209</v>
      </c>
      <c r="AF25" s="7">
        <f t="shared" si="4"/>
        <v>1.4354066985645933E-2</v>
      </c>
      <c r="AG25" t="s">
        <v>69</v>
      </c>
    </row>
    <row r="26" spans="1:34" x14ac:dyDescent="0.3">
      <c r="A26" s="4">
        <v>2014</v>
      </c>
      <c r="B26">
        <v>2009</v>
      </c>
      <c r="C26">
        <v>2009</v>
      </c>
      <c r="D26" s="11">
        <v>2</v>
      </c>
      <c r="E26">
        <v>25</v>
      </c>
      <c r="F26">
        <v>2009</v>
      </c>
      <c r="G26" t="s">
        <v>89</v>
      </c>
      <c r="H26" t="s">
        <v>90</v>
      </c>
      <c r="I26" t="s">
        <v>55</v>
      </c>
      <c r="J26" t="s">
        <v>56</v>
      </c>
      <c r="K26" t="s">
        <v>57</v>
      </c>
      <c r="L26" t="s">
        <v>58</v>
      </c>
      <c r="M26" t="s">
        <v>59</v>
      </c>
      <c r="N26" t="s">
        <v>91</v>
      </c>
      <c r="P26">
        <v>17</v>
      </c>
      <c r="Q26">
        <v>19</v>
      </c>
      <c r="R26" s="11">
        <f t="shared" si="0"/>
        <v>18</v>
      </c>
      <c r="T26" s="19" t="s">
        <v>398</v>
      </c>
      <c r="U26">
        <f t="shared" si="1"/>
        <v>2</v>
      </c>
      <c r="V26" s="3" t="str">
        <f t="shared" si="2"/>
        <v>TRUE</v>
      </c>
      <c r="W26" s="3" t="str">
        <f t="shared" si="3"/>
        <v>TRUE</v>
      </c>
      <c r="X26" t="s">
        <v>63</v>
      </c>
      <c r="Y26" t="s">
        <v>75</v>
      </c>
      <c r="Z26" t="s">
        <v>92</v>
      </c>
      <c r="AC26" t="s">
        <v>76</v>
      </c>
      <c r="AD26">
        <f>AE26*AF26</f>
        <v>638.3664</v>
      </c>
      <c r="AE26">
        <v>8444</v>
      </c>
      <c r="AF26" s="7">
        <v>7.5600000000000001E-2</v>
      </c>
      <c r="AG26" t="s">
        <v>68</v>
      </c>
      <c r="AH26" t="s">
        <v>94</v>
      </c>
    </row>
    <row r="27" spans="1:34" x14ac:dyDescent="0.3">
      <c r="A27" s="4"/>
      <c r="D27" s="11">
        <v>2</v>
      </c>
      <c r="E27">
        <v>26</v>
      </c>
      <c r="F27">
        <v>2009</v>
      </c>
      <c r="G27" t="s">
        <v>89</v>
      </c>
      <c r="H27" t="s">
        <v>90</v>
      </c>
      <c r="I27" t="s">
        <v>55</v>
      </c>
      <c r="J27" t="s">
        <v>56</v>
      </c>
      <c r="K27" t="s">
        <v>57</v>
      </c>
      <c r="L27" t="s">
        <v>58</v>
      </c>
      <c r="M27" t="s">
        <v>59</v>
      </c>
      <c r="N27" t="s">
        <v>91</v>
      </c>
      <c r="P27">
        <v>17</v>
      </c>
      <c r="Q27">
        <v>19</v>
      </c>
      <c r="R27" s="11">
        <f t="shared" si="0"/>
        <v>18</v>
      </c>
      <c r="T27" s="19" t="s">
        <v>398</v>
      </c>
      <c r="U27">
        <f t="shared" si="1"/>
        <v>2</v>
      </c>
      <c r="V27" s="3" t="str">
        <f t="shared" si="2"/>
        <v>TRUE</v>
      </c>
      <c r="W27" s="3" t="str">
        <f t="shared" si="3"/>
        <v>TRUE</v>
      </c>
      <c r="X27" t="s">
        <v>77</v>
      </c>
      <c r="Y27" t="s">
        <v>75</v>
      </c>
      <c r="Z27" t="s">
        <v>92</v>
      </c>
      <c r="AC27" t="s">
        <v>76</v>
      </c>
      <c r="AD27">
        <f t="shared" ref="AD27:AD29" si="5">AE27*AF27</f>
        <v>251.63120000000001</v>
      </c>
      <c r="AE27">
        <v>8444</v>
      </c>
      <c r="AF27" s="7">
        <v>2.98E-2</v>
      </c>
      <c r="AG27" t="s">
        <v>68</v>
      </c>
      <c r="AH27" t="s">
        <v>94</v>
      </c>
    </row>
    <row r="28" spans="1:34" x14ac:dyDescent="0.3">
      <c r="A28" s="4"/>
      <c r="D28" s="11">
        <v>2</v>
      </c>
      <c r="E28">
        <v>27</v>
      </c>
      <c r="F28">
        <v>2009</v>
      </c>
      <c r="G28" t="s">
        <v>89</v>
      </c>
      <c r="H28" t="s">
        <v>90</v>
      </c>
      <c r="I28" t="s">
        <v>55</v>
      </c>
      <c r="J28" t="s">
        <v>56</v>
      </c>
      <c r="K28" t="s">
        <v>57</v>
      </c>
      <c r="L28" t="s">
        <v>58</v>
      </c>
      <c r="M28" t="s">
        <v>59</v>
      </c>
      <c r="N28" t="s">
        <v>91</v>
      </c>
      <c r="P28">
        <v>17</v>
      </c>
      <c r="Q28">
        <v>19</v>
      </c>
      <c r="R28" s="11">
        <f t="shared" si="0"/>
        <v>18</v>
      </c>
      <c r="T28" s="19" t="s">
        <v>398</v>
      </c>
      <c r="U28">
        <f t="shared" si="1"/>
        <v>2</v>
      </c>
      <c r="V28" s="3" t="str">
        <f t="shared" si="2"/>
        <v>TRUE</v>
      </c>
      <c r="W28" s="3" t="str">
        <f t="shared" si="3"/>
        <v>TRUE</v>
      </c>
      <c r="X28" t="s">
        <v>78</v>
      </c>
      <c r="Y28" t="s">
        <v>75</v>
      </c>
      <c r="Z28" t="s">
        <v>92</v>
      </c>
      <c r="AC28" t="s">
        <v>76</v>
      </c>
      <c r="AD28">
        <f t="shared" si="5"/>
        <v>88.662000000000006</v>
      </c>
      <c r="AE28">
        <v>8444</v>
      </c>
      <c r="AF28" s="7">
        <v>1.0500000000000001E-2</v>
      </c>
      <c r="AG28" t="s">
        <v>68</v>
      </c>
      <c r="AH28" t="s">
        <v>94</v>
      </c>
    </row>
    <row r="29" spans="1:34" x14ac:dyDescent="0.3">
      <c r="A29" s="4"/>
      <c r="D29" s="11">
        <v>2</v>
      </c>
      <c r="E29">
        <v>28</v>
      </c>
      <c r="F29">
        <v>2009</v>
      </c>
      <c r="G29" t="s">
        <v>89</v>
      </c>
      <c r="H29" t="s">
        <v>90</v>
      </c>
      <c r="I29" t="s">
        <v>55</v>
      </c>
      <c r="J29" t="s">
        <v>56</v>
      </c>
      <c r="K29" t="s">
        <v>57</v>
      </c>
      <c r="L29" t="s">
        <v>58</v>
      </c>
      <c r="M29" t="s">
        <v>59</v>
      </c>
      <c r="N29" t="s">
        <v>91</v>
      </c>
      <c r="P29">
        <v>17</v>
      </c>
      <c r="Q29">
        <v>19</v>
      </c>
      <c r="R29" s="11">
        <f t="shared" si="0"/>
        <v>18</v>
      </c>
      <c r="T29" s="19" t="s">
        <v>398</v>
      </c>
      <c r="U29">
        <f t="shared" si="1"/>
        <v>2</v>
      </c>
      <c r="V29" s="3" t="str">
        <f t="shared" si="2"/>
        <v>TRUE</v>
      </c>
      <c r="W29" s="3" t="str">
        <f t="shared" si="3"/>
        <v>TRUE</v>
      </c>
      <c r="X29" t="s">
        <v>79</v>
      </c>
      <c r="Y29" t="s">
        <v>75</v>
      </c>
      <c r="Z29" t="s">
        <v>92</v>
      </c>
      <c r="AC29" t="s">
        <v>76</v>
      </c>
      <c r="AD29">
        <f t="shared" si="5"/>
        <v>298.07319999999999</v>
      </c>
      <c r="AE29">
        <v>8444</v>
      </c>
      <c r="AF29" s="7">
        <v>3.5299999999999998E-2</v>
      </c>
      <c r="AG29" t="s">
        <v>68</v>
      </c>
      <c r="AH29" t="s">
        <v>94</v>
      </c>
    </row>
    <row r="30" spans="1:34" x14ac:dyDescent="0.3">
      <c r="A30" s="4">
        <v>2025</v>
      </c>
      <c r="B30">
        <v>2023</v>
      </c>
      <c r="C30">
        <v>2024</v>
      </c>
      <c r="D30" s="11">
        <v>3</v>
      </c>
      <c r="E30">
        <v>29</v>
      </c>
      <c r="F30">
        <v>2023.5</v>
      </c>
      <c r="G30" t="s">
        <v>95</v>
      </c>
      <c r="I30" t="s">
        <v>55</v>
      </c>
      <c r="J30" t="s">
        <v>56</v>
      </c>
      <c r="K30" t="s">
        <v>57</v>
      </c>
      <c r="L30" t="s">
        <v>96</v>
      </c>
      <c r="M30" t="s">
        <v>59</v>
      </c>
      <c r="N30" t="s">
        <v>60</v>
      </c>
      <c r="O30">
        <v>93</v>
      </c>
      <c r="P30">
        <v>18</v>
      </c>
      <c r="Q30">
        <v>20</v>
      </c>
      <c r="R30" s="11">
        <f t="shared" si="0"/>
        <v>19</v>
      </c>
      <c r="T30" s="19" t="s">
        <v>399</v>
      </c>
      <c r="U30">
        <f t="shared" si="1"/>
        <v>2</v>
      </c>
      <c r="V30" s="3" t="str">
        <f t="shared" si="2"/>
        <v>TRUE</v>
      </c>
      <c r="W30" s="3" t="str">
        <f t="shared" si="3"/>
        <v>TRUE</v>
      </c>
      <c r="X30" t="s">
        <v>63</v>
      </c>
      <c r="Y30" t="s">
        <v>64</v>
      </c>
      <c r="Z30" t="s">
        <v>97</v>
      </c>
      <c r="AB30" s="19" t="s">
        <v>442</v>
      </c>
      <c r="AD30">
        <f>AD31+AD32</f>
        <v>109</v>
      </c>
      <c r="AE30">
        <f>AE31+AE32</f>
        <v>454</v>
      </c>
      <c r="AF30" s="7">
        <f t="shared" ref="AF30:AF35" si="6">AD30/AE30</f>
        <v>0.24008810572687225</v>
      </c>
      <c r="AG30" t="s">
        <v>68</v>
      </c>
      <c r="AH30" s="9" t="s">
        <v>99</v>
      </c>
    </row>
    <row r="31" spans="1:34" x14ac:dyDescent="0.3">
      <c r="A31" s="4"/>
      <c r="D31" s="11">
        <v>3</v>
      </c>
      <c r="E31">
        <v>30</v>
      </c>
      <c r="F31">
        <v>2023.5</v>
      </c>
      <c r="G31" t="s">
        <v>95</v>
      </c>
      <c r="I31" t="s">
        <v>55</v>
      </c>
      <c r="J31" t="s">
        <v>56</v>
      </c>
      <c r="K31" t="s">
        <v>57</v>
      </c>
      <c r="L31" t="s">
        <v>100</v>
      </c>
      <c r="M31" t="s">
        <v>59</v>
      </c>
      <c r="N31" t="s">
        <v>60</v>
      </c>
      <c r="O31">
        <v>93</v>
      </c>
      <c r="P31">
        <v>18</v>
      </c>
      <c r="Q31">
        <v>20</v>
      </c>
      <c r="R31" s="11">
        <f t="shared" si="0"/>
        <v>19</v>
      </c>
      <c r="T31" s="19" t="s">
        <v>399</v>
      </c>
      <c r="U31">
        <f t="shared" si="1"/>
        <v>2</v>
      </c>
      <c r="V31" s="3" t="str">
        <f t="shared" ref="V31:V39" si="7">IF(U31&lt;=5,"TRUE","FALSE")</f>
        <v>TRUE</v>
      </c>
      <c r="W31" s="3" t="str">
        <f t="shared" ref="W31:W39" si="8">IF(U31&lt;=3,"TRUE","FALSE")</f>
        <v>TRUE</v>
      </c>
      <c r="X31" t="s">
        <v>63</v>
      </c>
      <c r="Y31" t="s">
        <v>64</v>
      </c>
      <c r="Z31" t="s">
        <v>97</v>
      </c>
      <c r="AB31" s="19" t="s">
        <v>442</v>
      </c>
      <c r="AD31">
        <v>66</v>
      </c>
      <c r="AE31">
        <v>333</v>
      </c>
      <c r="AF31" s="7">
        <f t="shared" si="6"/>
        <v>0.1981981981981982</v>
      </c>
      <c r="AG31" t="s">
        <v>68</v>
      </c>
      <c r="AH31" s="9" t="s">
        <v>99</v>
      </c>
    </row>
    <row r="32" spans="1:34" x14ac:dyDescent="0.3">
      <c r="A32" s="4"/>
      <c r="D32" s="11">
        <v>3</v>
      </c>
      <c r="E32">
        <v>31</v>
      </c>
      <c r="F32">
        <v>2023.5</v>
      </c>
      <c r="G32" t="s">
        <v>95</v>
      </c>
      <c r="I32" t="s">
        <v>55</v>
      </c>
      <c r="J32" t="s">
        <v>56</v>
      </c>
      <c r="K32" t="s">
        <v>57</v>
      </c>
      <c r="L32" t="s">
        <v>58</v>
      </c>
      <c r="M32" t="s">
        <v>59</v>
      </c>
      <c r="N32" t="s">
        <v>60</v>
      </c>
      <c r="O32">
        <v>93</v>
      </c>
      <c r="P32">
        <v>18</v>
      </c>
      <c r="Q32">
        <v>20</v>
      </c>
      <c r="R32" s="11">
        <f t="shared" si="0"/>
        <v>19</v>
      </c>
      <c r="T32" s="19" t="s">
        <v>399</v>
      </c>
      <c r="U32">
        <f t="shared" si="1"/>
        <v>2</v>
      </c>
      <c r="V32" s="3" t="str">
        <f t="shared" si="7"/>
        <v>TRUE</v>
      </c>
      <c r="W32" s="3" t="str">
        <f t="shared" si="8"/>
        <v>TRUE</v>
      </c>
      <c r="X32" t="s">
        <v>63</v>
      </c>
      <c r="Y32" t="s">
        <v>64</v>
      </c>
      <c r="Z32" t="s">
        <v>97</v>
      </c>
      <c r="AB32" s="19" t="s">
        <v>442</v>
      </c>
      <c r="AD32">
        <v>43</v>
      </c>
      <c r="AE32">
        <v>121</v>
      </c>
      <c r="AF32" s="7">
        <f t="shared" si="6"/>
        <v>0.35537190082644626</v>
      </c>
      <c r="AG32" t="s">
        <v>68</v>
      </c>
      <c r="AH32" s="9" t="s">
        <v>99</v>
      </c>
    </row>
    <row r="33" spans="1:34" x14ac:dyDescent="0.3">
      <c r="A33" s="4">
        <v>2024</v>
      </c>
      <c r="B33">
        <v>2022</v>
      </c>
      <c r="C33">
        <v>2022</v>
      </c>
      <c r="D33" s="11">
        <v>4</v>
      </c>
      <c r="E33">
        <v>32</v>
      </c>
      <c r="F33">
        <v>2022</v>
      </c>
      <c r="G33" t="s">
        <v>81</v>
      </c>
      <c r="H33" t="s">
        <v>101</v>
      </c>
      <c r="I33" t="s">
        <v>55</v>
      </c>
      <c r="J33" t="s">
        <v>56</v>
      </c>
      <c r="K33" t="s">
        <v>57</v>
      </c>
      <c r="L33" t="s">
        <v>96</v>
      </c>
      <c r="M33" t="s">
        <v>59</v>
      </c>
      <c r="N33" t="s">
        <v>91</v>
      </c>
      <c r="P33">
        <v>16</v>
      </c>
      <c r="T33" s="19" t="s">
        <v>439</v>
      </c>
      <c r="V33" s="3" t="str">
        <f t="shared" si="7"/>
        <v>TRUE</v>
      </c>
      <c r="W33" s="3" t="str">
        <f t="shared" si="8"/>
        <v>TRUE</v>
      </c>
      <c r="X33" t="s">
        <v>63</v>
      </c>
      <c r="Y33" t="s">
        <v>64</v>
      </c>
      <c r="Z33" t="s">
        <v>102</v>
      </c>
      <c r="AA33" s="8">
        <v>6</v>
      </c>
      <c r="AB33" s="19" t="s">
        <v>103</v>
      </c>
      <c r="AD33">
        <v>480</v>
      </c>
      <c r="AE33">
        <v>1643</v>
      </c>
      <c r="AF33" s="7">
        <f t="shared" si="6"/>
        <v>0.29214850882531956</v>
      </c>
      <c r="AG33" t="s">
        <v>68</v>
      </c>
      <c r="AH33" t="s">
        <v>104</v>
      </c>
    </row>
    <row r="34" spans="1:34" x14ac:dyDescent="0.3">
      <c r="A34" s="5"/>
      <c r="D34" s="11">
        <v>4</v>
      </c>
      <c r="E34">
        <v>33</v>
      </c>
      <c r="F34">
        <v>2022</v>
      </c>
      <c r="G34" t="s">
        <v>81</v>
      </c>
      <c r="H34" t="s">
        <v>101</v>
      </c>
      <c r="I34" t="s">
        <v>55</v>
      </c>
      <c r="J34" t="s">
        <v>56</v>
      </c>
      <c r="K34" t="s">
        <v>57</v>
      </c>
      <c r="L34" t="s">
        <v>100</v>
      </c>
      <c r="M34" t="s">
        <v>59</v>
      </c>
      <c r="N34" t="s">
        <v>91</v>
      </c>
      <c r="P34">
        <v>16</v>
      </c>
      <c r="T34" s="19" t="s">
        <v>439</v>
      </c>
      <c r="V34" s="3" t="str">
        <f t="shared" si="7"/>
        <v>TRUE</v>
      </c>
      <c r="W34" s="3" t="str">
        <f t="shared" si="8"/>
        <v>TRUE</v>
      </c>
      <c r="X34" t="s">
        <v>63</v>
      </c>
      <c r="Y34" t="s">
        <v>64</v>
      </c>
      <c r="Z34" t="s">
        <v>102</v>
      </c>
      <c r="AA34" s="8">
        <v>6</v>
      </c>
      <c r="AB34" s="19" t="s">
        <v>103</v>
      </c>
      <c r="AD34">
        <v>203</v>
      </c>
      <c r="AE34">
        <v>797</v>
      </c>
      <c r="AF34" s="7">
        <f t="shared" si="6"/>
        <v>0.25470514429109159</v>
      </c>
      <c r="AG34" t="s">
        <v>68</v>
      </c>
      <c r="AH34" t="s">
        <v>104</v>
      </c>
    </row>
    <row r="35" spans="1:34" x14ac:dyDescent="0.3">
      <c r="A35" s="4"/>
      <c r="D35" s="11">
        <v>4</v>
      </c>
      <c r="E35">
        <v>34</v>
      </c>
      <c r="F35">
        <v>2022</v>
      </c>
      <c r="G35" t="s">
        <v>81</v>
      </c>
      <c r="H35" t="s">
        <v>101</v>
      </c>
      <c r="I35" t="s">
        <v>55</v>
      </c>
      <c r="J35" t="s">
        <v>56</v>
      </c>
      <c r="K35" t="s">
        <v>57</v>
      </c>
      <c r="L35" t="s">
        <v>58</v>
      </c>
      <c r="M35" t="s">
        <v>59</v>
      </c>
      <c r="N35" t="s">
        <v>91</v>
      </c>
      <c r="P35">
        <v>16</v>
      </c>
      <c r="T35" s="19" t="s">
        <v>439</v>
      </c>
      <c r="V35" s="3" t="str">
        <f t="shared" si="7"/>
        <v>TRUE</v>
      </c>
      <c r="W35" s="3" t="str">
        <f t="shared" si="8"/>
        <v>TRUE</v>
      </c>
      <c r="X35" t="s">
        <v>63</v>
      </c>
      <c r="Y35" t="s">
        <v>64</v>
      </c>
      <c r="Z35" t="s">
        <v>102</v>
      </c>
      <c r="AA35" s="8">
        <v>6</v>
      </c>
      <c r="AB35" s="19" t="s">
        <v>103</v>
      </c>
      <c r="AD35">
        <v>277</v>
      </c>
      <c r="AE35">
        <v>846</v>
      </c>
      <c r="AF35" s="7">
        <f t="shared" si="6"/>
        <v>0.32742316784869974</v>
      </c>
      <c r="AG35" t="s">
        <v>68</v>
      </c>
      <c r="AH35" t="s">
        <v>104</v>
      </c>
    </row>
    <row r="36" spans="1:34" ht="85.5" x14ac:dyDescent="5.0999999999999996">
      <c r="A36" s="5" t="s">
        <v>105</v>
      </c>
      <c r="B36">
        <v>2023</v>
      </c>
      <c r="C36">
        <v>2023</v>
      </c>
      <c r="D36" s="11">
        <v>5</v>
      </c>
      <c r="E36">
        <v>35</v>
      </c>
      <c r="F36">
        <v>2023</v>
      </c>
      <c r="G36" t="s">
        <v>106</v>
      </c>
      <c r="I36" t="s">
        <v>107</v>
      </c>
      <c r="J36" t="s">
        <v>56</v>
      </c>
      <c r="K36" t="s">
        <v>57</v>
      </c>
      <c r="L36" t="s">
        <v>96</v>
      </c>
      <c r="M36" t="s">
        <v>108</v>
      </c>
      <c r="N36" t="s">
        <v>91</v>
      </c>
      <c r="O36">
        <v>99</v>
      </c>
      <c r="P36">
        <v>16</v>
      </c>
      <c r="Q36">
        <v>25</v>
      </c>
      <c r="R36" s="11">
        <f t="shared" si="0"/>
        <v>20.5</v>
      </c>
      <c r="T36" s="19" t="s">
        <v>400</v>
      </c>
      <c r="U36">
        <f t="shared" ref="U36:U42" si="9">Q36-P36</f>
        <v>9</v>
      </c>
      <c r="V36" s="3" t="str">
        <f t="shared" si="7"/>
        <v>FALSE</v>
      </c>
      <c r="W36" s="3" t="str">
        <f t="shared" si="8"/>
        <v>FALSE</v>
      </c>
      <c r="X36" t="s">
        <v>63</v>
      </c>
      <c r="Y36" t="s">
        <v>64</v>
      </c>
      <c r="Z36" t="s">
        <v>109</v>
      </c>
      <c r="AB36" s="20" t="s">
        <v>449</v>
      </c>
      <c r="AD36">
        <f t="shared" ref="AD36" si="10">AE36*AF36</f>
        <v>1012.92</v>
      </c>
      <c r="AE36">
        <v>11010</v>
      </c>
      <c r="AF36" s="7">
        <v>9.1999999999999998E-2</v>
      </c>
      <c r="AG36" t="s">
        <v>69</v>
      </c>
      <c r="AH36" t="s">
        <v>111</v>
      </c>
    </row>
    <row r="37" spans="1:34" x14ac:dyDescent="0.3">
      <c r="A37" s="6">
        <v>2023</v>
      </c>
      <c r="B37">
        <v>2022</v>
      </c>
      <c r="C37">
        <v>2022</v>
      </c>
      <c r="D37" s="11">
        <v>6</v>
      </c>
      <c r="E37">
        <v>36</v>
      </c>
      <c r="F37">
        <v>2022</v>
      </c>
      <c r="G37" s="17" t="s">
        <v>396</v>
      </c>
      <c r="I37" t="s">
        <v>112</v>
      </c>
      <c r="J37" t="s">
        <v>56</v>
      </c>
      <c r="K37" t="s">
        <v>57</v>
      </c>
      <c r="L37" t="s">
        <v>96</v>
      </c>
      <c r="M37" t="s">
        <v>59</v>
      </c>
      <c r="N37" t="s">
        <v>91</v>
      </c>
      <c r="O37">
        <v>99</v>
      </c>
      <c r="P37">
        <v>18</v>
      </c>
      <c r="Q37">
        <v>25</v>
      </c>
      <c r="R37" s="11">
        <f t="shared" si="0"/>
        <v>21.5</v>
      </c>
      <c r="T37" s="19" t="s">
        <v>401</v>
      </c>
      <c r="U37">
        <f t="shared" si="9"/>
        <v>7</v>
      </c>
      <c r="V37" s="3" t="str">
        <f t="shared" si="7"/>
        <v>FALSE</v>
      </c>
      <c r="W37" s="3" t="str">
        <f t="shared" si="8"/>
        <v>FALSE</v>
      </c>
      <c r="X37" t="s">
        <v>63</v>
      </c>
      <c r="Y37" t="s">
        <v>64</v>
      </c>
      <c r="Z37" t="s">
        <v>102</v>
      </c>
      <c r="AA37" s="8">
        <v>6</v>
      </c>
      <c r="AB37" s="19" t="s">
        <v>103</v>
      </c>
      <c r="AD37">
        <v>1030</v>
      </c>
      <c r="AE37">
        <v>2213</v>
      </c>
      <c r="AF37" s="7">
        <f>AD37/AE37</f>
        <v>0.46543154089471306</v>
      </c>
      <c r="AG37" t="s">
        <v>68</v>
      </c>
      <c r="AH37" t="s">
        <v>113</v>
      </c>
    </row>
    <row r="38" spans="1:34" ht="85.5" x14ac:dyDescent="5.0999999999999996">
      <c r="A38" s="5" t="s">
        <v>114</v>
      </c>
      <c r="B38">
        <v>2019</v>
      </c>
      <c r="C38">
        <v>2019</v>
      </c>
      <c r="D38" s="11">
        <v>7</v>
      </c>
      <c r="E38">
        <v>37</v>
      </c>
      <c r="F38">
        <v>2019</v>
      </c>
      <c r="G38" t="s">
        <v>115</v>
      </c>
      <c r="H38" t="s">
        <v>116</v>
      </c>
      <c r="I38" t="s">
        <v>55</v>
      </c>
      <c r="J38" t="s">
        <v>56</v>
      </c>
      <c r="K38" t="s">
        <v>73</v>
      </c>
      <c r="L38" t="s">
        <v>96</v>
      </c>
      <c r="M38" t="s">
        <v>59</v>
      </c>
      <c r="N38" t="s">
        <v>91</v>
      </c>
      <c r="P38">
        <v>13</v>
      </c>
      <c r="Q38">
        <v>16</v>
      </c>
      <c r="R38" s="11">
        <f t="shared" si="0"/>
        <v>14.5</v>
      </c>
      <c r="T38" s="19" t="s">
        <v>402</v>
      </c>
      <c r="U38">
        <f t="shared" si="9"/>
        <v>3</v>
      </c>
      <c r="V38" s="3" t="str">
        <f t="shared" si="7"/>
        <v>TRUE</v>
      </c>
      <c r="W38" s="3" t="str">
        <f t="shared" si="8"/>
        <v>TRUE</v>
      </c>
      <c r="X38" t="s">
        <v>63</v>
      </c>
      <c r="Y38" t="s">
        <v>64</v>
      </c>
      <c r="Z38" t="s">
        <v>65</v>
      </c>
      <c r="AB38" s="20" t="s">
        <v>450</v>
      </c>
      <c r="AD38">
        <v>53</v>
      </c>
      <c r="AE38">
        <v>511</v>
      </c>
      <c r="AF38" s="7">
        <f>AD38/AE38</f>
        <v>0.10371819960861056</v>
      </c>
      <c r="AG38" t="s">
        <v>68</v>
      </c>
    </row>
    <row r="39" spans="1:34" ht="85.5" x14ac:dyDescent="5.0999999999999996">
      <c r="A39" s="5">
        <v>1996</v>
      </c>
      <c r="D39" s="11">
        <v>8</v>
      </c>
      <c r="E39">
        <v>38</v>
      </c>
      <c r="F39">
        <v>2019</v>
      </c>
      <c r="G39" t="s">
        <v>117</v>
      </c>
      <c r="I39" t="s">
        <v>72</v>
      </c>
      <c r="J39" t="s">
        <v>56</v>
      </c>
      <c r="K39" t="s">
        <v>73</v>
      </c>
      <c r="L39" t="s">
        <v>58</v>
      </c>
      <c r="M39" t="s">
        <v>59</v>
      </c>
      <c r="N39" t="s">
        <v>91</v>
      </c>
      <c r="O39">
        <v>97</v>
      </c>
      <c r="P39">
        <v>14</v>
      </c>
      <c r="Q39">
        <v>19</v>
      </c>
      <c r="R39" s="11">
        <f t="shared" si="0"/>
        <v>16.5</v>
      </c>
      <c r="T39" s="19" t="s">
        <v>403</v>
      </c>
      <c r="U39">
        <f t="shared" si="9"/>
        <v>5</v>
      </c>
      <c r="V39" s="3" t="str">
        <f t="shared" si="7"/>
        <v>TRUE</v>
      </c>
      <c r="W39" s="3" t="str">
        <f t="shared" si="8"/>
        <v>FALSE</v>
      </c>
      <c r="X39" t="s">
        <v>63</v>
      </c>
      <c r="Y39" t="s">
        <v>64</v>
      </c>
      <c r="Z39" t="s">
        <v>65</v>
      </c>
      <c r="AB39" s="20" t="s">
        <v>450</v>
      </c>
      <c r="AD39">
        <v>19</v>
      </c>
      <c r="AE39">
        <v>294</v>
      </c>
      <c r="AF39" s="7">
        <v>6.4600000000000005E-2</v>
      </c>
      <c r="AG39" t="s">
        <v>68</v>
      </c>
    </row>
    <row r="40" spans="1:34" x14ac:dyDescent="0.3">
      <c r="A40" s="4">
        <v>2000</v>
      </c>
      <c r="B40">
        <v>1996</v>
      </c>
      <c r="C40">
        <v>1996</v>
      </c>
      <c r="D40" s="11">
        <v>9</v>
      </c>
      <c r="E40">
        <v>39</v>
      </c>
      <c r="F40">
        <v>1996</v>
      </c>
      <c r="G40" t="s">
        <v>117</v>
      </c>
      <c r="I40" t="s">
        <v>72</v>
      </c>
      <c r="J40" t="s">
        <v>56</v>
      </c>
      <c r="K40" t="s">
        <v>73</v>
      </c>
      <c r="L40" t="s">
        <v>58</v>
      </c>
      <c r="M40" t="s">
        <v>59</v>
      </c>
      <c r="N40" t="s">
        <v>60</v>
      </c>
      <c r="P40">
        <v>16</v>
      </c>
      <c r="Q40">
        <v>18</v>
      </c>
      <c r="R40" s="11">
        <f t="shared" si="0"/>
        <v>17</v>
      </c>
      <c r="T40" s="19" t="s">
        <v>404</v>
      </c>
      <c r="U40">
        <f t="shared" si="9"/>
        <v>2</v>
      </c>
      <c r="V40" s="3" t="str">
        <f>IF(U40&lt;=5,"TRUE","FALSE")</f>
        <v>TRUE</v>
      </c>
      <c r="W40" s="3" t="str">
        <f>IF(U40&lt;=3,"TRUE","FALSE")</f>
        <v>TRUE</v>
      </c>
      <c r="X40" t="s">
        <v>63</v>
      </c>
      <c r="Y40" t="s">
        <v>64</v>
      </c>
      <c r="Z40" t="s">
        <v>65</v>
      </c>
      <c r="AB40" s="19" t="s">
        <v>444</v>
      </c>
      <c r="AD40">
        <f t="shared" ref="AD40:AD42" si="11">AE40*AF40</f>
        <v>26.352</v>
      </c>
      <c r="AE40">
        <v>244</v>
      </c>
      <c r="AF40" s="7">
        <v>0.108</v>
      </c>
      <c r="AG40" t="s">
        <v>69</v>
      </c>
      <c r="AH40" t="s">
        <v>118</v>
      </c>
    </row>
    <row r="41" spans="1:34" x14ac:dyDescent="0.3">
      <c r="A41" s="4"/>
      <c r="D41" s="11">
        <v>9</v>
      </c>
      <c r="E41">
        <v>40</v>
      </c>
      <c r="F41">
        <v>1996</v>
      </c>
      <c r="G41" t="s">
        <v>81</v>
      </c>
      <c r="H41" t="s">
        <v>119</v>
      </c>
      <c r="I41" t="s">
        <v>55</v>
      </c>
      <c r="J41" t="s">
        <v>56</v>
      </c>
      <c r="K41" t="s">
        <v>73</v>
      </c>
      <c r="L41" t="s">
        <v>58</v>
      </c>
      <c r="M41" t="s">
        <v>59</v>
      </c>
      <c r="N41" t="s">
        <v>60</v>
      </c>
      <c r="P41">
        <v>16</v>
      </c>
      <c r="Q41">
        <v>18</v>
      </c>
      <c r="R41" s="11">
        <f t="shared" si="0"/>
        <v>17</v>
      </c>
      <c r="T41" s="19" t="s">
        <v>404</v>
      </c>
      <c r="U41">
        <f t="shared" si="9"/>
        <v>2</v>
      </c>
      <c r="V41" s="3" t="str">
        <f>IF(U41&lt;=5,"TRUE","FALSE")</f>
        <v>TRUE</v>
      </c>
      <c r="W41" s="3" t="str">
        <f>IF(U41&lt;=3,"TRUE","FALSE")</f>
        <v>TRUE</v>
      </c>
      <c r="X41" t="s">
        <v>63</v>
      </c>
      <c r="Y41" t="s">
        <v>64</v>
      </c>
      <c r="Z41" t="s">
        <v>65</v>
      </c>
      <c r="AB41" s="19" t="s">
        <v>444</v>
      </c>
      <c r="AD41">
        <f t="shared" si="11"/>
        <v>14.872</v>
      </c>
      <c r="AE41">
        <v>286</v>
      </c>
      <c r="AF41" s="7">
        <v>5.1999999999999998E-2</v>
      </c>
      <c r="AG41" t="s">
        <v>69</v>
      </c>
      <c r="AH41" t="s">
        <v>118</v>
      </c>
    </row>
    <row r="42" spans="1:34" x14ac:dyDescent="0.3">
      <c r="A42" s="4"/>
      <c r="D42" s="11">
        <v>9</v>
      </c>
      <c r="E42">
        <v>41</v>
      </c>
      <c r="F42">
        <v>1996</v>
      </c>
      <c r="G42" t="s">
        <v>120</v>
      </c>
      <c r="I42" t="s">
        <v>72</v>
      </c>
      <c r="J42" t="s">
        <v>56</v>
      </c>
      <c r="K42" t="s">
        <v>73</v>
      </c>
      <c r="L42" t="s">
        <v>58</v>
      </c>
      <c r="M42" t="s">
        <v>59</v>
      </c>
      <c r="N42" t="s">
        <v>60</v>
      </c>
      <c r="P42">
        <v>16</v>
      </c>
      <c r="Q42">
        <v>18</v>
      </c>
      <c r="R42" s="11">
        <f t="shared" si="0"/>
        <v>17</v>
      </c>
      <c r="T42" s="19" t="s">
        <v>404</v>
      </c>
      <c r="U42">
        <f t="shared" si="9"/>
        <v>2</v>
      </c>
      <c r="V42" s="3" t="str">
        <f>IF(U42&lt;=5,"TRUE","FALSE")</f>
        <v>TRUE</v>
      </c>
      <c r="W42" s="3" t="str">
        <f>IF(U42&lt;=3,"TRUE","FALSE")</f>
        <v>TRUE</v>
      </c>
      <c r="X42" t="s">
        <v>63</v>
      </c>
      <c r="Y42" t="s">
        <v>64</v>
      </c>
      <c r="Z42" t="s">
        <v>65</v>
      </c>
      <c r="AB42" s="19" t="s">
        <v>444</v>
      </c>
      <c r="AD42">
        <f t="shared" si="11"/>
        <v>6.65</v>
      </c>
      <c r="AE42">
        <v>266</v>
      </c>
      <c r="AF42" s="7">
        <v>2.5000000000000001E-2</v>
      </c>
      <c r="AG42" t="s">
        <v>69</v>
      </c>
      <c r="AH42" t="s">
        <v>121</v>
      </c>
    </row>
    <row r="43" spans="1:34" x14ac:dyDescent="0.3">
      <c r="A43" s="5" t="s">
        <v>122</v>
      </c>
      <c r="B43">
        <v>2015</v>
      </c>
      <c r="C43">
        <v>2015</v>
      </c>
      <c r="D43" s="11">
        <v>10</v>
      </c>
      <c r="E43">
        <v>42</v>
      </c>
      <c r="F43">
        <v>2015</v>
      </c>
      <c r="G43" t="s">
        <v>123</v>
      </c>
      <c r="H43" t="s">
        <v>124</v>
      </c>
      <c r="I43" t="s">
        <v>55</v>
      </c>
      <c r="J43" t="s">
        <v>56</v>
      </c>
      <c r="K43" t="s">
        <v>57</v>
      </c>
      <c r="L43" t="s">
        <v>96</v>
      </c>
      <c r="M43" t="s">
        <v>59</v>
      </c>
      <c r="N43" t="s">
        <v>60</v>
      </c>
      <c r="O43">
        <v>84</v>
      </c>
      <c r="P43">
        <v>11</v>
      </c>
      <c r="Q43">
        <v>18</v>
      </c>
      <c r="R43" s="11">
        <f t="shared" si="0"/>
        <v>14.5</v>
      </c>
      <c r="T43" s="19" t="s">
        <v>405</v>
      </c>
      <c r="U43">
        <f t="shared" ref="U43:U45" si="12">Q43-P43</f>
        <v>7</v>
      </c>
      <c r="V43" s="3" t="str">
        <f t="shared" ref="V43:V45" si="13">IF(U43&lt;=5,"TRUE","FALSE")</f>
        <v>FALSE</v>
      </c>
      <c r="W43" s="3" t="str">
        <f t="shared" ref="W43:W45" si="14">IF(U43&lt;=3,"TRUE","FALSE")</f>
        <v>FALSE</v>
      </c>
      <c r="X43" t="s">
        <v>63</v>
      </c>
      <c r="Y43" t="s">
        <v>64</v>
      </c>
      <c r="Z43" t="s">
        <v>97</v>
      </c>
      <c r="AB43" s="19" t="s">
        <v>442</v>
      </c>
      <c r="AD43">
        <v>112</v>
      </c>
      <c r="AE43">
        <v>398</v>
      </c>
      <c r="AF43" s="7">
        <f t="shared" ref="AF43:AF45" si="15">AD43/AE43</f>
        <v>0.28140703517587939</v>
      </c>
      <c r="AG43" t="s">
        <v>68</v>
      </c>
      <c r="AH43" t="s">
        <v>125</v>
      </c>
    </row>
    <row r="44" spans="1:34" x14ac:dyDescent="0.3">
      <c r="A44" s="4"/>
      <c r="D44" s="11">
        <v>10</v>
      </c>
      <c r="E44">
        <v>43</v>
      </c>
      <c r="F44">
        <v>2015</v>
      </c>
      <c r="G44" t="s">
        <v>123</v>
      </c>
      <c r="H44" t="s">
        <v>124</v>
      </c>
      <c r="I44" t="s">
        <v>55</v>
      </c>
      <c r="J44" t="s">
        <v>56</v>
      </c>
      <c r="K44" t="s">
        <v>57</v>
      </c>
      <c r="L44" t="s">
        <v>100</v>
      </c>
      <c r="M44" t="s">
        <v>59</v>
      </c>
      <c r="N44" t="s">
        <v>60</v>
      </c>
      <c r="O44">
        <v>84</v>
      </c>
      <c r="P44">
        <v>11</v>
      </c>
      <c r="Q44">
        <v>18</v>
      </c>
      <c r="R44" s="11">
        <f t="shared" si="0"/>
        <v>14.5</v>
      </c>
      <c r="T44" s="19" t="s">
        <v>405</v>
      </c>
      <c r="U44">
        <f t="shared" si="12"/>
        <v>7</v>
      </c>
      <c r="V44" s="3" t="str">
        <f t="shared" si="13"/>
        <v>FALSE</v>
      </c>
      <c r="W44" s="3" t="str">
        <f t="shared" si="14"/>
        <v>FALSE</v>
      </c>
      <c r="X44" t="s">
        <v>63</v>
      </c>
      <c r="Y44" t="s">
        <v>64</v>
      </c>
      <c r="Z44" t="s">
        <v>97</v>
      </c>
      <c r="AB44" s="19" t="s">
        <v>442</v>
      </c>
      <c r="AD44">
        <v>54</v>
      </c>
      <c r="AE44">
        <v>199</v>
      </c>
      <c r="AF44" s="7">
        <f t="shared" si="15"/>
        <v>0.271356783919598</v>
      </c>
      <c r="AG44" t="s">
        <v>68</v>
      </c>
      <c r="AH44" t="s">
        <v>125</v>
      </c>
    </row>
    <row r="45" spans="1:34" x14ac:dyDescent="0.3">
      <c r="A45" s="4"/>
      <c r="D45" s="11">
        <v>10</v>
      </c>
      <c r="E45">
        <v>44</v>
      </c>
      <c r="F45">
        <v>2015</v>
      </c>
      <c r="G45" t="s">
        <v>123</v>
      </c>
      <c r="H45" t="s">
        <v>124</v>
      </c>
      <c r="I45" t="s">
        <v>55</v>
      </c>
      <c r="J45" t="s">
        <v>56</v>
      </c>
      <c r="K45" t="s">
        <v>57</v>
      </c>
      <c r="L45" t="s">
        <v>58</v>
      </c>
      <c r="M45" t="s">
        <v>59</v>
      </c>
      <c r="N45" t="s">
        <v>60</v>
      </c>
      <c r="O45">
        <v>84</v>
      </c>
      <c r="P45">
        <v>11</v>
      </c>
      <c r="Q45">
        <v>18</v>
      </c>
      <c r="R45" s="11">
        <f t="shared" si="0"/>
        <v>14.5</v>
      </c>
      <c r="T45" s="19" t="s">
        <v>405</v>
      </c>
      <c r="U45">
        <f t="shared" si="12"/>
        <v>7</v>
      </c>
      <c r="V45" s="3" t="str">
        <f t="shared" si="13"/>
        <v>FALSE</v>
      </c>
      <c r="W45" s="3" t="str">
        <f t="shared" si="14"/>
        <v>FALSE</v>
      </c>
      <c r="X45" t="s">
        <v>63</v>
      </c>
      <c r="Y45" t="s">
        <v>64</v>
      </c>
      <c r="Z45" t="s">
        <v>97</v>
      </c>
      <c r="AB45" s="19" t="s">
        <v>442</v>
      </c>
      <c r="AD45">
        <v>58</v>
      </c>
      <c r="AE45">
        <v>190</v>
      </c>
      <c r="AF45" s="7">
        <f t="shared" si="15"/>
        <v>0.30526315789473685</v>
      </c>
      <c r="AG45" t="s">
        <v>68</v>
      </c>
      <c r="AH45" t="s">
        <v>125</v>
      </c>
    </row>
    <row r="46" spans="1:34" x14ac:dyDescent="0.3">
      <c r="A46" s="4">
        <v>2010</v>
      </c>
      <c r="B46">
        <v>2006</v>
      </c>
      <c r="C46">
        <v>2006</v>
      </c>
      <c r="D46" s="11">
        <v>11</v>
      </c>
      <c r="E46">
        <v>45</v>
      </c>
      <c r="F46">
        <v>2006</v>
      </c>
      <c r="G46" t="s">
        <v>126</v>
      </c>
      <c r="H46" t="s">
        <v>127</v>
      </c>
      <c r="I46" t="s">
        <v>55</v>
      </c>
      <c r="J46" t="s">
        <v>56</v>
      </c>
      <c r="K46" t="s">
        <v>128</v>
      </c>
      <c r="L46" t="s">
        <v>58</v>
      </c>
      <c r="M46" t="s">
        <v>59</v>
      </c>
      <c r="N46" t="s">
        <v>91</v>
      </c>
      <c r="O46">
        <v>96</v>
      </c>
      <c r="P46">
        <v>12</v>
      </c>
      <c r="Q46">
        <v>25</v>
      </c>
      <c r="R46" s="11">
        <f t="shared" si="0"/>
        <v>18.5</v>
      </c>
      <c r="T46" s="19" t="s">
        <v>406</v>
      </c>
      <c r="U46">
        <f t="shared" ref="U46:U53" si="16">Q46-P46</f>
        <v>13</v>
      </c>
      <c r="V46" s="3" t="str">
        <f t="shared" ref="V46:V53" si="17">IF(U46&lt;=5,"TRUE","FALSE")</f>
        <v>FALSE</v>
      </c>
      <c r="W46" s="3" t="str">
        <f t="shared" ref="W46:W53" si="18">IF(U46&lt;=3,"TRUE","FALSE")</f>
        <v>FALSE</v>
      </c>
      <c r="X46" t="s">
        <v>63</v>
      </c>
      <c r="Y46" t="s">
        <v>64</v>
      </c>
      <c r="Z46" t="s">
        <v>65</v>
      </c>
      <c r="AB46" s="19" t="s">
        <v>444</v>
      </c>
      <c r="AD46">
        <v>97</v>
      </c>
      <c r="AE46">
        <v>694</v>
      </c>
      <c r="AF46" s="7">
        <f t="shared" ref="AF46:AF53" si="19">AD46/AE46</f>
        <v>0.13976945244956773</v>
      </c>
      <c r="AG46" t="s">
        <v>69</v>
      </c>
    </row>
    <row r="47" spans="1:34" ht="15.5" x14ac:dyDescent="0.3">
      <c r="A47" s="4">
        <v>2024</v>
      </c>
      <c r="B47">
        <v>2023</v>
      </c>
      <c r="C47">
        <v>2023</v>
      </c>
      <c r="D47" s="11">
        <v>12</v>
      </c>
      <c r="E47">
        <v>46</v>
      </c>
      <c r="F47">
        <v>2023</v>
      </c>
      <c r="G47" t="s">
        <v>83</v>
      </c>
      <c r="I47" t="s">
        <v>55</v>
      </c>
      <c r="J47" t="s">
        <v>56</v>
      </c>
      <c r="K47" t="s">
        <v>73</v>
      </c>
      <c r="L47" t="s">
        <v>96</v>
      </c>
      <c r="M47" t="s">
        <v>59</v>
      </c>
      <c r="N47" t="s">
        <v>91</v>
      </c>
      <c r="O47">
        <v>55</v>
      </c>
      <c r="P47">
        <v>12</v>
      </c>
      <c r="Q47">
        <v>20</v>
      </c>
      <c r="R47" s="11">
        <f t="shared" si="0"/>
        <v>16</v>
      </c>
      <c r="T47" s="19" t="s">
        <v>407</v>
      </c>
      <c r="U47">
        <f t="shared" si="16"/>
        <v>8</v>
      </c>
      <c r="V47" s="3" t="str">
        <f t="shared" si="17"/>
        <v>FALSE</v>
      </c>
      <c r="W47" s="3" t="str">
        <f t="shared" si="18"/>
        <v>FALSE</v>
      </c>
      <c r="X47" t="s">
        <v>63</v>
      </c>
      <c r="Y47" t="s">
        <v>64</v>
      </c>
      <c r="Z47" t="s">
        <v>109</v>
      </c>
      <c r="AB47" s="19" t="s">
        <v>443</v>
      </c>
      <c r="AD47">
        <v>206</v>
      </c>
      <c r="AE47">
        <v>1654</v>
      </c>
      <c r="AF47" s="7">
        <f t="shared" si="19"/>
        <v>0.12454655380894801</v>
      </c>
      <c r="AG47" t="s">
        <v>68</v>
      </c>
      <c r="AH47" s="10" t="s">
        <v>129</v>
      </c>
    </row>
    <row r="48" spans="1:34" ht="15.5" x14ac:dyDescent="0.3">
      <c r="A48" s="4"/>
      <c r="D48" s="11">
        <v>12</v>
      </c>
      <c r="E48">
        <v>47</v>
      </c>
      <c r="F48">
        <v>2023</v>
      </c>
      <c r="G48" t="s">
        <v>83</v>
      </c>
      <c r="I48" t="s">
        <v>55</v>
      </c>
      <c r="J48" t="s">
        <v>56</v>
      </c>
      <c r="K48" t="s">
        <v>73</v>
      </c>
      <c r="L48" t="s">
        <v>100</v>
      </c>
      <c r="M48" t="s">
        <v>59</v>
      </c>
      <c r="N48" t="s">
        <v>91</v>
      </c>
      <c r="O48">
        <v>55</v>
      </c>
      <c r="P48">
        <v>12</v>
      </c>
      <c r="Q48">
        <v>20</v>
      </c>
      <c r="R48" s="11">
        <f t="shared" si="0"/>
        <v>16</v>
      </c>
      <c r="T48" s="19" t="s">
        <v>407</v>
      </c>
      <c r="U48">
        <f t="shared" si="16"/>
        <v>8</v>
      </c>
      <c r="V48" s="3" t="str">
        <f t="shared" si="17"/>
        <v>FALSE</v>
      </c>
      <c r="W48" s="3" t="str">
        <f t="shared" si="18"/>
        <v>FALSE</v>
      </c>
      <c r="X48" t="s">
        <v>63</v>
      </c>
      <c r="Y48" t="s">
        <v>64</v>
      </c>
      <c r="Z48" t="s">
        <v>109</v>
      </c>
      <c r="AB48" s="19" t="s">
        <v>443</v>
      </c>
      <c r="AD48">
        <v>79</v>
      </c>
      <c r="AE48">
        <v>737</v>
      </c>
      <c r="AF48" s="7">
        <f t="shared" si="19"/>
        <v>0.10719131614654002</v>
      </c>
      <c r="AG48" t="s">
        <v>68</v>
      </c>
      <c r="AH48" s="10" t="s">
        <v>129</v>
      </c>
    </row>
    <row r="49" spans="1:34" ht="15.5" x14ac:dyDescent="0.3">
      <c r="A49" s="4"/>
      <c r="D49" s="11">
        <v>12</v>
      </c>
      <c r="E49">
        <v>48</v>
      </c>
      <c r="F49">
        <v>2023</v>
      </c>
      <c r="G49" t="s">
        <v>83</v>
      </c>
      <c r="I49" t="s">
        <v>55</v>
      </c>
      <c r="J49" t="s">
        <v>56</v>
      </c>
      <c r="K49" t="s">
        <v>73</v>
      </c>
      <c r="L49" t="s">
        <v>58</v>
      </c>
      <c r="M49" t="s">
        <v>59</v>
      </c>
      <c r="N49" t="s">
        <v>91</v>
      </c>
      <c r="O49">
        <v>55</v>
      </c>
      <c r="P49">
        <v>12</v>
      </c>
      <c r="Q49">
        <v>20</v>
      </c>
      <c r="R49" s="11">
        <f t="shared" si="0"/>
        <v>16</v>
      </c>
      <c r="T49" s="19" t="s">
        <v>407</v>
      </c>
      <c r="U49">
        <f t="shared" si="16"/>
        <v>8</v>
      </c>
      <c r="V49" s="3" t="str">
        <f t="shared" si="17"/>
        <v>FALSE</v>
      </c>
      <c r="W49" s="3" t="str">
        <f t="shared" si="18"/>
        <v>FALSE</v>
      </c>
      <c r="X49" t="s">
        <v>63</v>
      </c>
      <c r="Y49" t="s">
        <v>64</v>
      </c>
      <c r="Z49" t="s">
        <v>109</v>
      </c>
      <c r="AB49" s="19" t="s">
        <v>443</v>
      </c>
      <c r="AD49">
        <v>127</v>
      </c>
      <c r="AE49">
        <v>917</v>
      </c>
      <c r="AF49" s="7">
        <f t="shared" si="19"/>
        <v>0.13849509269356597</v>
      </c>
      <c r="AG49" t="s">
        <v>68</v>
      </c>
      <c r="AH49" s="10" t="s">
        <v>129</v>
      </c>
    </row>
    <row r="50" spans="1:34" x14ac:dyDescent="0.3">
      <c r="A50" s="4">
        <v>1993</v>
      </c>
      <c r="B50">
        <v>1991</v>
      </c>
      <c r="C50">
        <v>1991</v>
      </c>
      <c r="D50" s="11">
        <v>13</v>
      </c>
      <c r="E50">
        <v>49</v>
      </c>
      <c r="F50">
        <v>1991</v>
      </c>
      <c r="G50" t="s">
        <v>117</v>
      </c>
      <c r="I50" t="s">
        <v>72</v>
      </c>
      <c r="J50" t="s">
        <v>56</v>
      </c>
      <c r="K50" t="s">
        <v>57</v>
      </c>
      <c r="L50" t="s">
        <v>96</v>
      </c>
      <c r="M50" t="s">
        <v>59</v>
      </c>
      <c r="N50" t="s">
        <v>74</v>
      </c>
      <c r="P50">
        <v>17</v>
      </c>
      <c r="Q50">
        <v>25</v>
      </c>
      <c r="R50" s="11">
        <f t="shared" si="0"/>
        <v>21</v>
      </c>
      <c r="T50" s="19" t="s">
        <v>408</v>
      </c>
      <c r="U50">
        <f t="shared" si="16"/>
        <v>8</v>
      </c>
      <c r="V50" s="3" t="str">
        <f t="shared" si="17"/>
        <v>FALSE</v>
      </c>
      <c r="W50" s="3" t="str">
        <f t="shared" si="18"/>
        <v>FALSE</v>
      </c>
      <c r="X50" t="s">
        <v>63</v>
      </c>
      <c r="Y50" t="s">
        <v>75</v>
      </c>
      <c r="Z50" t="s">
        <v>130</v>
      </c>
      <c r="AB50" s="19" t="s">
        <v>445</v>
      </c>
      <c r="AD50">
        <v>0</v>
      </c>
      <c r="AE50">
        <v>1020</v>
      </c>
      <c r="AF50" s="7">
        <f t="shared" si="19"/>
        <v>0</v>
      </c>
      <c r="AG50" t="s">
        <v>69</v>
      </c>
      <c r="AH50" t="s">
        <v>131</v>
      </c>
    </row>
    <row r="51" spans="1:34" x14ac:dyDescent="0.3">
      <c r="A51" s="4"/>
      <c r="D51" s="11">
        <v>13</v>
      </c>
      <c r="E51">
        <v>50</v>
      </c>
      <c r="F51">
        <v>1991</v>
      </c>
      <c r="G51" t="s">
        <v>117</v>
      </c>
      <c r="I51" t="s">
        <v>72</v>
      </c>
      <c r="J51" t="s">
        <v>56</v>
      </c>
      <c r="K51" t="s">
        <v>57</v>
      </c>
      <c r="L51" t="s">
        <v>96</v>
      </c>
      <c r="M51" t="s">
        <v>59</v>
      </c>
      <c r="N51" t="s">
        <v>74</v>
      </c>
      <c r="P51">
        <v>17</v>
      </c>
      <c r="Q51">
        <v>25</v>
      </c>
      <c r="R51" s="11">
        <f t="shared" si="0"/>
        <v>21</v>
      </c>
      <c r="T51" s="19" t="s">
        <v>408</v>
      </c>
      <c r="U51">
        <f t="shared" si="16"/>
        <v>8</v>
      </c>
      <c r="V51" s="3" t="str">
        <f t="shared" si="17"/>
        <v>FALSE</v>
      </c>
      <c r="W51" s="3" t="str">
        <f t="shared" si="18"/>
        <v>FALSE</v>
      </c>
      <c r="X51" t="s">
        <v>63</v>
      </c>
      <c r="Y51" t="s">
        <v>75</v>
      </c>
      <c r="Z51" t="s">
        <v>130</v>
      </c>
      <c r="AB51" s="19" t="s">
        <v>445</v>
      </c>
      <c r="AD51">
        <v>0</v>
      </c>
      <c r="AE51">
        <v>1020</v>
      </c>
      <c r="AF51" s="7">
        <f t="shared" si="19"/>
        <v>0</v>
      </c>
      <c r="AG51" t="s">
        <v>69</v>
      </c>
      <c r="AH51" t="s">
        <v>131</v>
      </c>
    </row>
    <row r="52" spans="1:34" x14ac:dyDescent="0.3">
      <c r="A52" s="4"/>
      <c r="D52" s="11">
        <v>13</v>
      </c>
      <c r="E52">
        <v>51</v>
      </c>
      <c r="F52">
        <v>1991</v>
      </c>
      <c r="G52" t="s">
        <v>117</v>
      </c>
      <c r="I52" t="s">
        <v>72</v>
      </c>
      <c r="J52" t="s">
        <v>56</v>
      </c>
      <c r="K52" t="s">
        <v>57</v>
      </c>
      <c r="L52" t="s">
        <v>96</v>
      </c>
      <c r="M52" t="s">
        <v>59</v>
      </c>
      <c r="N52" t="s">
        <v>74</v>
      </c>
      <c r="P52">
        <v>17</v>
      </c>
      <c r="Q52">
        <v>25</v>
      </c>
      <c r="R52" s="11">
        <f t="shared" si="0"/>
        <v>21</v>
      </c>
      <c r="T52" s="19" t="s">
        <v>408</v>
      </c>
      <c r="U52">
        <f t="shared" si="16"/>
        <v>8</v>
      </c>
      <c r="V52" s="3" t="str">
        <f t="shared" si="17"/>
        <v>FALSE</v>
      </c>
      <c r="W52" s="3" t="str">
        <f t="shared" si="18"/>
        <v>FALSE</v>
      </c>
      <c r="X52" t="s">
        <v>63</v>
      </c>
      <c r="Y52" t="s">
        <v>75</v>
      </c>
      <c r="Z52" t="s">
        <v>130</v>
      </c>
      <c r="AB52" s="19" t="s">
        <v>445</v>
      </c>
      <c r="AD52">
        <v>0</v>
      </c>
      <c r="AE52">
        <v>1020</v>
      </c>
      <c r="AF52" s="7">
        <f t="shared" si="19"/>
        <v>0</v>
      </c>
      <c r="AG52" t="s">
        <v>69</v>
      </c>
      <c r="AH52" t="s">
        <v>131</v>
      </c>
    </row>
    <row r="53" spans="1:34" x14ac:dyDescent="0.3">
      <c r="A53" s="4"/>
      <c r="D53" s="11">
        <v>13</v>
      </c>
      <c r="E53">
        <v>52</v>
      </c>
      <c r="F53">
        <v>1991</v>
      </c>
      <c r="G53" t="s">
        <v>117</v>
      </c>
      <c r="I53" t="s">
        <v>72</v>
      </c>
      <c r="J53" t="s">
        <v>56</v>
      </c>
      <c r="K53" t="s">
        <v>57</v>
      </c>
      <c r="L53" t="s">
        <v>100</v>
      </c>
      <c r="M53" t="s">
        <v>59</v>
      </c>
      <c r="N53" t="s">
        <v>74</v>
      </c>
      <c r="P53">
        <v>17</v>
      </c>
      <c r="Q53">
        <v>25</v>
      </c>
      <c r="R53" s="11">
        <f t="shared" si="0"/>
        <v>21</v>
      </c>
      <c r="T53" s="19" t="s">
        <v>408</v>
      </c>
      <c r="U53">
        <f t="shared" si="16"/>
        <v>8</v>
      </c>
      <c r="V53" s="3" t="str">
        <f t="shared" si="17"/>
        <v>FALSE</v>
      </c>
      <c r="W53" s="3" t="str">
        <f t="shared" si="18"/>
        <v>FALSE</v>
      </c>
      <c r="X53" t="s">
        <v>63</v>
      </c>
      <c r="Y53" t="s">
        <v>75</v>
      </c>
      <c r="Z53" t="s">
        <v>130</v>
      </c>
      <c r="AB53" s="19" t="s">
        <v>445</v>
      </c>
      <c r="AD53">
        <v>0</v>
      </c>
      <c r="AE53">
        <v>374</v>
      </c>
      <c r="AF53" s="7">
        <f t="shared" si="19"/>
        <v>0</v>
      </c>
      <c r="AG53" t="s">
        <v>69</v>
      </c>
      <c r="AH53" t="s">
        <v>131</v>
      </c>
    </row>
    <row r="54" spans="1:34" x14ac:dyDescent="0.3">
      <c r="A54" s="4"/>
      <c r="D54" s="11">
        <v>13</v>
      </c>
      <c r="E54">
        <v>53</v>
      </c>
      <c r="F54">
        <v>1991</v>
      </c>
      <c r="G54" t="s">
        <v>117</v>
      </c>
      <c r="I54" t="s">
        <v>72</v>
      </c>
      <c r="J54" t="s">
        <v>56</v>
      </c>
      <c r="K54" t="s">
        <v>57</v>
      </c>
      <c r="L54" t="s">
        <v>100</v>
      </c>
      <c r="M54" t="s">
        <v>59</v>
      </c>
      <c r="N54" t="s">
        <v>74</v>
      </c>
      <c r="P54">
        <v>17</v>
      </c>
      <c r="Q54">
        <v>25</v>
      </c>
      <c r="R54" s="11">
        <f t="shared" si="0"/>
        <v>21</v>
      </c>
      <c r="T54" s="19" t="s">
        <v>408</v>
      </c>
      <c r="U54">
        <f t="shared" ref="U54:U59" si="20">Q54-P54</f>
        <v>8</v>
      </c>
      <c r="V54" s="3" t="str">
        <f t="shared" ref="V54:V59" si="21">IF(U54&lt;=5,"TRUE","FALSE")</f>
        <v>FALSE</v>
      </c>
      <c r="W54" s="3" t="str">
        <f t="shared" ref="W54:W59" si="22">IF(U54&lt;=3,"TRUE","FALSE")</f>
        <v>FALSE</v>
      </c>
      <c r="X54" t="s">
        <v>77</v>
      </c>
      <c r="Y54" t="s">
        <v>75</v>
      </c>
      <c r="Z54" t="s">
        <v>130</v>
      </c>
      <c r="AB54" s="19" t="s">
        <v>445</v>
      </c>
      <c r="AD54">
        <v>0</v>
      </c>
      <c r="AE54">
        <v>374</v>
      </c>
      <c r="AF54" s="7">
        <f t="shared" ref="AF54:AF58" si="23">AD54/AE54</f>
        <v>0</v>
      </c>
      <c r="AG54" t="s">
        <v>69</v>
      </c>
      <c r="AH54" t="s">
        <v>131</v>
      </c>
    </row>
    <row r="55" spans="1:34" x14ac:dyDescent="0.3">
      <c r="A55" s="4"/>
      <c r="D55" s="11">
        <v>13</v>
      </c>
      <c r="E55">
        <v>54</v>
      </c>
      <c r="F55">
        <v>1991</v>
      </c>
      <c r="G55" t="s">
        <v>117</v>
      </c>
      <c r="I55" t="s">
        <v>72</v>
      </c>
      <c r="J55" t="s">
        <v>56</v>
      </c>
      <c r="K55" t="s">
        <v>57</v>
      </c>
      <c r="L55" t="s">
        <v>100</v>
      </c>
      <c r="M55" t="s">
        <v>59</v>
      </c>
      <c r="N55" t="s">
        <v>74</v>
      </c>
      <c r="P55">
        <v>17</v>
      </c>
      <c r="Q55">
        <v>25</v>
      </c>
      <c r="R55" s="11">
        <f t="shared" si="0"/>
        <v>21</v>
      </c>
      <c r="T55" s="19" t="s">
        <v>408</v>
      </c>
      <c r="U55">
        <f t="shared" si="20"/>
        <v>8</v>
      </c>
      <c r="V55" s="3" t="str">
        <f t="shared" si="21"/>
        <v>FALSE</v>
      </c>
      <c r="W55" s="3" t="str">
        <f t="shared" si="22"/>
        <v>FALSE</v>
      </c>
      <c r="X55" t="s">
        <v>78</v>
      </c>
      <c r="Y55" t="s">
        <v>75</v>
      </c>
      <c r="Z55" t="s">
        <v>130</v>
      </c>
      <c r="AB55" s="19" t="s">
        <v>445</v>
      </c>
      <c r="AD55">
        <v>0</v>
      </c>
      <c r="AE55">
        <v>374</v>
      </c>
      <c r="AF55" s="7">
        <f t="shared" si="23"/>
        <v>0</v>
      </c>
      <c r="AG55" t="s">
        <v>69</v>
      </c>
      <c r="AH55" t="s">
        <v>131</v>
      </c>
    </row>
    <row r="56" spans="1:34" x14ac:dyDescent="0.3">
      <c r="A56" s="4"/>
      <c r="D56" s="11">
        <v>13</v>
      </c>
      <c r="E56">
        <v>55</v>
      </c>
      <c r="F56">
        <v>1991</v>
      </c>
      <c r="G56" t="s">
        <v>117</v>
      </c>
      <c r="I56" t="s">
        <v>72</v>
      </c>
      <c r="J56" t="s">
        <v>56</v>
      </c>
      <c r="K56" t="s">
        <v>57</v>
      </c>
      <c r="L56" t="s">
        <v>58</v>
      </c>
      <c r="M56" t="s">
        <v>59</v>
      </c>
      <c r="N56" t="s">
        <v>74</v>
      </c>
      <c r="P56">
        <v>17</v>
      </c>
      <c r="Q56">
        <v>25</v>
      </c>
      <c r="R56" s="11">
        <f t="shared" si="0"/>
        <v>21</v>
      </c>
      <c r="T56" s="19" t="s">
        <v>408</v>
      </c>
      <c r="U56">
        <f t="shared" si="20"/>
        <v>8</v>
      </c>
      <c r="V56" s="3" t="str">
        <f t="shared" si="21"/>
        <v>FALSE</v>
      </c>
      <c r="W56" s="3" t="str">
        <f t="shared" si="22"/>
        <v>FALSE</v>
      </c>
      <c r="X56" t="s">
        <v>63</v>
      </c>
      <c r="Y56" t="s">
        <v>75</v>
      </c>
      <c r="Z56" t="s">
        <v>130</v>
      </c>
      <c r="AB56" s="19" t="s">
        <v>445</v>
      </c>
      <c r="AD56">
        <v>0</v>
      </c>
      <c r="AE56">
        <v>646</v>
      </c>
      <c r="AF56" s="7">
        <f t="shared" si="23"/>
        <v>0</v>
      </c>
      <c r="AG56" t="s">
        <v>69</v>
      </c>
      <c r="AH56" t="s">
        <v>131</v>
      </c>
    </row>
    <row r="57" spans="1:34" x14ac:dyDescent="0.3">
      <c r="A57" s="4"/>
      <c r="D57" s="11">
        <v>13</v>
      </c>
      <c r="E57">
        <v>56</v>
      </c>
      <c r="F57">
        <v>1991</v>
      </c>
      <c r="G57" t="s">
        <v>117</v>
      </c>
      <c r="I57" t="s">
        <v>72</v>
      </c>
      <c r="J57" t="s">
        <v>56</v>
      </c>
      <c r="K57" t="s">
        <v>57</v>
      </c>
      <c r="L57" t="s">
        <v>58</v>
      </c>
      <c r="M57" t="s">
        <v>59</v>
      </c>
      <c r="N57" t="s">
        <v>74</v>
      </c>
      <c r="P57">
        <v>17</v>
      </c>
      <c r="Q57">
        <v>25</v>
      </c>
      <c r="R57" s="11">
        <f t="shared" si="0"/>
        <v>21</v>
      </c>
      <c r="T57" s="19" t="s">
        <v>408</v>
      </c>
      <c r="U57">
        <f t="shared" si="20"/>
        <v>8</v>
      </c>
      <c r="V57" s="3" t="str">
        <f t="shared" si="21"/>
        <v>FALSE</v>
      </c>
      <c r="W57" s="3" t="str">
        <f t="shared" si="22"/>
        <v>FALSE</v>
      </c>
      <c r="X57" t="s">
        <v>77</v>
      </c>
      <c r="Y57" t="s">
        <v>75</v>
      </c>
      <c r="Z57" t="s">
        <v>130</v>
      </c>
      <c r="AB57" s="19" t="s">
        <v>445</v>
      </c>
      <c r="AD57">
        <v>0</v>
      </c>
      <c r="AE57">
        <v>646</v>
      </c>
      <c r="AF57" s="7">
        <f t="shared" si="23"/>
        <v>0</v>
      </c>
      <c r="AG57" t="s">
        <v>69</v>
      </c>
      <c r="AH57" t="s">
        <v>131</v>
      </c>
    </row>
    <row r="58" spans="1:34" x14ac:dyDescent="0.3">
      <c r="A58" s="4"/>
      <c r="D58" s="11">
        <v>13</v>
      </c>
      <c r="E58">
        <v>57</v>
      </c>
      <c r="F58">
        <v>1991</v>
      </c>
      <c r="G58" t="s">
        <v>117</v>
      </c>
      <c r="I58" t="s">
        <v>72</v>
      </c>
      <c r="J58" t="s">
        <v>56</v>
      </c>
      <c r="K58" t="s">
        <v>57</v>
      </c>
      <c r="L58" t="s">
        <v>58</v>
      </c>
      <c r="M58" t="s">
        <v>59</v>
      </c>
      <c r="N58" t="s">
        <v>74</v>
      </c>
      <c r="P58">
        <v>17</v>
      </c>
      <c r="Q58">
        <v>25</v>
      </c>
      <c r="R58" s="11">
        <f t="shared" si="0"/>
        <v>21</v>
      </c>
      <c r="T58" s="19" t="s">
        <v>408</v>
      </c>
      <c r="U58">
        <f t="shared" si="20"/>
        <v>8</v>
      </c>
      <c r="V58" s="3" t="str">
        <f t="shared" si="21"/>
        <v>FALSE</v>
      </c>
      <c r="W58" s="3" t="str">
        <f t="shared" si="22"/>
        <v>FALSE</v>
      </c>
      <c r="X58" t="s">
        <v>78</v>
      </c>
      <c r="Y58" t="s">
        <v>75</v>
      </c>
      <c r="Z58" t="s">
        <v>130</v>
      </c>
      <c r="AB58" s="19" t="s">
        <v>445</v>
      </c>
      <c r="AD58">
        <v>0</v>
      </c>
      <c r="AE58">
        <v>646</v>
      </c>
      <c r="AF58" s="7">
        <f t="shared" si="23"/>
        <v>0</v>
      </c>
      <c r="AG58" t="s">
        <v>69</v>
      </c>
      <c r="AH58" t="s">
        <v>131</v>
      </c>
    </row>
    <row r="59" spans="1:34" x14ac:dyDescent="0.3">
      <c r="A59" s="4">
        <v>2007</v>
      </c>
      <c r="B59">
        <v>2005</v>
      </c>
      <c r="C59">
        <v>2005</v>
      </c>
      <c r="D59" s="11">
        <v>14</v>
      </c>
      <c r="E59">
        <v>58</v>
      </c>
      <c r="F59">
        <v>2005</v>
      </c>
      <c r="G59" t="s">
        <v>132</v>
      </c>
      <c r="H59" t="s">
        <v>133</v>
      </c>
      <c r="I59" t="s">
        <v>107</v>
      </c>
      <c r="J59" t="s">
        <v>56</v>
      </c>
      <c r="K59" t="s">
        <v>128</v>
      </c>
      <c r="L59" t="s">
        <v>100</v>
      </c>
      <c r="M59" t="s">
        <v>59</v>
      </c>
      <c r="N59" t="s">
        <v>91</v>
      </c>
      <c r="P59">
        <v>12</v>
      </c>
      <c r="Q59">
        <v>22</v>
      </c>
      <c r="R59" s="11">
        <f t="shared" si="0"/>
        <v>17</v>
      </c>
      <c r="T59" s="19" t="s">
        <v>409</v>
      </c>
      <c r="U59">
        <f t="shared" si="20"/>
        <v>10</v>
      </c>
      <c r="V59" s="3" t="str">
        <f t="shared" si="21"/>
        <v>FALSE</v>
      </c>
      <c r="W59" s="3" t="str">
        <f t="shared" si="22"/>
        <v>FALSE</v>
      </c>
      <c r="X59" t="s">
        <v>63</v>
      </c>
      <c r="Y59" t="s">
        <v>64</v>
      </c>
      <c r="Z59" t="s">
        <v>134</v>
      </c>
      <c r="AC59" t="s">
        <v>76</v>
      </c>
      <c r="AD59">
        <v>7</v>
      </c>
      <c r="AE59">
        <v>783</v>
      </c>
      <c r="AF59" s="7">
        <f t="shared" ref="AF59:AF68" si="24">AD59/AE59</f>
        <v>8.9399744572158362E-3</v>
      </c>
      <c r="AG59" t="s">
        <v>69</v>
      </c>
      <c r="AH59" t="s">
        <v>135</v>
      </c>
    </row>
    <row r="60" spans="1:34" x14ac:dyDescent="0.3">
      <c r="A60" s="5"/>
      <c r="D60" s="11">
        <v>14</v>
      </c>
      <c r="E60">
        <v>59</v>
      </c>
      <c r="F60">
        <v>2005</v>
      </c>
      <c r="G60" t="s">
        <v>132</v>
      </c>
      <c r="H60" t="s">
        <v>133</v>
      </c>
      <c r="I60" t="s">
        <v>107</v>
      </c>
      <c r="J60" t="s">
        <v>56</v>
      </c>
      <c r="K60" t="s">
        <v>128</v>
      </c>
      <c r="L60" t="s">
        <v>100</v>
      </c>
      <c r="M60" t="s">
        <v>59</v>
      </c>
      <c r="N60" t="s">
        <v>91</v>
      </c>
      <c r="P60">
        <v>12</v>
      </c>
      <c r="Q60">
        <v>22</v>
      </c>
      <c r="R60" s="11">
        <f t="shared" si="0"/>
        <v>17</v>
      </c>
      <c r="T60" s="19" t="s">
        <v>409</v>
      </c>
      <c r="U60">
        <f t="shared" ref="U60:U69" si="25">Q60-P60</f>
        <v>10</v>
      </c>
      <c r="V60" s="3" t="str">
        <f t="shared" ref="V60:V69" si="26">IF(U60&lt;=5,"TRUE","FALSE")</f>
        <v>FALSE</v>
      </c>
      <c r="W60" s="3" t="str">
        <f t="shared" ref="W60:W69" si="27">IF(U60&lt;=3,"TRUE","FALSE")</f>
        <v>FALSE</v>
      </c>
      <c r="X60" t="s">
        <v>77</v>
      </c>
      <c r="Y60" t="s">
        <v>64</v>
      </c>
      <c r="Z60" t="s">
        <v>134</v>
      </c>
      <c r="AC60" t="s">
        <v>76</v>
      </c>
      <c r="AD60">
        <v>0</v>
      </c>
      <c r="AE60">
        <v>783</v>
      </c>
      <c r="AF60" s="7">
        <f t="shared" si="24"/>
        <v>0</v>
      </c>
      <c r="AG60" t="s">
        <v>69</v>
      </c>
      <c r="AH60" t="s">
        <v>135</v>
      </c>
    </row>
    <row r="61" spans="1:34" x14ac:dyDescent="0.3">
      <c r="A61" s="5"/>
      <c r="D61" s="11">
        <v>14</v>
      </c>
      <c r="E61">
        <v>60</v>
      </c>
      <c r="F61">
        <v>2005</v>
      </c>
      <c r="G61" t="s">
        <v>132</v>
      </c>
      <c r="H61" t="s">
        <v>133</v>
      </c>
      <c r="I61" t="s">
        <v>107</v>
      </c>
      <c r="J61" t="s">
        <v>56</v>
      </c>
      <c r="K61" t="s">
        <v>128</v>
      </c>
      <c r="L61" t="s">
        <v>100</v>
      </c>
      <c r="M61" t="s">
        <v>59</v>
      </c>
      <c r="N61" t="s">
        <v>91</v>
      </c>
      <c r="P61">
        <v>12</v>
      </c>
      <c r="Q61">
        <v>22</v>
      </c>
      <c r="R61" s="11">
        <f t="shared" si="0"/>
        <v>17</v>
      </c>
      <c r="T61" s="19" t="s">
        <v>409</v>
      </c>
      <c r="U61">
        <f t="shared" si="25"/>
        <v>10</v>
      </c>
      <c r="V61" s="3" t="str">
        <f t="shared" si="26"/>
        <v>FALSE</v>
      </c>
      <c r="W61" s="3" t="str">
        <f t="shared" si="27"/>
        <v>FALSE</v>
      </c>
      <c r="X61" t="s">
        <v>78</v>
      </c>
      <c r="Y61" t="s">
        <v>64</v>
      </c>
      <c r="Z61" t="s">
        <v>134</v>
      </c>
      <c r="AC61" t="s">
        <v>76</v>
      </c>
      <c r="AD61">
        <v>0</v>
      </c>
      <c r="AE61">
        <v>783</v>
      </c>
      <c r="AF61" s="7">
        <f t="shared" si="24"/>
        <v>0</v>
      </c>
      <c r="AG61" t="s">
        <v>69</v>
      </c>
      <c r="AH61" t="s">
        <v>135</v>
      </c>
    </row>
    <row r="62" spans="1:34" x14ac:dyDescent="0.3">
      <c r="A62" s="5"/>
      <c r="D62" s="11">
        <v>14</v>
      </c>
      <c r="E62">
        <v>61</v>
      </c>
      <c r="F62">
        <v>2005</v>
      </c>
      <c r="G62" t="s">
        <v>132</v>
      </c>
      <c r="H62" t="s">
        <v>133</v>
      </c>
      <c r="I62" t="s">
        <v>107</v>
      </c>
      <c r="J62" t="s">
        <v>56</v>
      </c>
      <c r="K62" t="s">
        <v>128</v>
      </c>
      <c r="L62" t="s">
        <v>100</v>
      </c>
      <c r="M62" t="s">
        <v>59</v>
      </c>
      <c r="N62" t="s">
        <v>91</v>
      </c>
      <c r="P62">
        <v>12</v>
      </c>
      <c r="Q62">
        <v>22</v>
      </c>
      <c r="R62" s="11">
        <f t="shared" si="0"/>
        <v>17</v>
      </c>
      <c r="T62" s="19" t="s">
        <v>409</v>
      </c>
      <c r="U62">
        <f t="shared" si="25"/>
        <v>10</v>
      </c>
      <c r="V62" s="3" t="str">
        <f t="shared" si="26"/>
        <v>FALSE</v>
      </c>
      <c r="W62" s="3" t="str">
        <f t="shared" si="27"/>
        <v>FALSE</v>
      </c>
      <c r="X62" t="s">
        <v>79</v>
      </c>
      <c r="Y62" t="s">
        <v>64</v>
      </c>
      <c r="Z62" t="s">
        <v>134</v>
      </c>
      <c r="AC62" t="s">
        <v>76</v>
      </c>
      <c r="AD62">
        <v>0</v>
      </c>
      <c r="AE62">
        <v>783</v>
      </c>
      <c r="AF62" s="7">
        <f t="shared" si="24"/>
        <v>0</v>
      </c>
      <c r="AG62" t="s">
        <v>69</v>
      </c>
      <c r="AH62" t="s">
        <v>135</v>
      </c>
    </row>
    <row r="63" spans="1:34" x14ac:dyDescent="0.3">
      <c r="A63" s="5"/>
      <c r="D63" s="11">
        <v>14</v>
      </c>
      <c r="E63">
        <v>62</v>
      </c>
      <c r="F63">
        <v>2005</v>
      </c>
      <c r="G63" t="s">
        <v>132</v>
      </c>
      <c r="H63" t="s">
        <v>133</v>
      </c>
      <c r="I63" t="s">
        <v>107</v>
      </c>
      <c r="J63" t="s">
        <v>56</v>
      </c>
      <c r="K63" t="s">
        <v>128</v>
      </c>
      <c r="L63" t="s">
        <v>100</v>
      </c>
      <c r="M63" t="s">
        <v>59</v>
      </c>
      <c r="N63" t="s">
        <v>91</v>
      </c>
      <c r="P63">
        <v>12</v>
      </c>
      <c r="Q63">
        <v>22</v>
      </c>
      <c r="R63" s="11">
        <f t="shared" si="0"/>
        <v>17</v>
      </c>
      <c r="T63" s="19" t="s">
        <v>409</v>
      </c>
      <c r="U63">
        <f t="shared" si="25"/>
        <v>10</v>
      </c>
      <c r="V63" s="3" t="str">
        <f t="shared" si="26"/>
        <v>FALSE</v>
      </c>
      <c r="W63" s="3" t="str">
        <f t="shared" si="27"/>
        <v>FALSE</v>
      </c>
      <c r="X63" t="s">
        <v>136</v>
      </c>
      <c r="Y63" t="s">
        <v>64</v>
      </c>
      <c r="Z63" t="s">
        <v>134</v>
      </c>
      <c r="AC63" t="s">
        <v>76</v>
      </c>
      <c r="AD63">
        <v>7</v>
      </c>
      <c r="AE63">
        <v>783</v>
      </c>
      <c r="AF63" s="7">
        <f t="shared" si="24"/>
        <v>8.9399744572158362E-3</v>
      </c>
      <c r="AG63" t="s">
        <v>69</v>
      </c>
      <c r="AH63" t="s">
        <v>135</v>
      </c>
    </row>
    <row r="64" spans="1:34" x14ac:dyDescent="0.3">
      <c r="A64" s="5"/>
      <c r="D64" s="11">
        <v>14</v>
      </c>
      <c r="E64">
        <v>63</v>
      </c>
      <c r="F64">
        <v>2005</v>
      </c>
      <c r="G64" t="s">
        <v>132</v>
      </c>
      <c r="H64" t="s">
        <v>133</v>
      </c>
      <c r="I64" t="s">
        <v>107</v>
      </c>
      <c r="J64" t="s">
        <v>56</v>
      </c>
      <c r="K64" t="s">
        <v>128</v>
      </c>
      <c r="L64" t="s">
        <v>58</v>
      </c>
      <c r="M64" t="s">
        <v>59</v>
      </c>
      <c r="N64" t="s">
        <v>91</v>
      </c>
      <c r="P64">
        <v>12</v>
      </c>
      <c r="Q64">
        <v>22</v>
      </c>
      <c r="R64" s="11">
        <f t="shared" si="0"/>
        <v>17</v>
      </c>
      <c r="T64" s="19" t="s">
        <v>409</v>
      </c>
      <c r="U64">
        <f t="shared" si="25"/>
        <v>10</v>
      </c>
      <c r="V64" s="3" t="str">
        <f t="shared" si="26"/>
        <v>FALSE</v>
      </c>
      <c r="W64" s="3" t="str">
        <f t="shared" si="27"/>
        <v>FALSE</v>
      </c>
      <c r="X64" t="s">
        <v>63</v>
      </c>
      <c r="Y64" t="s">
        <v>64</v>
      </c>
      <c r="Z64" t="s">
        <v>134</v>
      </c>
      <c r="AC64" t="s">
        <v>76</v>
      </c>
      <c r="AD64">
        <v>42</v>
      </c>
      <c r="AE64">
        <v>1320</v>
      </c>
      <c r="AF64" s="7">
        <f t="shared" si="24"/>
        <v>3.1818181818181815E-2</v>
      </c>
      <c r="AG64" t="s">
        <v>69</v>
      </c>
      <c r="AH64" t="s">
        <v>135</v>
      </c>
    </row>
    <row r="65" spans="1:34" x14ac:dyDescent="0.3">
      <c r="A65" s="5"/>
      <c r="D65" s="11">
        <v>14</v>
      </c>
      <c r="E65">
        <v>64</v>
      </c>
      <c r="F65">
        <v>2005</v>
      </c>
      <c r="G65" t="s">
        <v>132</v>
      </c>
      <c r="H65" t="s">
        <v>133</v>
      </c>
      <c r="I65" t="s">
        <v>107</v>
      </c>
      <c r="J65" t="s">
        <v>56</v>
      </c>
      <c r="K65" t="s">
        <v>128</v>
      </c>
      <c r="L65" t="s">
        <v>58</v>
      </c>
      <c r="M65" t="s">
        <v>59</v>
      </c>
      <c r="N65" t="s">
        <v>91</v>
      </c>
      <c r="P65">
        <v>12</v>
      </c>
      <c r="Q65">
        <v>22</v>
      </c>
      <c r="R65" s="11">
        <f t="shared" si="0"/>
        <v>17</v>
      </c>
      <c r="T65" s="19" t="s">
        <v>409</v>
      </c>
      <c r="U65">
        <f t="shared" si="25"/>
        <v>10</v>
      </c>
      <c r="V65" s="3" t="str">
        <f t="shared" si="26"/>
        <v>FALSE</v>
      </c>
      <c r="W65" s="3" t="str">
        <f t="shared" si="27"/>
        <v>FALSE</v>
      </c>
      <c r="X65" t="s">
        <v>77</v>
      </c>
      <c r="Y65" t="s">
        <v>64</v>
      </c>
      <c r="Z65" t="s">
        <v>134</v>
      </c>
      <c r="AC65" t="s">
        <v>76</v>
      </c>
      <c r="AD65">
        <v>0</v>
      </c>
      <c r="AE65">
        <v>1320</v>
      </c>
      <c r="AF65" s="7">
        <f t="shared" si="24"/>
        <v>0</v>
      </c>
      <c r="AG65" t="s">
        <v>69</v>
      </c>
      <c r="AH65" t="s">
        <v>135</v>
      </c>
    </row>
    <row r="66" spans="1:34" x14ac:dyDescent="0.3">
      <c r="A66" s="5"/>
      <c r="D66" s="11">
        <v>14</v>
      </c>
      <c r="E66">
        <v>65</v>
      </c>
      <c r="F66">
        <v>2005</v>
      </c>
      <c r="G66" t="s">
        <v>132</v>
      </c>
      <c r="H66" t="s">
        <v>133</v>
      </c>
      <c r="I66" t="s">
        <v>107</v>
      </c>
      <c r="J66" t="s">
        <v>56</v>
      </c>
      <c r="K66" t="s">
        <v>128</v>
      </c>
      <c r="L66" t="s">
        <v>58</v>
      </c>
      <c r="M66" t="s">
        <v>59</v>
      </c>
      <c r="N66" t="s">
        <v>91</v>
      </c>
      <c r="P66">
        <v>12</v>
      </c>
      <c r="Q66">
        <v>22</v>
      </c>
      <c r="R66" s="11">
        <f t="shared" si="0"/>
        <v>17</v>
      </c>
      <c r="T66" s="19" t="s">
        <v>409</v>
      </c>
      <c r="U66">
        <f t="shared" si="25"/>
        <v>10</v>
      </c>
      <c r="V66" s="3" t="str">
        <f t="shared" si="26"/>
        <v>FALSE</v>
      </c>
      <c r="W66" s="3" t="str">
        <f t="shared" si="27"/>
        <v>FALSE</v>
      </c>
      <c r="X66" t="s">
        <v>78</v>
      </c>
      <c r="Y66" t="s">
        <v>64</v>
      </c>
      <c r="Z66" t="s">
        <v>134</v>
      </c>
      <c r="AC66" t="s">
        <v>76</v>
      </c>
      <c r="AD66">
        <v>8</v>
      </c>
      <c r="AE66">
        <v>1320</v>
      </c>
      <c r="AF66" s="7">
        <f t="shared" si="24"/>
        <v>6.0606060606060606E-3</v>
      </c>
      <c r="AG66" t="s">
        <v>69</v>
      </c>
      <c r="AH66" t="s">
        <v>135</v>
      </c>
    </row>
    <row r="67" spans="1:34" x14ac:dyDescent="0.3">
      <c r="A67" s="5"/>
      <c r="D67" s="11">
        <v>14</v>
      </c>
      <c r="E67">
        <v>66</v>
      </c>
      <c r="F67">
        <v>2005</v>
      </c>
      <c r="G67" t="s">
        <v>132</v>
      </c>
      <c r="H67" t="s">
        <v>133</v>
      </c>
      <c r="I67" t="s">
        <v>107</v>
      </c>
      <c r="J67" t="s">
        <v>56</v>
      </c>
      <c r="K67" t="s">
        <v>128</v>
      </c>
      <c r="L67" t="s">
        <v>58</v>
      </c>
      <c r="M67" t="s">
        <v>59</v>
      </c>
      <c r="N67" t="s">
        <v>91</v>
      </c>
      <c r="P67">
        <v>12</v>
      </c>
      <c r="Q67">
        <v>22</v>
      </c>
      <c r="R67" s="11">
        <f t="shared" ref="R67:R129" si="28">(P67+Q67)/2</f>
        <v>17</v>
      </c>
      <c r="T67" s="19" t="s">
        <v>409</v>
      </c>
      <c r="U67">
        <f t="shared" si="25"/>
        <v>10</v>
      </c>
      <c r="V67" s="3" t="str">
        <f t="shared" si="26"/>
        <v>FALSE</v>
      </c>
      <c r="W67" s="3" t="str">
        <f t="shared" si="27"/>
        <v>FALSE</v>
      </c>
      <c r="X67" t="s">
        <v>79</v>
      </c>
      <c r="Y67" t="s">
        <v>64</v>
      </c>
      <c r="Z67" t="s">
        <v>134</v>
      </c>
      <c r="AC67" t="s">
        <v>76</v>
      </c>
      <c r="AD67">
        <v>9</v>
      </c>
      <c r="AE67">
        <v>1320</v>
      </c>
      <c r="AF67" s="7">
        <f t="shared" si="24"/>
        <v>6.8181818181818179E-3</v>
      </c>
      <c r="AG67" t="s">
        <v>69</v>
      </c>
      <c r="AH67" t="s">
        <v>135</v>
      </c>
    </row>
    <row r="68" spans="1:34" x14ac:dyDescent="0.3">
      <c r="A68" s="5"/>
      <c r="D68" s="11">
        <v>14</v>
      </c>
      <c r="E68">
        <v>67</v>
      </c>
      <c r="F68">
        <v>2005</v>
      </c>
      <c r="G68" t="s">
        <v>132</v>
      </c>
      <c r="H68" t="s">
        <v>133</v>
      </c>
      <c r="I68" t="s">
        <v>107</v>
      </c>
      <c r="J68" t="s">
        <v>56</v>
      </c>
      <c r="K68" t="s">
        <v>128</v>
      </c>
      <c r="L68" t="s">
        <v>58</v>
      </c>
      <c r="M68" t="s">
        <v>59</v>
      </c>
      <c r="N68" t="s">
        <v>91</v>
      </c>
      <c r="P68">
        <v>12</v>
      </c>
      <c r="Q68">
        <v>22</v>
      </c>
      <c r="R68" s="11">
        <f t="shared" si="28"/>
        <v>17</v>
      </c>
      <c r="T68" s="19" t="s">
        <v>409</v>
      </c>
      <c r="U68">
        <f t="shared" si="25"/>
        <v>10</v>
      </c>
      <c r="V68" s="3" t="str">
        <f t="shared" si="26"/>
        <v>FALSE</v>
      </c>
      <c r="W68" s="3" t="str">
        <f t="shared" si="27"/>
        <v>FALSE</v>
      </c>
      <c r="X68" t="s">
        <v>136</v>
      </c>
      <c r="Y68" t="s">
        <v>64</v>
      </c>
      <c r="Z68" t="s">
        <v>134</v>
      </c>
      <c r="AC68" t="s">
        <v>76</v>
      </c>
      <c r="AD68">
        <v>25</v>
      </c>
      <c r="AE68">
        <v>1320</v>
      </c>
      <c r="AF68" s="7">
        <f t="shared" si="24"/>
        <v>1.893939393939394E-2</v>
      </c>
      <c r="AG68" t="s">
        <v>69</v>
      </c>
      <c r="AH68" t="s">
        <v>135</v>
      </c>
    </row>
    <row r="69" spans="1:34" x14ac:dyDescent="0.3">
      <c r="A69" s="5"/>
      <c r="D69" s="11">
        <v>14</v>
      </c>
      <c r="E69">
        <v>68</v>
      </c>
      <c r="F69">
        <v>2005</v>
      </c>
      <c r="G69" t="s">
        <v>132</v>
      </c>
      <c r="H69" t="s">
        <v>133</v>
      </c>
      <c r="I69" t="s">
        <v>107</v>
      </c>
      <c r="J69" t="s">
        <v>56</v>
      </c>
      <c r="K69" t="s">
        <v>128</v>
      </c>
      <c r="L69" t="s">
        <v>96</v>
      </c>
      <c r="M69" t="s">
        <v>59</v>
      </c>
      <c r="N69" t="s">
        <v>91</v>
      </c>
      <c r="P69">
        <v>12</v>
      </c>
      <c r="Q69">
        <v>15</v>
      </c>
      <c r="R69" s="11">
        <f t="shared" si="28"/>
        <v>13.5</v>
      </c>
      <c r="T69" s="19" t="s">
        <v>410</v>
      </c>
      <c r="U69">
        <f t="shared" si="25"/>
        <v>3</v>
      </c>
      <c r="V69" s="3" t="str">
        <f t="shared" si="26"/>
        <v>TRUE</v>
      </c>
      <c r="W69" s="3" t="str">
        <f t="shared" si="27"/>
        <v>TRUE</v>
      </c>
      <c r="X69" t="s">
        <v>63</v>
      </c>
      <c r="Y69" t="s">
        <v>64</v>
      </c>
      <c r="Z69" t="s">
        <v>134</v>
      </c>
      <c r="AC69" t="s">
        <v>76</v>
      </c>
      <c r="AD69">
        <v>22</v>
      </c>
      <c r="AE69">
        <v>614</v>
      </c>
      <c r="AF69" s="7">
        <f t="shared" ref="AF69:AF80" si="29">AD69/AE69</f>
        <v>3.5830618892508145E-2</v>
      </c>
      <c r="AG69" t="s">
        <v>69</v>
      </c>
      <c r="AH69" t="s">
        <v>135</v>
      </c>
    </row>
    <row r="70" spans="1:34" x14ac:dyDescent="0.3">
      <c r="A70" s="5"/>
      <c r="D70" s="11">
        <v>14</v>
      </c>
      <c r="E70">
        <v>69</v>
      </c>
      <c r="F70">
        <v>2005</v>
      </c>
      <c r="G70" t="s">
        <v>132</v>
      </c>
      <c r="H70" t="s">
        <v>133</v>
      </c>
      <c r="I70" t="s">
        <v>107</v>
      </c>
      <c r="J70" t="s">
        <v>56</v>
      </c>
      <c r="K70" t="s">
        <v>128</v>
      </c>
      <c r="L70" t="s">
        <v>96</v>
      </c>
      <c r="M70" t="s">
        <v>59</v>
      </c>
      <c r="N70" t="s">
        <v>91</v>
      </c>
      <c r="P70">
        <v>12</v>
      </c>
      <c r="Q70">
        <v>15</v>
      </c>
      <c r="R70" s="11">
        <f t="shared" si="28"/>
        <v>13.5</v>
      </c>
      <c r="T70" s="19" t="s">
        <v>410</v>
      </c>
      <c r="U70">
        <f t="shared" ref="U70:U74" si="30">Q70-P70</f>
        <v>3</v>
      </c>
      <c r="V70" s="3" t="str">
        <f t="shared" ref="V70:V74" si="31">IF(U70&lt;=5,"TRUE","FALSE")</f>
        <v>TRUE</v>
      </c>
      <c r="W70" s="3" t="str">
        <f t="shared" ref="W70:W74" si="32">IF(U70&lt;=3,"TRUE","FALSE")</f>
        <v>TRUE</v>
      </c>
      <c r="X70" t="s">
        <v>77</v>
      </c>
      <c r="Y70" t="s">
        <v>64</v>
      </c>
      <c r="Z70" t="s">
        <v>134</v>
      </c>
      <c r="AC70" t="s">
        <v>76</v>
      </c>
      <c r="AD70">
        <v>0</v>
      </c>
      <c r="AE70">
        <v>614</v>
      </c>
      <c r="AF70" s="7">
        <f t="shared" si="29"/>
        <v>0</v>
      </c>
      <c r="AG70" t="s">
        <v>69</v>
      </c>
      <c r="AH70" t="s">
        <v>135</v>
      </c>
    </row>
    <row r="71" spans="1:34" x14ac:dyDescent="0.3">
      <c r="A71" s="5"/>
      <c r="D71" s="11">
        <v>14</v>
      </c>
      <c r="E71">
        <v>70</v>
      </c>
      <c r="F71">
        <v>2005</v>
      </c>
      <c r="G71" t="s">
        <v>132</v>
      </c>
      <c r="H71" t="s">
        <v>133</v>
      </c>
      <c r="I71" t="s">
        <v>107</v>
      </c>
      <c r="J71" t="s">
        <v>56</v>
      </c>
      <c r="K71" t="s">
        <v>128</v>
      </c>
      <c r="L71" t="s">
        <v>96</v>
      </c>
      <c r="M71" t="s">
        <v>59</v>
      </c>
      <c r="N71" t="s">
        <v>91</v>
      </c>
      <c r="P71">
        <v>12</v>
      </c>
      <c r="Q71">
        <v>15</v>
      </c>
      <c r="R71" s="11">
        <f t="shared" si="28"/>
        <v>13.5</v>
      </c>
      <c r="T71" s="19" t="s">
        <v>410</v>
      </c>
      <c r="U71">
        <f t="shared" si="30"/>
        <v>3</v>
      </c>
      <c r="V71" s="3" t="str">
        <f t="shared" si="31"/>
        <v>TRUE</v>
      </c>
      <c r="W71" s="3" t="str">
        <f t="shared" si="32"/>
        <v>TRUE</v>
      </c>
      <c r="X71" t="s">
        <v>78</v>
      </c>
      <c r="Y71" t="s">
        <v>64</v>
      </c>
      <c r="Z71" t="s">
        <v>134</v>
      </c>
      <c r="AC71" t="s">
        <v>76</v>
      </c>
      <c r="AD71">
        <v>1</v>
      </c>
      <c r="AE71">
        <v>614</v>
      </c>
      <c r="AF71" s="7">
        <f t="shared" si="29"/>
        <v>1.6286644951140066E-3</v>
      </c>
      <c r="AG71" t="s">
        <v>69</v>
      </c>
      <c r="AH71" t="s">
        <v>135</v>
      </c>
    </row>
    <row r="72" spans="1:34" x14ac:dyDescent="0.3">
      <c r="A72" s="5"/>
      <c r="D72" s="11">
        <v>14</v>
      </c>
      <c r="E72">
        <v>71</v>
      </c>
      <c r="F72">
        <v>2005</v>
      </c>
      <c r="G72" t="s">
        <v>132</v>
      </c>
      <c r="H72" t="s">
        <v>133</v>
      </c>
      <c r="I72" t="s">
        <v>107</v>
      </c>
      <c r="J72" t="s">
        <v>56</v>
      </c>
      <c r="K72" t="s">
        <v>128</v>
      </c>
      <c r="L72" t="s">
        <v>96</v>
      </c>
      <c r="M72" t="s">
        <v>59</v>
      </c>
      <c r="N72" t="s">
        <v>91</v>
      </c>
      <c r="P72">
        <v>12</v>
      </c>
      <c r="Q72">
        <v>15</v>
      </c>
      <c r="R72" s="11">
        <f t="shared" si="28"/>
        <v>13.5</v>
      </c>
      <c r="T72" s="19" t="s">
        <v>410</v>
      </c>
      <c r="U72">
        <f t="shared" si="30"/>
        <v>3</v>
      </c>
      <c r="V72" s="3" t="str">
        <f t="shared" si="31"/>
        <v>TRUE</v>
      </c>
      <c r="W72" s="3" t="str">
        <f t="shared" si="32"/>
        <v>TRUE</v>
      </c>
      <c r="X72" t="s">
        <v>79</v>
      </c>
      <c r="Y72" t="s">
        <v>64</v>
      </c>
      <c r="Z72" t="s">
        <v>134</v>
      </c>
      <c r="AC72" t="s">
        <v>76</v>
      </c>
      <c r="AD72">
        <v>3</v>
      </c>
      <c r="AE72">
        <v>614</v>
      </c>
      <c r="AF72" s="7">
        <f t="shared" si="29"/>
        <v>4.8859934853420191E-3</v>
      </c>
      <c r="AG72" t="s">
        <v>69</v>
      </c>
      <c r="AH72" t="s">
        <v>135</v>
      </c>
    </row>
    <row r="73" spans="1:34" x14ac:dyDescent="0.3">
      <c r="A73" s="5"/>
      <c r="D73" s="11">
        <v>14</v>
      </c>
      <c r="E73">
        <v>72</v>
      </c>
      <c r="F73">
        <v>2005</v>
      </c>
      <c r="G73" t="s">
        <v>132</v>
      </c>
      <c r="H73" t="s">
        <v>133</v>
      </c>
      <c r="I73" t="s">
        <v>107</v>
      </c>
      <c r="J73" t="s">
        <v>56</v>
      </c>
      <c r="K73" t="s">
        <v>128</v>
      </c>
      <c r="L73" t="s">
        <v>96</v>
      </c>
      <c r="M73" t="s">
        <v>59</v>
      </c>
      <c r="N73" t="s">
        <v>91</v>
      </c>
      <c r="P73">
        <v>12</v>
      </c>
      <c r="Q73">
        <v>15</v>
      </c>
      <c r="R73" s="11">
        <f t="shared" si="28"/>
        <v>13.5</v>
      </c>
      <c r="T73" s="19" t="s">
        <v>410</v>
      </c>
      <c r="U73">
        <f t="shared" si="30"/>
        <v>3</v>
      </c>
      <c r="V73" s="3" t="str">
        <f t="shared" si="31"/>
        <v>TRUE</v>
      </c>
      <c r="W73" s="3" t="str">
        <f t="shared" si="32"/>
        <v>TRUE</v>
      </c>
      <c r="X73" t="s">
        <v>136</v>
      </c>
      <c r="Y73" t="s">
        <v>64</v>
      </c>
      <c r="Z73" t="s">
        <v>134</v>
      </c>
      <c r="AC73" t="s">
        <v>76</v>
      </c>
      <c r="AD73">
        <v>18</v>
      </c>
      <c r="AE73">
        <v>614</v>
      </c>
      <c r="AF73" s="7">
        <f t="shared" si="29"/>
        <v>2.9315960912052116E-2</v>
      </c>
      <c r="AG73" t="s">
        <v>69</v>
      </c>
      <c r="AH73" t="s">
        <v>135</v>
      </c>
    </row>
    <row r="74" spans="1:34" x14ac:dyDescent="0.3">
      <c r="A74" s="5"/>
      <c r="D74" s="11">
        <v>14</v>
      </c>
      <c r="E74">
        <v>73</v>
      </c>
      <c r="F74">
        <v>2005</v>
      </c>
      <c r="G74" t="s">
        <v>132</v>
      </c>
      <c r="H74" t="s">
        <v>133</v>
      </c>
      <c r="I74" t="s">
        <v>107</v>
      </c>
      <c r="J74" t="s">
        <v>56</v>
      </c>
      <c r="K74" t="s">
        <v>128</v>
      </c>
      <c r="L74" t="s">
        <v>96</v>
      </c>
      <c r="M74" t="s">
        <v>59</v>
      </c>
      <c r="N74" t="s">
        <v>91</v>
      </c>
      <c r="P74">
        <v>16</v>
      </c>
      <c r="Q74">
        <v>18</v>
      </c>
      <c r="R74" s="11">
        <f t="shared" si="28"/>
        <v>17</v>
      </c>
      <c r="T74" s="19" t="s">
        <v>404</v>
      </c>
      <c r="U74">
        <f t="shared" si="30"/>
        <v>2</v>
      </c>
      <c r="V74" s="3" t="str">
        <f t="shared" si="31"/>
        <v>TRUE</v>
      </c>
      <c r="W74" s="3" t="str">
        <f t="shared" si="32"/>
        <v>TRUE</v>
      </c>
      <c r="X74" t="s">
        <v>63</v>
      </c>
      <c r="Y74" t="s">
        <v>64</v>
      </c>
      <c r="Z74" t="s">
        <v>134</v>
      </c>
      <c r="AC74" t="s">
        <v>76</v>
      </c>
      <c r="AD74">
        <v>18</v>
      </c>
      <c r="AE74">
        <v>862</v>
      </c>
      <c r="AF74" s="7">
        <f t="shared" si="29"/>
        <v>2.0881670533642691E-2</v>
      </c>
      <c r="AG74" t="s">
        <v>69</v>
      </c>
      <c r="AH74" t="s">
        <v>135</v>
      </c>
    </row>
    <row r="75" spans="1:34" x14ac:dyDescent="0.3">
      <c r="A75" s="5"/>
      <c r="D75" s="11">
        <v>14</v>
      </c>
      <c r="E75">
        <v>74</v>
      </c>
      <c r="F75">
        <v>2005</v>
      </c>
      <c r="G75" t="s">
        <v>132</v>
      </c>
      <c r="H75" t="s">
        <v>133</v>
      </c>
      <c r="I75" t="s">
        <v>107</v>
      </c>
      <c r="J75" t="s">
        <v>56</v>
      </c>
      <c r="K75" t="s">
        <v>128</v>
      </c>
      <c r="L75" t="s">
        <v>96</v>
      </c>
      <c r="M75" t="s">
        <v>59</v>
      </c>
      <c r="N75" t="s">
        <v>91</v>
      </c>
      <c r="P75">
        <v>16</v>
      </c>
      <c r="Q75">
        <v>18</v>
      </c>
      <c r="R75" s="11">
        <f t="shared" si="28"/>
        <v>17</v>
      </c>
      <c r="T75" s="19" t="s">
        <v>404</v>
      </c>
      <c r="U75">
        <f t="shared" ref="U75:U80" si="33">Q75-P75</f>
        <v>2</v>
      </c>
      <c r="V75" s="3" t="str">
        <f t="shared" ref="V75:V79" si="34">IF(U75&lt;=5,"TRUE","FALSE")</f>
        <v>TRUE</v>
      </c>
      <c r="W75" s="3" t="str">
        <f t="shared" ref="W75:W79" si="35">IF(U75&lt;=3,"TRUE","FALSE")</f>
        <v>TRUE</v>
      </c>
      <c r="X75" t="s">
        <v>77</v>
      </c>
      <c r="Y75" t="s">
        <v>64</v>
      </c>
      <c r="Z75" t="s">
        <v>134</v>
      </c>
      <c r="AC75" t="s">
        <v>76</v>
      </c>
      <c r="AD75">
        <v>0</v>
      </c>
      <c r="AE75">
        <v>862</v>
      </c>
      <c r="AF75" s="7">
        <f t="shared" si="29"/>
        <v>0</v>
      </c>
      <c r="AG75" t="s">
        <v>69</v>
      </c>
      <c r="AH75" t="s">
        <v>135</v>
      </c>
    </row>
    <row r="76" spans="1:34" x14ac:dyDescent="0.3">
      <c r="A76" s="5"/>
      <c r="D76" s="11">
        <v>14</v>
      </c>
      <c r="E76">
        <v>75</v>
      </c>
      <c r="F76">
        <v>2005</v>
      </c>
      <c r="G76" t="s">
        <v>132</v>
      </c>
      <c r="H76" t="s">
        <v>133</v>
      </c>
      <c r="I76" t="s">
        <v>107</v>
      </c>
      <c r="J76" t="s">
        <v>56</v>
      </c>
      <c r="K76" t="s">
        <v>128</v>
      </c>
      <c r="L76" t="s">
        <v>96</v>
      </c>
      <c r="M76" t="s">
        <v>59</v>
      </c>
      <c r="N76" t="s">
        <v>91</v>
      </c>
      <c r="P76">
        <v>16</v>
      </c>
      <c r="Q76">
        <v>18</v>
      </c>
      <c r="R76" s="11">
        <f t="shared" si="28"/>
        <v>17</v>
      </c>
      <c r="T76" s="19" t="s">
        <v>404</v>
      </c>
      <c r="U76">
        <f t="shared" si="33"/>
        <v>2</v>
      </c>
      <c r="V76" s="3" t="str">
        <f t="shared" si="34"/>
        <v>TRUE</v>
      </c>
      <c r="W76" s="3" t="str">
        <f t="shared" si="35"/>
        <v>TRUE</v>
      </c>
      <c r="X76" t="s">
        <v>78</v>
      </c>
      <c r="Y76" t="s">
        <v>64</v>
      </c>
      <c r="Z76" t="s">
        <v>134</v>
      </c>
      <c r="AC76" t="s">
        <v>76</v>
      </c>
      <c r="AD76">
        <v>7</v>
      </c>
      <c r="AE76">
        <v>862</v>
      </c>
      <c r="AF76" s="7">
        <f t="shared" si="29"/>
        <v>8.1206496519721574E-3</v>
      </c>
      <c r="AG76" t="s">
        <v>69</v>
      </c>
      <c r="AH76" t="s">
        <v>135</v>
      </c>
    </row>
    <row r="77" spans="1:34" x14ac:dyDescent="0.3">
      <c r="A77" s="5"/>
      <c r="D77" s="11">
        <v>14</v>
      </c>
      <c r="E77">
        <v>76</v>
      </c>
      <c r="F77">
        <v>2005</v>
      </c>
      <c r="G77" t="s">
        <v>132</v>
      </c>
      <c r="H77" t="s">
        <v>133</v>
      </c>
      <c r="I77" t="s">
        <v>107</v>
      </c>
      <c r="J77" t="s">
        <v>56</v>
      </c>
      <c r="K77" t="s">
        <v>128</v>
      </c>
      <c r="L77" t="s">
        <v>96</v>
      </c>
      <c r="M77" t="s">
        <v>59</v>
      </c>
      <c r="N77" t="s">
        <v>91</v>
      </c>
      <c r="P77">
        <v>16</v>
      </c>
      <c r="Q77">
        <v>18</v>
      </c>
      <c r="R77" s="11">
        <f t="shared" si="28"/>
        <v>17</v>
      </c>
      <c r="T77" s="19" t="s">
        <v>404</v>
      </c>
      <c r="U77">
        <f t="shared" si="33"/>
        <v>2</v>
      </c>
      <c r="V77" s="3" t="str">
        <f t="shared" si="34"/>
        <v>TRUE</v>
      </c>
      <c r="W77" s="3" t="str">
        <f t="shared" si="35"/>
        <v>TRUE</v>
      </c>
      <c r="X77" t="s">
        <v>79</v>
      </c>
      <c r="Y77" t="s">
        <v>64</v>
      </c>
      <c r="Z77" t="s">
        <v>134</v>
      </c>
      <c r="AC77" t="s">
        <v>76</v>
      </c>
      <c r="AD77">
        <v>5</v>
      </c>
      <c r="AE77">
        <v>862</v>
      </c>
      <c r="AF77" s="7">
        <f t="shared" si="29"/>
        <v>5.8004640371229696E-3</v>
      </c>
      <c r="AG77" t="s">
        <v>69</v>
      </c>
      <c r="AH77" t="s">
        <v>135</v>
      </c>
    </row>
    <row r="78" spans="1:34" x14ac:dyDescent="0.3">
      <c r="A78" s="5"/>
      <c r="D78" s="11">
        <v>14</v>
      </c>
      <c r="E78">
        <v>77</v>
      </c>
      <c r="F78">
        <v>2005</v>
      </c>
      <c r="G78" t="s">
        <v>132</v>
      </c>
      <c r="H78" t="s">
        <v>133</v>
      </c>
      <c r="I78" t="s">
        <v>107</v>
      </c>
      <c r="J78" t="s">
        <v>56</v>
      </c>
      <c r="K78" t="s">
        <v>128</v>
      </c>
      <c r="L78" t="s">
        <v>96</v>
      </c>
      <c r="M78" t="s">
        <v>59</v>
      </c>
      <c r="N78" t="s">
        <v>91</v>
      </c>
      <c r="P78">
        <v>16</v>
      </c>
      <c r="Q78">
        <v>18</v>
      </c>
      <c r="R78" s="11">
        <f t="shared" si="28"/>
        <v>17</v>
      </c>
      <c r="T78" s="19" t="s">
        <v>404</v>
      </c>
      <c r="U78">
        <f t="shared" si="33"/>
        <v>2</v>
      </c>
      <c r="V78" s="3" t="str">
        <f t="shared" si="34"/>
        <v>TRUE</v>
      </c>
      <c r="W78" s="3" t="str">
        <f t="shared" si="35"/>
        <v>TRUE</v>
      </c>
      <c r="X78" t="s">
        <v>136</v>
      </c>
      <c r="Y78" t="s">
        <v>64</v>
      </c>
      <c r="Z78" t="s">
        <v>134</v>
      </c>
      <c r="AC78" t="s">
        <v>76</v>
      </c>
      <c r="AD78">
        <v>6</v>
      </c>
      <c r="AE78">
        <v>862</v>
      </c>
      <c r="AF78" s="7">
        <f t="shared" si="29"/>
        <v>6.9605568445475635E-3</v>
      </c>
      <c r="AG78" t="s">
        <v>69</v>
      </c>
      <c r="AH78" t="s">
        <v>135</v>
      </c>
    </row>
    <row r="79" spans="1:34" x14ac:dyDescent="0.3">
      <c r="A79" s="5"/>
      <c r="D79" s="11">
        <v>14</v>
      </c>
      <c r="E79">
        <v>78</v>
      </c>
      <c r="F79">
        <v>2005</v>
      </c>
      <c r="G79" t="s">
        <v>132</v>
      </c>
      <c r="H79" t="s">
        <v>133</v>
      </c>
      <c r="I79" t="s">
        <v>107</v>
      </c>
      <c r="J79" t="s">
        <v>56</v>
      </c>
      <c r="K79" t="s">
        <v>128</v>
      </c>
      <c r="L79" t="s">
        <v>96</v>
      </c>
      <c r="M79" t="s">
        <v>59</v>
      </c>
      <c r="N79" t="s">
        <v>91</v>
      </c>
      <c r="P79">
        <v>19</v>
      </c>
      <c r="Q79">
        <v>22</v>
      </c>
      <c r="R79" s="11">
        <f t="shared" si="28"/>
        <v>20.5</v>
      </c>
      <c r="T79" s="19" t="s">
        <v>411</v>
      </c>
      <c r="U79">
        <f t="shared" si="33"/>
        <v>3</v>
      </c>
      <c r="V79" s="3" t="str">
        <f t="shared" si="34"/>
        <v>TRUE</v>
      </c>
      <c r="W79" s="3" t="str">
        <f t="shared" si="35"/>
        <v>TRUE</v>
      </c>
      <c r="X79" t="s">
        <v>63</v>
      </c>
      <c r="Y79" t="s">
        <v>64</v>
      </c>
      <c r="Z79" t="s">
        <v>134</v>
      </c>
      <c r="AC79" t="s">
        <v>76</v>
      </c>
      <c r="AD79">
        <v>9</v>
      </c>
      <c r="AE79">
        <v>687</v>
      </c>
      <c r="AF79" s="7">
        <f t="shared" si="29"/>
        <v>1.3100436681222707E-2</v>
      </c>
      <c r="AG79" t="s">
        <v>69</v>
      </c>
      <c r="AH79" t="s">
        <v>135</v>
      </c>
    </row>
    <row r="80" spans="1:34" x14ac:dyDescent="0.3">
      <c r="A80" s="5"/>
      <c r="D80" s="11">
        <v>14</v>
      </c>
      <c r="E80">
        <v>79</v>
      </c>
      <c r="F80">
        <v>2005</v>
      </c>
      <c r="G80" t="s">
        <v>132</v>
      </c>
      <c r="H80" t="s">
        <v>133</v>
      </c>
      <c r="I80" t="s">
        <v>107</v>
      </c>
      <c r="J80" t="s">
        <v>56</v>
      </c>
      <c r="K80" t="s">
        <v>128</v>
      </c>
      <c r="L80" t="s">
        <v>96</v>
      </c>
      <c r="M80" t="s">
        <v>59</v>
      </c>
      <c r="N80" t="s">
        <v>91</v>
      </c>
      <c r="P80">
        <v>19</v>
      </c>
      <c r="Q80">
        <v>22</v>
      </c>
      <c r="R80" s="11">
        <f t="shared" si="28"/>
        <v>20.5</v>
      </c>
      <c r="T80" s="19" t="s">
        <v>411</v>
      </c>
      <c r="U80">
        <f t="shared" si="33"/>
        <v>3</v>
      </c>
      <c r="V80" s="3" t="str">
        <f t="shared" ref="V80:V86" si="36">IF(U80&lt;=5,"TRUE","FALSE")</f>
        <v>TRUE</v>
      </c>
      <c r="W80" s="3" t="str">
        <f t="shared" ref="W80:W86" si="37">IF(U80&lt;=3,"TRUE","FALSE")</f>
        <v>TRUE</v>
      </c>
      <c r="X80" t="s">
        <v>77</v>
      </c>
      <c r="Y80" t="s">
        <v>64</v>
      </c>
      <c r="Z80" t="s">
        <v>134</v>
      </c>
      <c r="AC80" t="s">
        <v>76</v>
      </c>
      <c r="AD80">
        <v>0</v>
      </c>
      <c r="AE80">
        <v>687</v>
      </c>
      <c r="AF80" s="7">
        <f t="shared" si="29"/>
        <v>0</v>
      </c>
      <c r="AG80" t="s">
        <v>69</v>
      </c>
      <c r="AH80" t="s">
        <v>135</v>
      </c>
    </row>
    <row r="81" spans="1:34" x14ac:dyDescent="0.3">
      <c r="A81" s="5"/>
      <c r="D81" s="11">
        <v>14</v>
      </c>
      <c r="E81">
        <v>80</v>
      </c>
      <c r="F81">
        <v>2005</v>
      </c>
      <c r="G81" t="s">
        <v>132</v>
      </c>
      <c r="H81" t="s">
        <v>133</v>
      </c>
      <c r="I81" t="s">
        <v>107</v>
      </c>
      <c r="J81" t="s">
        <v>56</v>
      </c>
      <c r="K81" t="s">
        <v>128</v>
      </c>
      <c r="L81" t="s">
        <v>96</v>
      </c>
      <c r="M81" t="s">
        <v>59</v>
      </c>
      <c r="N81" t="s">
        <v>91</v>
      </c>
      <c r="P81">
        <v>19</v>
      </c>
      <c r="Q81">
        <v>22</v>
      </c>
      <c r="R81" s="11">
        <f t="shared" si="28"/>
        <v>20.5</v>
      </c>
      <c r="T81" s="19" t="s">
        <v>411</v>
      </c>
      <c r="U81">
        <f t="shared" ref="U81:U86" si="38">Q81-P81</f>
        <v>3</v>
      </c>
      <c r="V81" s="3" t="str">
        <f t="shared" si="36"/>
        <v>TRUE</v>
      </c>
      <c r="W81" s="3" t="str">
        <f t="shared" si="37"/>
        <v>TRUE</v>
      </c>
      <c r="X81" t="s">
        <v>78</v>
      </c>
      <c r="Y81" t="s">
        <v>64</v>
      </c>
      <c r="Z81" t="s">
        <v>134</v>
      </c>
      <c r="AC81" t="s">
        <v>76</v>
      </c>
      <c r="AD81">
        <v>0</v>
      </c>
      <c r="AE81">
        <v>687</v>
      </c>
      <c r="AF81" s="7">
        <f t="shared" ref="AF81:AF89" si="39">AD81/AE81</f>
        <v>0</v>
      </c>
      <c r="AG81" t="s">
        <v>69</v>
      </c>
      <c r="AH81" t="s">
        <v>135</v>
      </c>
    </row>
    <row r="82" spans="1:34" x14ac:dyDescent="0.3">
      <c r="A82" s="5"/>
      <c r="D82" s="11">
        <v>14</v>
      </c>
      <c r="E82">
        <v>81</v>
      </c>
      <c r="F82">
        <v>2005</v>
      </c>
      <c r="G82" t="s">
        <v>132</v>
      </c>
      <c r="H82" t="s">
        <v>133</v>
      </c>
      <c r="I82" t="s">
        <v>107</v>
      </c>
      <c r="J82" t="s">
        <v>56</v>
      </c>
      <c r="K82" t="s">
        <v>128</v>
      </c>
      <c r="L82" t="s">
        <v>96</v>
      </c>
      <c r="M82" t="s">
        <v>59</v>
      </c>
      <c r="N82" t="s">
        <v>91</v>
      </c>
      <c r="P82">
        <v>19</v>
      </c>
      <c r="Q82">
        <v>22</v>
      </c>
      <c r="R82" s="11">
        <f t="shared" si="28"/>
        <v>20.5</v>
      </c>
      <c r="T82" s="19" t="s">
        <v>411</v>
      </c>
      <c r="U82">
        <f t="shared" si="38"/>
        <v>3</v>
      </c>
      <c r="V82" s="3" t="str">
        <f t="shared" si="36"/>
        <v>TRUE</v>
      </c>
      <c r="W82" s="3" t="str">
        <f t="shared" si="37"/>
        <v>TRUE</v>
      </c>
      <c r="X82" t="s">
        <v>79</v>
      </c>
      <c r="Y82" t="s">
        <v>64</v>
      </c>
      <c r="Z82" t="s">
        <v>134</v>
      </c>
      <c r="AC82" t="s">
        <v>76</v>
      </c>
      <c r="AD82">
        <v>1</v>
      </c>
      <c r="AE82">
        <v>687</v>
      </c>
      <c r="AF82" s="7">
        <f t="shared" si="39"/>
        <v>1.455604075691412E-3</v>
      </c>
      <c r="AG82" t="s">
        <v>69</v>
      </c>
      <c r="AH82" t="s">
        <v>135</v>
      </c>
    </row>
    <row r="83" spans="1:34" x14ac:dyDescent="0.3">
      <c r="A83" s="5"/>
      <c r="D83" s="11">
        <v>14</v>
      </c>
      <c r="E83">
        <v>82</v>
      </c>
      <c r="F83">
        <v>2005</v>
      </c>
      <c r="G83" t="s">
        <v>132</v>
      </c>
      <c r="H83" t="s">
        <v>133</v>
      </c>
      <c r="I83" t="s">
        <v>107</v>
      </c>
      <c r="J83" t="s">
        <v>56</v>
      </c>
      <c r="K83" t="s">
        <v>128</v>
      </c>
      <c r="L83" t="s">
        <v>96</v>
      </c>
      <c r="M83" t="s">
        <v>59</v>
      </c>
      <c r="N83" t="s">
        <v>91</v>
      </c>
      <c r="P83">
        <v>19</v>
      </c>
      <c r="Q83">
        <v>22</v>
      </c>
      <c r="R83" s="11">
        <f t="shared" si="28"/>
        <v>20.5</v>
      </c>
      <c r="T83" s="19" t="s">
        <v>411</v>
      </c>
      <c r="U83">
        <f t="shared" si="38"/>
        <v>3</v>
      </c>
      <c r="V83" s="3" t="str">
        <f t="shared" si="36"/>
        <v>TRUE</v>
      </c>
      <c r="W83" s="3" t="str">
        <f t="shared" si="37"/>
        <v>TRUE</v>
      </c>
      <c r="X83" t="s">
        <v>136</v>
      </c>
      <c r="Y83" t="s">
        <v>64</v>
      </c>
      <c r="Z83" t="s">
        <v>134</v>
      </c>
      <c r="AC83" t="s">
        <v>76</v>
      </c>
      <c r="AD83">
        <v>8</v>
      </c>
      <c r="AE83">
        <v>687</v>
      </c>
      <c r="AF83" s="7">
        <f t="shared" si="39"/>
        <v>1.1644832605531296E-2</v>
      </c>
      <c r="AG83" t="s">
        <v>69</v>
      </c>
      <c r="AH83" t="s">
        <v>135</v>
      </c>
    </row>
    <row r="84" spans="1:34" x14ac:dyDescent="0.3">
      <c r="A84" s="5" t="s">
        <v>137</v>
      </c>
      <c r="B84">
        <v>2015</v>
      </c>
      <c r="C84">
        <v>2015</v>
      </c>
      <c r="D84" s="11">
        <v>15</v>
      </c>
      <c r="E84">
        <v>83</v>
      </c>
      <c r="F84">
        <v>2015</v>
      </c>
      <c r="G84" t="s">
        <v>138</v>
      </c>
      <c r="H84" t="s">
        <v>139</v>
      </c>
      <c r="I84" t="s">
        <v>55</v>
      </c>
      <c r="J84" t="s">
        <v>56</v>
      </c>
      <c r="K84" t="s">
        <v>57</v>
      </c>
      <c r="L84" t="s">
        <v>96</v>
      </c>
      <c r="M84" t="s">
        <v>59</v>
      </c>
      <c r="N84" t="s">
        <v>91</v>
      </c>
      <c r="P84">
        <v>16</v>
      </c>
      <c r="Q84">
        <v>24</v>
      </c>
      <c r="R84" s="11">
        <f t="shared" si="28"/>
        <v>20</v>
      </c>
      <c r="T84" s="19" t="s">
        <v>412</v>
      </c>
      <c r="U84">
        <f t="shared" si="38"/>
        <v>8</v>
      </c>
      <c r="V84" s="3" t="str">
        <f t="shared" si="36"/>
        <v>FALSE</v>
      </c>
      <c r="W84" s="3" t="str">
        <f t="shared" si="37"/>
        <v>FALSE</v>
      </c>
      <c r="X84" t="s">
        <v>63</v>
      </c>
      <c r="Y84" t="s">
        <v>64</v>
      </c>
      <c r="Z84" t="s">
        <v>65</v>
      </c>
      <c r="AB84" s="19" t="s">
        <v>444</v>
      </c>
      <c r="AD84">
        <v>59</v>
      </c>
      <c r="AE84">
        <v>1328</v>
      </c>
      <c r="AF84" s="7">
        <f t="shared" si="39"/>
        <v>4.4427710843373491E-2</v>
      </c>
      <c r="AG84" t="s">
        <v>68</v>
      </c>
    </row>
    <row r="85" spans="1:34" x14ac:dyDescent="0.3">
      <c r="A85" s="5"/>
      <c r="D85" s="11">
        <v>15</v>
      </c>
      <c r="E85">
        <v>84</v>
      </c>
      <c r="F85">
        <v>2015</v>
      </c>
      <c r="G85" t="s">
        <v>138</v>
      </c>
      <c r="H85" t="s">
        <v>139</v>
      </c>
      <c r="I85" t="s">
        <v>55</v>
      </c>
      <c r="J85" t="s">
        <v>56</v>
      </c>
      <c r="K85" t="s">
        <v>57</v>
      </c>
      <c r="L85" t="s">
        <v>100</v>
      </c>
      <c r="M85" t="s">
        <v>59</v>
      </c>
      <c r="N85" t="s">
        <v>91</v>
      </c>
      <c r="P85">
        <v>16</v>
      </c>
      <c r="Q85">
        <v>24</v>
      </c>
      <c r="R85" s="11">
        <f t="shared" si="28"/>
        <v>20</v>
      </c>
      <c r="T85" s="19" t="s">
        <v>412</v>
      </c>
      <c r="U85">
        <f t="shared" si="38"/>
        <v>8</v>
      </c>
      <c r="V85" s="3" t="str">
        <f t="shared" si="36"/>
        <v>FALSE</v>
      </c>
      <c r="W85" s="3" t="str">
        <f t="shared" si="37"/>
        <v>FALSE</v>
      </c>
      <c r="X85" t="s">
        <v>63</v>
      </c>
      <c r="Y85" t="s">
        <v>64</v>
      </c>
      <c r="Z85" t="s">
        <v>65</v>
      </c>
      <c r="AB85" s="19" t="s">
        <v>444</v>
      </c>
      <c r="AD85">
        <v>25</v>
      </c>
      <c r="AE85">
        <v>469</v>
      </c>
      <c r="AF85" s="7">
        <f t="shared" si="39"/>
        <v>5.3304904051172705E-2</v>
      </c>
      <c r="AG85" t="s">
        <v>68</v>
      </c>
    </row>
    <row r="86" spans="1:34" x14ac:dyDescent="0.3">
      <c r="A86" s="5"/>
      <c r="D86" s="11">
        <v>15</v>
      </c>
      <c r="E86">
        <v>85</v>
      </c>
      <c r="F86">
        <v>2015</v>
      </c>
      <c r="G86" t="s">
        <v>138</v>
      </c>
      <c r="H86" t="s">
        <v>139</v>
      </c>
      <c r="I86" t="s">
        <v>55</v>
      </c>
      <c r="J86" t="s">
        <v>56</v>
      </c>
      <c r="K86" t="s">
        <v>57</v>
      </c>
      <c r="L86" t="s">
        <v>58</v>
      </c>
      <c r="M86" t="s">
        <v>59</v>
      </c>
      <c r="N86" t="s">
        <v>91</v>
      </c>
      <c r="P86">
        <v>16</v>
      </c>
      <c r="Q86">
        <v>24</v>
      </c>
      <c r="R86" s="11">
        <f t="shared" si="28"/>
        <v>20</v>
      </c>
      <c r="T86" s="19" t="s">
        <v>412</v>
      </c>
      <c r="U86">
        <f t="shared" si="38"/>
        <v>8</v>
      </c>
      <c r="V86" s="3" t="str">
        <f t="shared" si="36"/>
        <v>FALSE</v>
      </c>
      <c r="W86" s="3" t="str">
        <f t="shared" si="37"/>
        <v>FALSE</v>
      </c>
      <c r="X86" t="s">
        <v>63</v>
      </c>
      <c r="Y86" t="s">
        <v>64</v>
      </c>
      <c r="Z86" t="s">
        <v>65</v>
      </c>
      <c r="AB86" s="19" t="s">
        <v>444</v>
      </c>
      <c r="AD86">
        <v>34</v>
      </c>
      <c r="AE86">
        <v>859</v>
      </c>
      <c r="AF86" s="7">
        <f t="shared" si="39"/>
        <v>3.9580908032596042E-2</v>
      </c>
      <c r="AG86" t="s">
        <v>68</v>
      </c>
    </row>
    <row r="87" spans="1:34" x14ac:dyDescent="0.3">
      <c r="A87" s="5">
        <v>2019</v>
      </c>
      <c r="B87">
        <v>2013</v>
      </c>
      <c r="C87">
        <v>2013</v>
      </c>
      <c r="D87" s="11">
        <v>16</v>
      </c>
      <c r="E87">
        <v>86</v>
      </c>
      <c r="F87">
        <v>2013</v>
      </c>
      <c r="G87" t="s">
        <v>395</v>
      </c>
      <c r="I87" t="s">
        <v>112</v>
      </c>
      <c r="J87" t="s">
        <v>140</v>
      </c>
      <c r="K87" t="s">
        <v>141</v>
      </c>
      <c r="L87" t="s">
        <v>96</v>
      </c>
      <c r="M87" t="s">
        <v>59</v>
      </c>
      <c r="N87" t="s">
        <v>60</v>
      </c>
      <c r="O87">
        <v>84</v>
      </c>
      <c r="P87">
        <v>18</v>
      </c>
      <c r="T87" s="19" t="s">
        <v>440</v>
      </c>
      <c r="V87" s="3" t="b">
        <v>0</v>
      </c>
      <c r="W87" s="3" t="b">
        <v>0</v>
      </c>
      <c r="X87" t="s">
        <v>63</v>
      </c>
      <c r="Y87" t="s">
        <v>75</v>
      </c>
      <c r="Z87" t="s">
        <v>142</v>
      </c>
      <c r="AA87" s="8">
        <v>3</v>
      </c>
      <c r="AD87">
        <v>13</v>
      </c>
      <c r="AE87">
        <v>28140</v>
      </c>
      <c r="AF87" s="7">
        <f t="shared" si="39"/>
        <v>4.6197583511016347E-4</v>
      </c>
      <c r="AG87" t="s">
        <v>69</v>
      </c>
    </row>
    <row r="88" spans="1:34" ht="85.5" x14ac:dyDescent="5.0999999999999996">
      <c r="A88" s="5"/>
      <c r="D88" s="11">
        <v>16</v>
      </c>
      <c r="E88">
        <v>87</v>
      </c>
      <c r="F88">
        <v>2013</v>
      </c>
      <c r="G88" t="s">
        <v>395</v>
      </c>
      <c r="I88" t="s">
        <v>112</v>
      </c>
      <c r="J88" t="s">
        <v>140</v>
      </c>
      <c r="K88" t="s">
        <v>141</v>
      </c>
      <c r="L88" t="s">
        <v>96</v>
      </c>
      <c r="M88" t="s">
        <v>59</v>
      </c>
      <c r="N88" t="s">
        <v>60</v>
      </c>
      <c r="O88">
        <v>84</v>
      </c>
      <c r="P88">
        <v>18</v>
      </c>
      <c r="T88" s="20" t="s">
        <v>441</v>
      </c>
      <c r="V88" s="3" t="b">
        <v>0</v>
      </c>
      <c r="W88" s="3" t="b">
        <v>0</v>
      </c>
      <c r="X88" t="s">
        <v>77</v>
      </c>
      <c r="Y88" t="s">
        <v>75</v>
      </c>
      <c r="Z88" t="s">
        <v>142</v>
      </c>
      <c r="AA88" s="8">
        <v>3</v>
      </c>
      <c r="AD88">
        <v>8</v>
      </c>
      <c r="AE88">
        <v>28140</v>
      </c>
      <c r="AF88" s="7">
        <f t="shared" si="39"/>
        <v>2.8429282160625445E-4</v>
      </c>
      <c r="AG88" t="s">
        <v>69</v>
      </c>
    </row>
    <row r="89" spans="1:34" x14ac:dyDescent="0.3">
      <c r="A89" s="4"/>
      <c r="D89" s="11">
        <v>16</v>
      </c>
      <c r="E89">
        <v>88</v>
      </c>
      <c r="F89">
        <v>2013</v>
      </c>
      <c r="G89" t="s">
        <v>395</v>
      </c>
      <c r="I89" t="s">
        <v>112</v>
      </c>
      <c r="J89" t="s">
        <v>140</v>
      </c>
      <c r="K89" t="s">
        <v>141</v>
      </c>
      <c r="L89" t="s">
        <v>96</v>
      </c>
      <c r="M89" t="s">
        <v>59</v>
      </c>
      <c r="N89" t="s">
        <v>60</v>
      </c>
      <c r="O89">
        <v>84</v>
      </c>
      <c r="P89">
        <v>18</v>
      </c>
      <c r="T89" s="19" t="s">
        <v>440</v>
      </c>
      <c r="V89" s="3" t="b">
        <v>0</v>
      </c>
      <c r="W89" s="3" t="b">
        <v>0</v>
      </c>
      <c r="X89" t="s">
        <v>78</v>
      </c>
      <c r="Y89" t="s">
        <v>75</v>
      </c>
      <c r="Z89" t="s">
        <v>142</v>
      </c>
      <c r="AA89" s="8">
        <v>3</v>
      </c>
      <c r="AD89">
        <v>5</v>
      </c>
      <c r="AE89">
        <v>28140</v>
      </c>
      <c r="AF89" s="7">
        <f t="shared" si="39"/>
        <v>1.7768301350390902E-4</v>
      </c>
      <c r="AG89" t="s">
        <v>69</v>
      </c>
    </row>
    <row r="90" spans="1:34" x14ac:dyDescent="0.3">
      <c r="A90" s="4">
        <v>2015</v>
      </c>
      <c r="B90">
        <v>2009</v>
      </c>
      <c r="C90">
        <v>2009</v>
      </c>
      <c r="D90" s="11">
        <v>17</v>
      </c>
      <c r="E90">
        <v>89</v>
      </c>
      <c r="F90">
        <v>2009</v>
      </c>
      <c r="G90" t="s">
        <v>143</v>
      </c>
      <c r="I90" t="s">
        <v>107</v>
      </c>
      <c r="J90" t="s">
        <v>140</v>
      </c>
      <c r="K90" t="s">
        <v>136</v>
      </c>
      <c r="L90" t="s">
        <v>58</v>
      </c>
      <c r="M90" t="s">
        <v>59</v>
      </c>
      <c r="N90" t="s">
        <v>60</v>
      </c>
      <c r="P90">
        <v>12</v>
      </c>
      <c r="Q90">
        <v>17</v>
      </c>
      <c r="R90" s="11">
        <f t="shared" si="28"/>
        <v>14.5</v>
      </c>
      <c r="T90" s="19" t="s">
        <v>413</v>
      </c>
      <c r="U90">
        <f t="shared" ref="U90:U97" si="40">Q90-P90</f>
        <v>5</v>
      </c>
      <c r="V90" s="3" t="str">
        <f t="shared" ref="V90:V97" si="41">IF(U90&lt;=5,"TRUE","FALSE")</f>
        <v>TRUE</v>
      </c>
      <c r="W90" s="3" t="str">
        <f t="shared" ref="W90:W97" si="42">IF(U90&lt;=3,"TRUE","FALSE")</f>
        <v>FALSE</v>
      </c>
      <c r="X90" t="s">
        <v>63</v>
      </c>
      <c r="Y90" t="s">
        <v>64</v>
      </c>
      <c r="Z90" t="s">
        <v>97</v>
      </c>
      <c r="AB90" s="19" t="s">
        <v>442</v>
      </c>
      <c r="AD90">
        <v>20</v>
      </c>
      <c r="AE90">
        <v>256</v>
      </c>
      <c r="AF90" s="7">
        <f t="shared" ref="AF90:AF97" si="43">AD90/AE90</f>
        <v>7.8125E-2</v>
      </c>
      <c r="AG90" t="s">
        <v>68</v>
      </c>
      <c r="AH90" t="s">
        <v>144</v>
      </c>
    </row>
    <row r="91" spans="1:34" x14ac:dyDescent="0.3">
      <c r="A91" s="4"/>
      <c r="D91" s="11">
        <v>17</v>
      </c>
      <c r="E91">
        <v>90</v>
      </c>
      <c r="F91">
        <v>2009</v>
      </c>
      <c r="G91" t="s">
        <v>143</v>
      </c>
      <c r="I91" t="s">
        <v>107</v>
      </c>
      <c r="J91" t="s">
        <v>140</v>
      </c>
      <c r="K91" t="s">
        <v>141</v>
      </c>
      <c r="L91" t="s">
        <v>58</v>
      </c>
      <c r="M91" t="s">
        <v>59</v>
      </c>
      <c r="N91" t="s">
        <v>60</v>
      </c>
      <c r="P91">
        <v>18</v>
      </c>
      <c r="Q91">
        <v>35</v>
      </c>
      <c r="R91" s="11">
        <f t="shared" si="28"/>
        <v>26.5</v>
      </c>
      <c r="T91" s="19" t="s">
        <v>414</v>
      </c>
      <c r="U91">
        <f t="shared" si="40"/>
        <v>17</v>
      </c>
      <c r="V91" s="3" t="str">
        <f t="shared" si="41"/>
        <v>FALSE</v>
      </c>
      <c r="W91" s="3" t="str">
        <f t="shared" si="42"/>
        <v>FALSE</v>
      </c>
      <c r="X91" t="s">
        <v>63</v>
      </c>
      <c r="Y91" t="s">
        <v>64</v>
      </c>
      <c r="Z91" t="s">
        <v>97</v>
      </c>
      <c r="AB91" s="19" t="s">
        <v>442</v>
      </c>
      <c r="AD91">
        <v>54</v>
      </c>
      <c r="AE91">
        <v>853</v>
      </c>
      <c r="AF91" s="7">
        <f t="shared" si="43"/>
        <v>6.3305978898007029E-2</v>
      </c>
      <c r="AG91" t="s">
        <v>68</v>
      </c>
      <c r="AH91" t="s">
        <v>145</v>
      </c>
    </row>
    <row r="92" spans="1:34" x14ac:dyDescent="0.3">
      <c r="A92" s="5" t="s">
        <v>146</v>
      </c>
      <c r="B92">
        <v>2019</v>
      </c>
      <c r="C92">
        <v>2019</v>
      </c>
      <c r="D92" s="11">
        <v>18</v>
      </c>
      <c r="E92">
        <v>91</v>
      </c>
      <c r="F92">
        <v>2019</v>
      </c>
      <c r="G92" t="s">
        <v>147</v>
      </c>
      <c r="I92" t="s">
        <v>72</v>
      </c>
      <c r="J92" t="s">
        <v>56</v>
      </c>
      <c r="K92" t="s">
        <v>57</v>
      </c>
      <c r="L92" t="s">
        <v>96</v>
      </c>
      <c r="M92" t="s">
        <v>108</v>
      </c>
      <c r="N92" t="s">
        <v>74</v>
      </c>
      <c r="P92">
        <v>18</v>
      </c>
      <c r="Q92">
        <v>22</v>
      </c>
      <c r="R92" s="11">
        <f t="shared" si="28"/>
        <v>20</v>
      </c>
      <c r="T92" s="19" t="s">
        <v>415</v>
      </c>
      <c r="U92">
        <f t="shared" si="40"/>
        <v>4</v>
      </c>
      <c r="V92" s="3" t="str">
        <f t="shared" si="41"/>
        <v>TRUE</v>
      </c>
      <c r="W92" s="3" t="str">
        <f t="shared" si="42"/>
        <v>FALSE</v>
      </c>
      <c r="X92" t="s">
        <v>63</v>
      </c>
      <c r="Y92" t="s">
        <v>64</v>
      </c>
      <c r="Z92" t="s">
        <v>109</v>
      </c>
      <c r="AE92">
        <v>1181</v>
      </c>
      <c r="AF92" s="7">
        <v>6.4899999999999999E-2</v>
      </c>
      <c r="AG92" t="s">
        <v>69</v>
      </c>
      <c r="AH92" t="s">
        <v>148</v>
      </c>
    </row>
    <row r="93" spans="1:34" x14ac:dyDescent="0.3">
      <c r="A93" s="5" t="s">
        <v>149</v>
      </c>
      <c r="B93">
        <v>2017</v>
      </c>
      <c r="C93">
        <v>2017</v>
      </c>
      <c r="D93" s="11">
        <v>19</v>
      </c>
      <c r="E93">
        <v>92</v>
      </c>
      <c r="F93">
        <v>2017</v>
      </c>
      <c r="G93" t="s">
        <v>147</v>
      </c>
      <c r="H93" t="s">
        <v>150</v>
      </c>
      <c r="I93" t="s">
        <v>55</v>
      </c>
      <c r="J93" t="s">
        <v>56</v>
      </c>
      <c r="K93" t="s">
        <v>73</v>
      </c>
      <c r="L93" t="s">
        <v>96</v>
      </c>
      <c r="M93" t="s">
        <v>59</v>
      </c>
      <c r="N93" t="s">
        <v>151</v>
      </c>
      <c r="O93">
        <v>95</v>
      </c>
      <c r="P93">
        <v>11</v>
      </c>
      <c r="Q93">
        <v>18</v>
      </c>
      <c r="R93" s="11">
        <f t="shared" si="28"/>
        <v>14.5</v>
      </c>
      <c r="T93" s="19" t="s">
        <v>405</v>
      </c>
      <c r="U93">
        <f t="shared" si="40"/>
        <v>7</v>
      </c>
      <c r="V93" s="3" t="str">
        <f t="shared" si="41"/>
        <v>FALSE</v>
      </c>
      <c r="W93" s="3" t="str">
        <f t="shared" si="42"/>
        <v>FALSE</v>
      </c>
      <c r="X93" t="s">
        <v>63</v>
      </c>
      <c r="Y93" t="s">
        <v>64</v>
      </c>
      <c r="Z93" t="s">
        <v>65</v>
      </c>
      <c r="AB93" s="19" t="s">
        <v>444</v>
      </c>
      <c r="AD93">
        <v>106</v>
      </c>
      <c r="AE93">
        <v>1231</v>
      </c>
      <c r="AF93" s="7">
        <f t="shared" si="43"/>
        <v>8.6108854589764416E-2</v>
      </c>
      <c r="AG93" t="s">
        <v>69</v>
      </c>
    </row>
    <row r="94" spans="1:34" x14ac:dyDescent="0.3">
      <c r="A94" s="5"/>
      <c r="D94" s="11">
        <v>19</v>
      </c>
      <c r="E94">
        <v>93</v>
      </c>
      <c r="F94">
        <v>2017</v>
      </c>
      <c r="G94" t="s">
        <v>147</v>
      </c>
      <c r="H94" t="s">
        <v>150</v>
      </c>
      <c r="I94" t="s">
        <v>55</v>
      </c>
      <c r="J94" t="s">
        <v>56</v>
      </c>
      <c r="K94" t="s">
        <v>73</v>
      </c>
      <c r="L94" t="s">
        <v>100</v>
      </c>
      <c r="M94" t="s">
        <v>59</v>
      </c>
      <c r="N94" t="s">
        <v>151</v>
      </c>
      <c r="P94">
        <v>11</v>
      </c>
      <c r="Q94">
        <v>18</v>
      </c>
      <c r="R94" s="11">
        <f t="shared" si="28"/>
        <v>14.5</v>
      </c>
      <c r="T94" s="19" t="s">
        <v>405</v>
      </c>
      <c r="U94">
        <f t="shared" si="40"/>
        <v>7</v>
      </c>
      <c r="V94" s="3" t="str">
        <f t="shared" si="41"/>
        <v>FALSE</v>
      </c>
      <c r="W94" s="3" t="str">
        <f t="shared" si="42"/>
        <v>FALSE</v>
      </c>
      <c r="X94" t="s">
        <v>63</v>
      </c>
      <c r="Y94" t="s">
        <v>64</v>
      </c>
      <c r="Z94" t="s">
        <v>65</v>
      </c>
      <c r="AB94" s="19" t="s">
        <v>444</v>
      </c>
      <c r="AD94">
        <v>32</v>
      </c>
      <c r="AE94">
        <v>587</v>
      </c>
      <c r="AF94" s="7">
        <f t="shared" si="43"/>
        <v>5.4514480408858604E-2</v>
      </c>
      <c r="AG94" t="s">
        <v>69</v>
      </c>
    </row>
    <row r="95" spans="1:34" x14ac:dyDescent="0.3">
      <c r="A95" s="5"/>
      <c r="D95" s="11">
        <v>19</v>
      </c>
      <c r="E95">
        <v>94</v>
      </c>
      <c r="F95">
        <v>2017</v>
      </c>
      <c r="G95" t="s">
        <v>147</v>
      </c>
      <c r="H95" t="s">
        <v>150</v>
      </c>
      <c r="I95" t="s">
        <v>55</v>
      </c>
      <c r="J95" t="s">
        <v>56</v>
      </c>
      <c r="K95" t="s">
        <v>73</v>
      </c>
      <c r="L95" t="s">
        <v>58</v>
      </c>
      <c r="M95" t="s">
        <v>59</v>
      </c>
      <c r="N95" t="s">
        <v>151</v>
      </c>
      <c r="P95">
        <v>11</v>
      </c>
      <c r="Q95">
        <v>18</v>
      </c>
      <c r="R95" s="11">
        <f t="shared" si="28"/>
        <v>14.5</v>
      </c>
      <c r="T95" s="19" t="s">
        <v>405</v>
      </c>
      <c r="U95">
        <f t="shared" si="40"/>
        <v>7</v>
      </c>
      <c r="V95" s="3" t="str">
        <f t="shared" si="41"/>
        <v>FALSE</v>
      </c>
      <c r="W95" s="3" t="str">
        <f t="shared" si="42"/>
        <v>FALSE</v>
      </c>
      <c r="X95" t="s">
        <v>63</v>
      </c>
      <c r="Y95" t="s">
        <v>64</v>
      </c>
      <c r="Z95" t="s">
        <v>65</v>
      </c>
      <c r="AB95" s="19" t="s">
        <v>444</v>
      </c>
      <c r="AD95">
        <v>74</v>
      </c>
      <c r="AE95">
        <v>644</v>
      </c>
      <c r="AF95" s="7">
        <f t="shared" si="43"/>
        <v>0.11490683229813664</v>
      </c>
      <c r="AG95" t="s">
        <v>69</v>
      </c>
    </row>
    <row r="96" spans="1:34" x14ac:dyDescent="0.3">
      <c r="A96" s="5"/>
      <c r="D96" s="11">
        <v>19</v>
      </c>
      <c r="E96">
        <v>95</v>
      </c>
      <c r="F96">
        <v>2017</v>
      </c>
      <c r="G96" t="s">
        <v>147</v>
      </c>
      <c r="H96" t="s">
        <v>150</v>
      </c>
      <c r="I96" t="s">
        <v>55</v>
      </c>
      <c r="J96" t="s">
        <v>56</v>
      </c>
      <c r="K96" t="s">
        <v>73</v>
      </c>
      <c r="L96" t="s">
        <v>96</v>
      </c>
      <c r="M96" t="s">
        <v>59</v>
      </c>
      <c r="N96" t="s">
        <v>151</v>
      </c>
      <c r="P96">
        <v>11</v>
      </c>
      <c r="Q96">
        <v>14</v>
      </c>
      <c r="R96" s="11">
        <f t="shared" si="28"/>
        <v>12.5</v>
      </c>
      <c r="T96" s="19" t="s">
        <v>416</v>
      </c>
      <c r="U96">
        <f t="shared" si="40"/>
        <v>3</v>
      </c>
      <c r="V96" s="3" t="str">
        <f t="shared" si="41"/>
        <v>TRUE</v>
      </c>
      <c r="W96" s="3" t="str">
        <f t="shared" si="42"/>
        <v>TRUE</v>
      </c>
      <c r="X96" t="s">
        <v>63</v>
      </c>
      <c r="Y96" t="s">
        <v>64</v>
      </c>
      <c r="Z96" t="s">
        <v>65</v>
      </c>
      <c r="AB96" s="19" t="s">
        <v>444</v>
      </c>
      <c r="AD96">
        <v>96</v>
      </c>
      <c r="AE96">
        <v>679</v>
      </c>
      <c r="AF96" s="7">
        <f t="shared" si="43"/>
        <v>0.14138438880706922</v>
      </c>
      <c r="AG96" t="s">
        <v>69</v>
      </c>
    </row>
    <row r="97" spans="1:34" x14ac:dyDescent="0.3">
      <c r="A97" s="5"/>
      <c r="D97" s="11">
        <v>19</v>
      </c>
      <c r="E97">
        <v>96</v>
      </c>
      <c r="F97">
        <v>2017</v>
      </c>
      <c r="G97" t="s">
        <v>147</v>
      </c>
      <c r="H97" t="s">
        <v>150</v>
      </c>
      <c r="I97" t="s">
        <v>55</v>
      </c>
      <c r="J97" t="s">
        <v>56</v>
      </c>
      <c r="K97" t="s">
        <v>73</v>
      </c>
      <c r="L97" t="s">
        <v>96</v>
      </c>
      <c r="M97" t="s">
        <v>59</v>
      </c>
      <c r="N97" t="s">
        <v>151</v>
      </c>
      <c r="P97">
        <v>15</v>
      </c>
      <c r="Q97">
        <v>18</v>
      </c>
      <c r="R97" s="11">
        <f t="shared" si="28"/>
        <v>16.5</v>
      </c>
      <c r="T97" s="19" t="s">
        <v>417</v>
      </c>
      <c r="U97">
        <f t="shared" si="40"/>
        <v>3</v>
      </c>
      <c r="V97" s="3" t="str">
        <f t="shared" si="41"/>
        <v>TRUE</v>
      </c>
      <c r="W97" s="3" t="str">
        <f t="shared" si="42"/>
        <v>TRUE</v>
      </c>
      <c r="X97" t="s">
        <v>63</v>
      </c>
      <c r="Y97" t="s">
        <v>64</v>
      </c>
      <c r="Z97" t="s">
        <v>65</v>
      </c>
      <c r="AB97" s="19" t="s">
        <v>444</v>
      </c>
      <c r="AD97">
        <v>56</v>
      </c>
      <c r="AE97">
        <v>522</v>
      </c>
      <c r="AF97" s="7">
        <f t="shared" si="43"/>
        <v>0.10727969348659004</v>
      </c>
      <c r="AG97" t="s">
        <v>69</v>
      </c>
    </row>
    <row r="98" spans="1:34" x14ac:dyDescent="0.3">
      <c r="A98" s="5" t="s">
        <v>114</v>
      </c>
      <c r="B98">
        <v>2021</v>
      </c>
      <c r="C98">
        <v>2021</v>
      </c>
      <c r="D98" s="11">
        <v>20</v>
      </c>
      <c r="E98">
        <v>97</v>
      </c>
      <c r="F98">
        <v>2021</v>
      </c>
      <c r="G98" t="s">
        <v>152</v>
      </c>
      <c r="H98" t="s">
        <v>153</v>
      </c>
      <c r="I98" t="s">
        <v>55</v>
      </c>
      <c r="J98" t="s">
        <v>56</v>
      </c>
      <c r="K98" t="s">
        <v>57</v>
      </c>
      <c r="L98" t="s">
        <v>96</v>
      </c>
      <c r="M98" t="s">
        <v>59</v>
      </c>
      <c r="N98" t="s">
        <v>60</v>
      </c>
      <c r="O98">
        <v>98</v>
      </c>
      <c r="P98">
        <v>17</v>
      </c>
      <c r="Q98">
        <v>29</v>
      </c>
      <c r="R98" s="11">
        <f t="shared" si="28"/>
        <v>23</v>
      </c>
      <c r="T98" s="19" t="s">
        <v>418</v>
      </c>
      <c r="U98">
        <f t="shared" ref="U98:U100" si="44">Q98-P98</f>
        <v>12</v>
      </c>
      <c r="V98" s="3" t="str">
        <f t="shared" ref="V98:V100" si="45">IF(U98&lt;=5,"TRUE","FALSE")</f>
        <v>FALSE</v>
      </c>
      <c r="W98" s="3" t="str">
        <f t="shared" ref="W98:W100" si="46">IF(U98&lt;=3,"TRUE","FALSE")</f>
        <v>FALSE</v>
      </c>
      <c r="X98" t="s">
        <v>63</v>
      </c>
      <c r="Y98" t="s">
        <v>64</v>
      </c>
      <c r="Z98" t="s">
        <v>65</v>
      </c>
      <c r="AB98" s="19" t="s">
        <v>444</v>
      </c>
      <c r="AD98">
        <v>116</v>
      </c>
      <c r="AE98">
        <v>1112</v>
      </c>
      <c r="AF98" s="7">
        <f t="shared" ref="AF98:AF100" si="47">AD98/AE98</f>
        <v>0.10431654676258993</v>
      </c>
      <c r="AG98" t="s">
        <v>69</v>
      </c>
      <c r="AH98" t="s">
        <v>154</v>
      </c>
    </row>
    <row r="99" spans="1:34" x14ac:dyDescent="0.3">
      <c r="A99" s="4"/>
      <c r="D99" s="11">
        <v>20</v>
      </c>
      <c r="E99">
        <v>98</v>
      </c>
      <c r="F99">
        <v>2021</v>
      </c>
      <c r="G99" t="s">
        <v>152</v>
      </c>
      <c r="H99" t="s">
        <v>153</v>
      </c>
      <c r="I99" t="s">
        <v>55</v>
      </c>
      <c r="J99" t="s">
        <v>56</v>
      </c>
      <c r="K99" t="s">
        <v>57</v>
      </c>
      <c r="L99" t="s">
        <v>100</v>
      </c>
      <c r="M99" t="s">
        <v>59</v>
      </c>
      <c r="N99" t="s">
        <v>60</v>
      </c>
      <c r="O99">
        <v>98</v>
      </c>
      <c r="P99">
        <v>17</v>
      </c>
      <c r="Q99">
        <v>29</v>
      </c>
      <c r="R99" s="11">
        <f t="shared" si="28"/>
        <v>23</v>
      </c>
      <c r="T99" s="19" t="s">
        <v>418</v>
      </c>
      <c r="U99">
        <f t="shared" si="44"/>
        <v>12</v>
      </c>
      <c r="V99" s="3" t="str">
        <f t="shared" si="45"/>
        <v>FALSE</v>
      </c>
      <c r="W99" s="3" t="str">
        <f t="shared" si="46"/>
        <v>FALSE</v>
      </c>
      <c r="X99" t="s">
        <v>63</v>
      </c>
      <c r="Y99" t="s">
        <v>64</v>
      </c>
      <c r="Z99" t="s">
        <v>65</v>
      </c>
      <c r="AB99" s="19" t="s">
        <v>444</v>
      </c>
      <c r="AD99">
        <v>56</v>
      </c>
      <c r="AE99">
        <v>433</v>
      </c>
      <c r="AF99" s="7">
        <f t="shared" si="47"/>
        <v>0.12933025404157045</v>
      </c>
      <c r="AG99" t="s">
        <v>69</v>
      </c>
    </row>
    <row r="100" spans="1:34" x14ac:dyDescent="0.3">
      <c r="A100" s="4"/>
      <c r="D100" s="11">
        <v>20</v>
      </c>
      <c r="E100">
        <v>99</v>
      </c>
      <c r="F100">
        <v>2021</v>
      </c>
      <c r="G100" t="s">
        <v>152</v>
      </c>
      <c r="H100" t="s">
        <v>153</v>
      </c>
      <c r="I100" t="s">
        <v>55</v>
      </c>
      <c r="J100" t="s">
        <v>56</v>
      </c>
      <c r="K100" t="s">
        <v>57</v>
      </c>
      <c r="L100" t="s">
        <v>58</v>
      </c>
      <c r="M100" t="s">
        <v>59</v>
      </c>
      <c r="N100" t="s">
        <v>60</v>
      </c>
      <c r="O100">
        <v>98</v>
      </c>
      <c r="P100">
        <v>17</v>
      </c>
      <c r="Q100">
        <v>29</v>
      </c>
      <c r="R100" s="11">
        <f t="shared" si="28"/>
        <v>23</v>
      </c>
      <c r="T100" s="19" t="s">
        <v>418</v>
      </c>
      <c r="U100">
        <f t="shared" si="44"/>
        <v>12</v>
      </c>
      <c r="V100" s="3" t="str">
        <f t="shared" si="45"/>
        <v>FALSE</v>
      </c>
      <c r="W100" s="3" t="str">
        <f t="shared" si="46"/>
        <v>FALSE</v>
      </c>
      <c r="X100" t="s">
        <v>63</v>
      </c>
      <c r="Y100" t="s">
        <v>64</v>
      </c>
      <c r="Z100" t="s">
        <v>65</v>
      </c>
      <c r="AB100" s="19" t="s">
        <v>444</v>
      </c>
      <c r="AD100">
        <v>60</v>
      </c>
      <c r="AE100">
        <v>679</v>
      </c>
      <c r="AF100" s="7">
        <f t="shared" si="47"/>
        <v>8.8365243004418267E-2</v>
      </c>
      <c r="AG100" t="s">
        <v>69</v>
      </c>
    </row>
    <row r="101" spans="1:34" x14ac:dyDescent="0.3">
      <c r="A101" s="4">
        <v>2022</v>
      </c>
      <c r="D101" s="11">
        <v>21</v>
      </c>
      <c r="E101">
        <v>100</v>
      </c>
      <c r="F101">
        <v>2021</v>
      </c>
      <c r="G101" t="s">
        <v>53</v>
      </c>
      <c r="H101" t="s">
        <v>54</v>
      </c>
      <c r="I101" t="s">
        <v>55</v>
      </c>
      <c r="J101" t="s">
        <v>56</v>
      </c>
      <c r="K101" t="s">
        <v>57</v>
      </c>
      <c r="L101" t="s">
        <v>96</v>
      </c>
      <c r="M101" t="s">
        <v>59</v>
      </c>
      <c r="N101" t="s">
        <v>91</v>
      </c>
      <c r="O101">
        <v>92</v>
      </c>
      <c r="P101">
        <v>18</v>
      </c>
      <c r="Q101">
        <v>35</v>
      </c>
      <c r="R101" s="11">
        <f t="shared" si="28"/>
        <v>26.5</v>
      </c>
      <c r="T101" s="19" t="s">
        <v>414</v>
      </c>
      <c r="U101">
        <f t="shared" ref="U101:U107" si="48">Q101-P101</f>
        <v>17</v>
      </c>
      <c r="V101" s="3" t="str">
        <f t="shared" ref="V101:V107" si="49">IF(U101&lt;=5,"TRUE","FALSE")</f>
        <v>FALSE</v>
      </c>
      <c r="W101" s="3" t="str">
        <f t="shared" ref="W101:W107" si="50">IF(U101&lt;=3,"TRUE","FALSE")</f>
        <v>FALSE</v>
      </c>
      <c r="X101" t="s">
        <v>63</v>
      </c>
      <c r="Y101" t="s">
        <v>64</v>
      </c>
      <c r="Z101" t="s">
        <v>102</v>
      </c>
      <c r="AA101" s="8">
        <v>6</v>
      </c>
      <c r="AB101" s="19" t="s">
        <v>446</v>
      </c>
      <c r="AD101">
        <f t="shared" ref="AD101" si="51">AE101*AF101</f>
        <v>66.766500000000008</v>
      </c>
      <c r="AE101">
        <v>401</v>
      </c>
      <c r="AF101" s="7">
        <v>0.16650000000000001</v>
      </c>
      <c r="AG101" t="s">
        <v>68</v>
      </c>
      <c r="AH101" t="s">
        <v>155</v>
      </c>
    </row>
    <row r="102" spans="1:34" x14ac:dyDescent="0.3">
      <c r="A102" s="4">
        <v>2021</v>
      </c>
      <c r="B102">
        <v>2015</v>
      </c>
      <c r="C102">
        <v>2015</v>
      </c>
      <c r="D102" s="11">
        <v>22</v>
      </c>
      <c r="E102">
        <v>101</v>
      </c>
      <c r="F102">
        <v>2015</v>
      </c>
      <c r="G102" t="s">
        <v>156</v>
      </c>
      <c r="I102" t="s">
        <v>107</v>
      </c>
      <c r="J102" t="s">
        <v>140</v>
      </c>
      <c r="K102" t="s">
        <v>136</v>
      </c>
      <c r="L102" t="s">
        <v>58</v>
      </c>
      <c r="M102" t="s">
        <v>59</v>
      </c>
      <c r="N102" t="s">
        <v>60</v>
      </c>
      <c r="O102">
        <v>100</v>
      </c>
      <c r="P102">
        <v>12</v>
      </c>
      <c r="Q102">
        <v>50</v>
      </c>
      <c r="R102" s="11">
        <f t="shared" si="28"/>
        <v>31</v>
      </c>
      <c r="T102" s="19" t="s">
        <v>419</v>
      </c>
      <c r="U102">
        <f t="shared" si="48"/>
        <v>38</v>
      </c>
      <c r="V102" s="3" t="str">
        <f t="shared" si="49"/>
        <v>FALSE</v>
      </c>
      <c r="W102" s="3" t="str">
        <f t="shared" si="50"/>
        <v>FALSE</v>
      </c>
      <c r="X102" t="s">
        <v>63</v>
      </c>
      <c r="Y102" t="s">
        <v>64</v>
      </c>
      <c r="Z102" t="s">
        <v>97</v>
      </c>
      <c r="AB102" s="19" t="s">
        <v>442</v>
      </c>
      <c r="AD102">
        <v>296</v>
      </c>
      <c r="AE102">
        <v>4206</v>
      </c>
      <c r="AF102" s="7">
        <f t="shared" ref="AF102:AF107" si="52">AD102/AE102</f>
        <v>7.0375653827864953E-2</v>
      </c>
      <c r="AG102" t="s">
        <v>68</v>
      </c>
      <c r="AH102" t="s">
        <v>157</v>
      </c>
    </row>
    <row r="103" spans="1:34" x14ac:dyDescent="0.3">
      <c r="A103" s="4"/>
      <c r="D103" s="11">
        <v>22</v>
      </c>
      <c r="E103">
        <v>102</v>
      </c>
      <c r="F103">
        <v>2015</v>
      </c>
      <c r="G103" t="s">
        <v>156</v>
      </c>
      <c r="I103" t="s">
        <v>107</v>
      </c>
      <c r="J103" t="s">
        <v>140</v>
      </c>
      <c r="K103" t="s">
        <v>136</v>
      </c>
      <c r="L103" t="s">
        <v>58</v>
      </c>
      <c r="M103" t="s">
        <v>59</v>
      </c>
      <c r="N103" t="s">
        <v>60</v>
      </c>
      <c r="O103">
        <v>100</v>
      </c>
      <c r="P103">
        <v>12</v>
      </c>
      <c r="Q103">
        <v>17</v>
      </c>
      <c r="R103" s="11">
        <f t="shared" si="28"/>
        <v>14.5</v>
      </c>
      <c r="T103" s="19" t="s">
        <v>413</v>
      </c>
      <c r="U103">
        <f t="shared" si="48"/>
        <v>5</v>
      </c>
      <c r="V103" s="3" t="str">
        <f t="shared" si="49"/>
        <v>TRUE</v>
      </c>
      <c r="W103" s="3" t="str">
        <f t="shared" si="50"/>
        <v>FALSE</v>
      </c>
      <c r="X103" t="s">
        <v>63</v>
      </c>
      <c r="Y103" t="s">
        <v>64</v>
      </c>
      <c r="Z103" t="s">
        <v>97</v>
      </c>
      <c r="AB103" s="19" t="s">
        <v>442</v>
      </c>
      <c r="AD103">
        <v>24</v>
      </c>
      <c r="AE103">
        <v>369</v>
      </c>
      <c r="AF103" s="7">
        <f t="shared" si="52"/>
        <v>6.5040650406504072E-2</v>
      </c>
      <c r="AG103" t="s">
        <v>68</v>
      </c>
      <c r="AH103" t="s">
        <v>158</v>
      </c>
    </row>
    <row r="104" spans="1:34" x14ac:dyDescent="0.3">
      <c r="A104" s="4"/>
      <c r="D104" s="11">
        <v>22</v>
      </c>
      <c r="E104">
        <v>103</v>
      </c>
      <c r="F104">
        <v>2015</v>
      </c>
      <c r="G104" t="s">
        <v>156</v>
      </c>
      <c r="I104" t="s">
        <v>107</v>
      </c>
      <c r="J104" t="s">
        <v>140</v>
      </c>
      <c r="K104" t="s">
        <v>136</v>
      </c>
      <c r="L104" t="s">
        <v>58</v>
      </c>
      <c r="M104" t="s">
        <v>59</v>
      </c>
      <c r="N104" t="s">
        <v>60</v>
      </c>
      <c r="O104">
        <v>100</v>
      </c>
      <c r="P104">
        <v>18</v>
      </c>
      <c r="Q104">
        <v>50</v>
      </c>
      <c r="R104" s="11">
        <f t="shared" si="28"/>
        <v>34</v>
      </c>
      <c r="T104" s="19" t="s">
        <v>420</v>
      </c>
      <c r="U104">
        <f t="shared" si="48"/>
        <v>32</v>
      </c>
      <c r="V104" s="3" t="str">
        <f t="shared" si="49"/>
        <v>FALSE</v>
      </c>
      <c r="W104" s="3" t="str">
        <f t="shared" si="50"/>
        <v>FALSE</v>
      </c>
      <c r="X104" t="s">
        <v>63</v>
      </c>
      <c r="Y104" t="s">
        <v>64</v>
      </c>
      <c r="Z104" t="s">
        <v>97</v>
      </c>
      <c r="AB104" s="19" t="s">
        <v>442</v>
      </c>
      <c r="AD104">
        <v>272</v>
      </c>
      <c r="AE104">
        <v>3837</v>
      </c>
      <c r="AF104" s="7">
        <f t="shared" si="52"/>
        <v>7.0888715142038053E-2</v>
      </c>
      <c r="AG104" t="s">
        <v>68</v>
      </c>
      <c r="AH104" t="s">
        <v>157</v>
      </c>
    </row>
    <row r="105" spans="1:34" x14ac:dyDescent="0.3">
      <c r="A105" s="4"/>
      <c r="D105" s="11">
        <v>22</v>
      </c>
      <c r="E105">
        <v>104</v>
      </c>
      <c r="F105">
        <v>2015</v>
      </c>
      <c r="G105" t="s">
        <v>156</v>
      </c>
      <c r="I105" t="s">
        <v>107</v>
      </c>
      <c r="J105" t="s">
        <v>140</v>
      </c>
      <c r="K105" t="s">
        <v>136</v>
      </c>
      <c r="L105" t="s">
        <v>58</v>
      </c>
      <c r="M105" t="s">
        <v>59</v>
      </c>
      <c r="N105" t="s">
        <v>60</v>
      </c>
      <c r="P105">
        <v>12</v>
      </c>
      <c r="Q105">
        <v>50</v>
      </c>
      <c r="R105" s="11">
        <f t="shared" si="28"/>
        <v>31</v>
      </c>
      <c r="T105" s="19" t="s">
        <v>419</v>
      </c>
      <c r="U105">
        <f t="shared" si="48"/>
        <v>38</v>
      </c>
      <c r="V105" s="3" t="str">
        <f t="shared" si="49"/>
        <v>FALSE</v>
      </c>
      <c r="W105" s="3" t="str">
        <f t="shared" si="50"/>
        <v>FALSE</v>
      </c>
      <c r="X105" t="s">
        <v>77</v>
      </c>
      <c r="Y105" t="s">
        <v>159</v>
      </c>
      <c r="Z105" t="s">
        <v>160</v>
      </c>
      <c r="AD105">
        <v>22</v>
      </c>
      <c r="AE105">
        <v>4206</v>
      </c>
      <c r="AF105" s="7">
        <f t="shared" si="52"/>
        <v>5.2306229196386117E-3</v>
      </c>
      <c r="AG105" t="s">
        <v>68</v>
      </c>
      <c r="AH105" t="s">
        <v>161</v>
      </c>
    </row>
    <row r="106" spans="1:34" x14ac:dyDescent="0.3">
      <c r="A106" s="4"/>
      <c r="D106" s="11">
        <v>22</v>
      </c>
      <c r="E106">
        <v>105</v>
      </c>
      <c r="F106">
        <v>2015</v>
      </c>
      <c r="G106" t="s">
        <v>156</v>
      </c>
      <c r="I106" t="s">
        <v>107</v>
      </c>
      <c r="J106" t="s">
        <v>140</v>
      </c>
      <c r="K106" t="s">
        <v>136</v>
      </c>
      <c r="L106" t="s">
        <v>58</v>
      </c>
      <c r="M106" t="s">
        <v>59</v>
      </c>
      <c r="N106" t="s">
        <v>60</v>
      </c>
      <c r="P106">
        <v>12</v>
      </c>
      <c r="Q106">
        <v>50</v>
      </c>
      <c r="R106" s="11">
        <f t="shared" si="28"/>
        <v>31</v>
      </c>
      <c r="T106" s="19" t="s">
        <v>419</v>
      </c>
      <c r="U106">
        <f t="shared" si="48"/>
        <v>38</v>
      </c>
      <c r="V106" s="3" t="str">
        <f t="shared" si="49"/>
        <v>FALSE</v>
      </c>
      <c r="W106" s="3" t="str">
        <f t="shared" si="50"/>
        <v>FALSE</v>
      </c>
      <c r="X106" t="s">
        <v>78</v>
      </c>
      <c r="Y106" t="s">
        <v>159</v>
      </c>
      <c r="Z106" t="s">
        <v>160</v>
      </c>
      <c r="AD106">
        <v>28</v>
      </c>
      <c r="AE106">
        <v>4206</v>
      </c>
      <c r="AF106" s="7">
        <f t="shared" si="52"/>
        <v>6.6571564431764148E-3</v>
      </c>
      <c r="AG106" t="s">
        <v>68</v>
      </c>
      <c r="AH106" t="s">
        <v>161</v>
      </c>
    </row>
    <row r="107" spans="1:34" x14ac:dyDescent="0.3">
      <c r="A107" s="4"/>
      <c r="D107" s="11">
        <v>22</v>
      </c>
      <c r="E107">
        <v>106</v>
      </c>
      <c r="F107">
        <v>2015</v>
      </c>
      <c r="G107" t="s">
        <v>156</v>
      </c>
      <c r="I107" t="s">
        <v>107</v>
      </c>
      <c r="J107" t="s">
        <v>140</v>
      </c>
      <c r="K107" t="s">
        <v>136</v>
      </c>
      <c r="L107" t="s">
        <v>58</v>
      </c>
      <c r="M107" t="s">
        <v>59</v>
      </c>
      <c r="N107" t="s">
        <v>60</v>
      </c>
      <c r="P107">
        <v>12</v>
      </c>
      <c r="Q107">
        <v>50</v>
      </c>
      <c r="R107" s="11">
        <f t="shared" si="28"/>
        <v>31</v>
      </c>
      <c r="T107" s="19" t="s">
        <v>419</v>
      </c>
      <c r="U107">
        <f t="shared" si="48"/>
        <v>38</v>
      </c>
      <c r="V107" s="3" t="str">
        <f t="shared" si="49"/>
        <v>FALSE</v>
      </c>
      <c r="W107" s="3" t="str">
        <f t="shared" si="50"/>
        <v>FALSE</v>
      </c>
      <c r="X107" t="s">
        <v>79</v>
      </c>
      <c r="Y107" t="s">
        <v>159</v>
      </c>
      <c r="Z107" t="s">
        <v>160</v>
      </c>
      <c r="AD107">
        <v>84</v>
      </c>
      <c r="AE107">
        <v>4206</v>
      </c>
      <c r="AF107" s="7">
        <f t="shared" si="52"/>
        <v>1.9971469329529243E-2</v>
      </c>
      <c r="AG107" t="s">
        <v>68</v>
      </c>
      <c r="AH107" t="s">
        <v>161</v>
      </c>
    </row>
    <row r="108" spans="1:34" x14ac:dyDescent="0.3">
      <c r="A108" s="4">
        <v>2010</v>
      </c>
      <c r="B108">
        <v>2008</v>
      </c>
      <c r="C108">
        <v>2008</v>
      </c>
      <c r="D108" s="11">
        <v>23</v>
      </c>
      <c r="E108">
        <v>107</v>
      </c>
      <c r="F108">
        <v>2008</v>
      </c>
      <c r="G108" t="s">
        <v>162</v>
      </c>
      <c r="I108" t="s">
        <v>72</v>
      </c>
      <c r="J108" t="s">
        <v>56</v>
      </c>
      <c r="K108" t="s">
        <v>73</v>
      </c>
      <c r="L108" t="s">
        <v>96</v>
      </c>
      <c r="M108" t="s">
        <v>59</v>
      </c>
      <c r="N108" t="s">
        <v>91</v>
      </c>
      <c r="P108">
        <v>12</v>
      </c>
      <c r="Q108">
        <v>18</v>
      </c>
      <c r="R108" s="11">
        <f t="shared" si="28"/>
        <v>15</v>
      </c>
      <c r="T108" s="19" t="s">
        <v>421</v>
      </c>
      <c r="U108">
        <f>Q108-P108</f>
        <v>6</v>
      </c>
      <c r="V108" s="3" t="str">
        <f>IF(U108&lt;=5,"TRUE","FALSE")</f>
        <v>FALSE</v>
      </c>
      <c r="W108" s="3" t="str">
        <f>IF(U108&lt;=3,"TRUE","FALSE")</f>
        <v>FALSE</v>
      </c>
      <c r="X108" t="s">
        <v>78</v>
      </c>
      <c r="Y108" t="s">
        <v>64</v>
      </c>
      <c r="Z108" t="s">
        <v>134</v>
      </c>
      <c r="AC108" t="s">
        <v>76</v>
      </c>
      <c r="AD108">
        <v>49</v>
      </c>
      <c r="AE108">
        <v>3084</v>
      </c>
      <c r="AF108" s="7">
        <f t="shared" ref="AF108:AF113" si="53">AD108/AE108</f>
        <v>1.5888456549935148E-2</v>
      </c>
      <c r="AG108" t="s">
        <v>69</v>
      </c>
      <c r="AH108" t="s">
        <v>163</v>
      </c>
    </row>
    <row r="109" spans="1:34" x14ac:dyDescent="0.3">
      <c r="A109" s="4"/>
      <c r="D109" s="11">
        <v>23</v>
      </c>
      <c r="E109">
        <v>108</v>
      </c>
      <c r="F109">
        <v>2008</v>
      </c>
      <c r="G109" t="s">
        <v>162</v>
      </c>
      <c r="I109" t="s">
        <v>72</v>
      </c>
      <c r="J109" t="s">
        <v>56</v>
      </c>
      <c r="K109" t="s">
        <v>73</v>
      </c>
      <c r="L109" t="s">
        <v>100</v>
      </c>
      <c r="M109" t="s">
        <v>59</v>
      </c>
      <c r="N109" t="s">
        <v>91</v>
      </c>
      <c r="P109">
        <v>12</v>
      </c>
      <c r="Q109">
        <v>18</v>
      </c>
      <c r="R109" s="11">
        <f t="shared" si="28"/>
        <v>15</v>
      </c>
      <c r="T109" s="19" t="s">
        <v>421</v>
      </c>
      <c r="U109">
        <f>Q109-P109</f>
        <v>6</v>
      </c>
      <c r="V109" s="3" t="str">
        <f>IF(U109&lt;=5,"TRUE","FALSE")</f>
        <v>FALSE</v>
      </c>
      <c r="W109" s="3" t="str">
        <f>IF(U109&lt;=3,"TRUE","FALSE")</f>
        <v>FALSE</v>
      </c>
      <c r="X109" t="s">
        <v>78</v>
      </c>
      <c r="Y109" t="s">
        <v>64</v>
      </c>
      <c r="Z109" t="s">
        <v>134</v>
      </c>
      <c r="AC109" t="s">
        <v>76</v>
      </c>
      <c r="AD109">
        <v>18</v>
      </c>
      <c r="AE109">
        <v>1488</v>
      </c>
      <c r="AF109" s="7">
        <f t="shared" si="53"/>
        <v>1.2096774193548387E-2</v>
      </c>
      <c r="AG109" t="s">
        <v>69</v>
      </c>
    </row>
    <row r="110" spans="1:34" x14ac:dyDescent="0.3">
      <c r="A110" s="4"/>
      <c r="D110" s="11">
        <v>23</v>
      </c>
      <c r="E110">
        <v>109</v>
      </c>
      <c r="F110">
        <v>2008</v>
      </c>
      <c r="G110" t="s">
        <v>162</v>
      </c>
      <c r="I110" t="s">
        <v>72</v>
      </c>
      <c r="J110" t="s">
        <v>56</v>
      </c>
      <c r="K110" t="s">
        <v>73</v>
      </c>
      <c r="L110" t="s">
        <v>58</v>
      </c>
      <c r="M110" t="s">
        <v>59</v>
      </c>
      <c r="N110" t="s">
        <v>91</v>
      </c>
      <c r="P110">
        <v>12</v>
      </c>
      <c r="Q110">
        <v>18</v>
      </c>
      <c r="R110" s="11">
        <f t="shared" si="28"/>
        <v>15</v>
      </c>
      <c r="T110" s="19" t="s">
        <v>421</v>
      </c>
      <c r="U110">
        <f>Q110-P110</f>
        <v>6</v>
      </c>
      <c r="V110" s="3" t="str">
        <f>IF(U110&lt;=5,"TRUE","FALSE")</f>
        <v>FALSE</v>
      </c>
      <c r="W110" s="3" t="str">
        <f>IF(U110&lt;=3,"TRUE","FALSE")</f>
        <v>FALSE</v>
      </c>
      <c r="X110" t="s">
        <v>78</v>
      </c>
      <c r="Y110" t="s">
        <v>64</v>
      </c>
      <c r="Z110" t="s">
        <v>134</v>
      </c>
      <c r="AC110" t="s">
        <v>76</v>
      </c>
      <c r="AD110">
        <v>31</v>
      </c>
      <c r="AE110">
        <v>1593</v>
      </c>
      <c r="AF110" s="7">
        <f t="shared" si="53"/>
        <v>1.9460138104205899E-2</v>
      </c>
      <c r="AG110" t="s">
        <v>69</v>
      </c>
    </row>
    <row r="111" spans="1:34" x14ac:dyDescent="0.3">
      <c r="A111" s="5" t="s">
        <v>146</v>
      </c>
      <c r="B111">
        <v>2021</v>
      </c>
      <c r="C111">
        <v>2021</v>
      </c>
      <c r="D111" s="11">
        <v>24</v>
      </c>
      <c r="E111">
        <v>110</v>
      </c>
      <c r="F111">
        <v>2021</v>
      </c>
      <c r="G111" t="s">
        <v>164</v>
      </c>
      <c r="I111" t="s">
        <v>72</v>
      </c>
      <c r="J111" t="s">
        <v>56</v>
      </c>
      <c r="K111" t="s">
        <v>57</v>
      </c>
      <c r="L111" t="s">
        <v>96</v>
      </c>
      <c r="M111" t="s">
        <v>59</v>
      </c>
      <c r="N111" t="s">
        <v>91</v>
      </c>
      <c r="T111" s="19" t="s">
        <v>165</v>
      </c>
      <c r="V111" s="3"/>
      <c r="W111" s="3"/>
      <c r="X111" t="s">
        <v>63</v>
      </c>
      <c r="Y111" t="s">
        <v>64</v>
      </c>
      <c r="Z111" t="s">
        <v>97</v>
      </c>
      <c r="AB111" s="19" t="s">
        <v>442</v>
      </c>
      <c r="AD111">
        <v>36980</v>
      </c>
      <c r="AE111">
        <v>96218</v>
      </c>
      <c r="AF111" s="7">
        <f t="shared" si="53"/>
        <v>0.38433557130682411</v>
      </c>
      <c r="AG111" t="s">
        <v>68</v>
      </c>
      <c r="AH111" t="s">
        <v>166</v>
      </c>
    </row>
    <row r="112" spans="1:34" x14ac:dyDescent="0.3">
      <c r="A112" s="5"/>
      <c r="D112" s="11">
        <v>24</v>
      </c>
      <c r="E112">
        <v>111</v>
      </c>
      <c r="F112">
        <v>2021</v>
      </c>
      <c r="G112" t="s">
        <v>164</v>
      </c>
      <c r="I112" t="s">
        <v>72</v>
      </c>
      <c r="J112" t="s">
        <v>56</v>
      </c>
      <c r="K112" t="s">
        <v>57</v>
      </c>
      <c r="L112" t="s">
        <v>100</v>
      </c>
      <c r="M112" t="s">
        <v>59</v>
      </c>
      <c r="N112" t="s">
        <v>91</v>
      </c>
      <c r="T112" s="19" t="s">
        <v>167</v>
      </c>
      <c r="V112" s="3"/>
      <c r="W112" s="3"/>
      <c r="X112" t="s">
        <v>63</v>
      </c>
      <c r="Y112" t="s">
        <v>64</v>
      </c>
      <c r="Z112" t="s">
        <v>97</v>
      </c>
      <c r="AB112" s="19" t="s">
        <v>442</v>
      </c>
      <c r="AD112">
        <v>12499</v>
      </c>
      <c r="AE112">
        <v>40065</v>
      </c>
      <c r="AF112" s="7">
        <f t="shared" si="53"/>
        <v>0.31196805191563709</v>
      </c>
      <c r="AG112" t="s">
        <v>68</v>
      </c>
      <c r="AH112" t="s">
        <v>166</v>
      </c>
    </row>
    <row r="113" spans="1:34" x14ac:dyDescent="0.3">
      <c r="A113" s="5"/>
      <c r="D113" s="11">
        <v>24</v>
      </c>
      <c r="E113">
        <v>112</v>
      </c>
      <c r="F113">
        <v>2021</v>
      </c>
      <c r="G113" t="s">
        <v>164</v>
      </c>
      <c r="I113" t="s">
        <v>72</v>
      </c>
      <c r="J113" t="s">
        <v>56</v>
      </c>
      <c r="K113" t="s">
        <v>57</v>
      </c>
      <c r="L113" t="s">
        <v>58</v>
      </c>
      <c r="M113" t="s">
        <v>59</v>
      </c>
      <c r="N113" t="s">
        <v>91</v>
      </c>
      <c r="T113" s="19" t="s">
        <v>168</v>
      </c>
      <c r="V113" s="3"/>
      <c r="W113" s="3"/>
      <c r="X113" t="s">
        <v>63</v>
      </c>
      <c r="Y113" t="s">
        <v>64</v>
      </c>
      <c r="Z113" t="s">
        <v>97</v>
      </c>
      <c r="AB113" s="19" t="s">
        <v>442</v>
      </c>
      <c r="AD113">
        <v>24481</v>
      </c>
      <c r="AE113">
        <v>56153</v>
      </c>
      <c r="AF113" s="7">
        <f t="shared" si="53"/>
        <v>0.43596958310330702</v>
      </c>
      <c r="AG113" t="s">
        <v>68</v>
      </c>
      <c r="AH113" t="s">
        <v>166</v>
      </c>
    </row>
    <row r="114" spans="1:34" x14ac:dyDescent="0.3">
      <c r="A114" s="5">
        <v>2025</v>
      </c>
      <c r="B114">
        <v>2023</v>
      </c>
      <c r="C114">
        <v>2023</v>
      </c>
      <c r="D114" s="11">
        <v>25</v>
      </c>
      <c r="E114">
        <v>113</v>
      </c>
      <c r="F114">
        <v>2023</v>
      </c>
      <c r="G114" t="s">
        <v>395</v>
      </c>
      <c r="I114" t="s">
        <v>112</v>
      </c>
      <c r="J114" t="s">
        <v>136</v>
      </c>
      <c r="K114" t="s">
        <v>136</v>
      </c>
      <c r="L114" t="s">
        <v>96</v>
      </c>
      <c r="M114" t="s">
        <v>59</v>
      </c>
      <c r="N114" t="s">
        <v>91</v>
      </c>
      <c r="O114">
        <v>73</v>
      </c>
      <c r="P114">
        <v>11</v>
      </c>
      <c r="Q114">
        <v>25</v>
      </c>
      <c r="R114" s="11">
        <f t="shared" si="28"/>
        <v>18</v>
      </c>
      <c r="T114" s="19" t="s">
        <v>422</v>
      </c>
      <c r="U114">
        <f>Q114-P114</f>
        <v>14</v>
      </c>
      <c r="V114" s="3" t="str">
        <f>IF(U114&lt;=5,"TRUE","FALSE")</f>
        <v>FALSE</v>
      </c>
      <c r="W114" s="3" t="str">
        <f>IF(U114&lt;=3,"TRUE","FALSE")</f>
        <v>FALSE</v>
      </c>
      <c r="X114" t="s">
        <v>63</v>
      </c>
      <c r="Y114" t="s">
        <v>64</v>
      </c>
      <c r="Z114" t="s">
        <v>97</v>
      </c>
      <c r="AB114" s="19" t="s">
        <v>442</v>
      </c>
      <c r="AD114">
        <v>3834</v>
      </c>
      <c r="AE114">
        <v>9270</v>
      </c>
      <c r="AF114" s="7">
        <f t="shared" ref="AF114:AF119" si="54">AD114/AE114</f>
        <v>0.41359223300970877</v>
      </c>
      <c r="AG114" t="s">
        <v>93</v>
      </c>
      <c r="AH114" t="s">
        <v>169</v>
      </c>
    </row>
    <row r="115" spans="1:34" x14ac:dyDescent="0.3">
      <c r="A115" s="5"/>
      <c r="D115" s="11">
        <v>25</v>
      </c>
      <c r="E115">
        <v>114</v>
      </c>
      <c r="F115">
        <v>2023</v>
      </c>
      <c r="G115" t="s">
        <v>395</v>
      </c>
      <c r="I115" t="s">
        <v>112</v>
      </c>
      <c r="J115" t="s">
        <v>136</v>
      </c>
      <c r="K115" t="s">
        <v>136</v>
      </c>
      <c r="L115" t="s">
        <v>100</v>
      </c>
      <c r="M115" t="s">
        <v>59</v>
      </c>
      <c r="N115" t="s">
        <v>91</v>
      </c>
      <c r="P115">
        <v>11</v>
      </c>
      <c r="Q115">
        <v>25</v>
      </c>
      <c r="R115" s="11">
        <f t="shared" si="28"/>
        <v>18</v>
      </c>
      <c r="T115" s="19" t="s">
        <v>422</v>
      </c>
      <c r="U115">
        <f>Q115-P115</f>
        <v>14</v>
      </c>
      <c r="V115" s="3" t="str">
        <f>IF(U115&lt;=5,"TRUE","FALSE")</f>
        <v>FALSE</v>
      </c>
      <c r="W115" s="3" t="str">
        <f>IF(U115&lt;=3,"TRUE","FALSE")</f>
        <v>FALSE</v>
      </c>
      <c r="X115" t="s">
        <v>63</v>
      </c>
      <c r="Y115" t="s">
        <v>64</v>
      </c>
      <c r="Z115" t="s">
        <v>97</v>
      </c>
      <c r="AB115" s="19" t="s">
        <v>442</v>
      </c>
      <c r="AD115">
        <v>1980</v>
      </c>
      <c r="AE115">
        <v>4789</v>
      </c>
      <c r="AF115" s="7">
        <f t="shared" si="54"/>
        <v>0.4134474838170808</v>
      </c>
      <c r="AG115" t="s">
        <v>93</v>
      </c>
      <c r="AH115" t="s">
        <v>169</v>
      </c>
    </row>
    <row r="116" spans="1:34" x14ac:dyDescent="0.3">
      <c r="A116" s="5"/>
      <c r="D116" s="11">
        <v>25</v>
      </c>
      <c r="E116">
        <v>115</v>
      </c>
      <c r="F116">
        <v>2023</v>
      </c>
      <c r="G116" t="s">
        <v>395</v>
      </c>
      <c r="I116" t="s">
        <v>112</v>
      </c>
      <c r="J116" t="s">
        <v>136</v>
      </c>
      <c r="K116" t="s">
        <v>136</v>
      </c>
      <c r="L116" t="s">
        <v>58</v>
      </c>
      <c r="M116" t="s">
        <v>59</v>
      </c>
      <c r="N116" t="s">
        <v>91</v>
      </c>
      <c r="P116">
        <v>11</v>
      </c>
      <c r="Q116">
        <v>25</v>
      </c>
      <c r="R116" s="11">
        <f t="shared" si="28"/>
        <v>18</v>
      </c>
      <c r="T116" s="19" t="s">
        <v>422</v>
      </c>
      <c r="U116">
        <f t="shared" ref="U116:U124" si="55">Q116-P116</f>
        <v>14</v>
      </c>
      <c r="V116" s="3" t="str">
        <f t="shared" ref="V116:V124" si="56">IF(U116&lt;=5,"TRUE","FALSE")</f>
        <v>FALSE</v>
      </c>
      <c r="W116" s="3" t="str">
        <f t="shared" ref="W116:W124" si="57">IF(U116&lt;=3,"TRUE","FALSE")</f>
        <v>FALSE</v>
      </c>
      <c r="X116" t="s">
        <v>63</v>
      </c>
      <c r="Y116" t="s">
        <v>64</v>
      </c>
      <c r="Z116" t="s">
        <v>97</v>
      </c>
      <c r="AB116" s="19" t="s">
        <v>442</v>
      </c>
      <c r="AD116">
        <v>1854</v>
      </c>
      <c r="AE116">
        <v>4481</v>
      </c>
      <c r="AF116" s="7">
        <f t="shared" si="54"/>
        <v>0.41374693148850705</v>
      </c>
      <c r="AG116" t="s">
        <v>93</v>
      </c>
      <c r="AH116" t="s">
        <v>169</v>
      </c>
    </row>
    <row r="117" spans="1:34" x14ac:dyDescent="0.3">
      <c r="A117" s="5"/>
      <c r="D117" s="11">
        <v>25</v>
      </c>
      <c r="E117">
        <v>116</v>
      </c>
      <c r="F117">
        <v>2023</v>
      </c>
      <c r="G117" t="s">
        <v>395</v>
      </c>
      <c r="I117" t="s">
        <v>112</v>
      </c>
      <c r="J117" t="s">
        <v>136</v>
      </c>
      <c r="K117" t="s">
        <v>136</v>
      </c>
      <c r="L117" t="s">
        <v>96</v>
      </c>
      <c r="M117" t="s">
        <v>59</v>
      </c>
      <c r="N117" t="s">
        <v>91</v>
      </c>
      <c r="P117">
        <v>11</v>
      </c>
      <c r="Q117">
        <v>15</v>
      </c>
      <c r="R117" s="11">
        <f t="shared" si="28"/>
        <v>13</v>
      </c>
      <c r="T117" s="19" t="s">
        <v>423</v>
      </c>
      <c r="U117">
        <f t="shared" si="55"/>
        <v>4</v>
      </c>
      <c r="V117" s="3" t="str">
        <f t="shared" si="56"/>
        <v>TRUE</v>
      </c>
      <c r="W117" s="3" t="str">
        <f t="shared" si="57"/>
        <v>FALSE</v>
      </c>
      <c r="X117" t="s">
        <v>63</v>
      </c>
      <c r="Y117" t="s">
        <v>64</v>
      </c>
      <c r="Z117" t="s">
        <v>97</v>
      </c>
      <c r="AB117" s="19" t="s">
        <v>442</v>
      </c>
      <c r="AD117">
        <v>1583</v>
      </c>
      <c r="AE117">
        <v>3858</v>
      </c>
      <c r="AF117" s="7">
        <f t="shared" si="54"/>
        <v>0.41031622602384654</v>
      </c>
      <c r="AG117" t="s">
        <v>93</v>
      </c>
      <c r="AH117" t="s">
        <v>169</v>
      </c>
    </row>
    <row r="118" spans="1:34" x14ac:dyDescent="0.3">
      <c r="A118" s="5"/>
      <c r="D118" s="11">
        <v>25</v>
      </c>
      <c r="E118">
        <v>117</v>
      </c>
      <c r="F118">
        <v>2023</v>
      </c>
      <c r="G118" t="s">
        <v>395</v>
      </c>
      <c r="I118" t="s">
        <v>112</v>
      </c>
      <c r="J118" t="s">
        <v>136</v>
      </c>
      <c r="K118" t="s">
        <v>136</v>
      </c>
      <c r="L118" t="s">
        <v>96</v>
      </c>
      <c r="M118" t="s">
        <v>59</v>
      </c>
      <c r="N118" t="s">
        <v>91</v>
      </c>
      <c r="P118">
        <v>16</v>
      </c>
      <c r="Q118">
        <v>20</v>
      </c>
      <c r="R118" s="11">
        <f t="shared" si="28"/>
        <v>18</v>
      </c>
      <c r="T118" s="19" t="s">
        <v>424</v>
      </c>
      <c r="U118">
        <f t="shared" si="55"/>
        <v>4</v>
      </c>
      <c r="V118" s="3" t="str">
        <f t="shared" si="56"/>
        <v>TRUE</v>
      </c>
      <c r="W118" s="3" t="str">
        <f t="shared" si="57"/>
        <v>FALSE</v>
      </c>
      <c r="X118" t="s">
        <v>63</v>
      </c>
      <c r="Y118" t="s">
        <v>64</v>
      </c>
      <c r="Z118" t="s">
        <v>97</v>
      </c>
      <c r="AB118" s="19" t="s">
        <v>442</v>
      </c>
      <c r="AD118">
        <v>1433</v>
      </c>
      <c r="AE118">
        <v>3535</v>
      </c>
      <c r="AF118" s="7">
        <f t="shared" si="54"/>
        <v>0.40537482319660539</v>
      </c>
      <c r="AG118" t="s">
        <v>93</v>
      </c>
      <c r="AH118" t="s">
        <v>169</v>
      </c>
    </row>
    <row r="119" spans="1:34" x14ac:dyDescent="0.3">
      <c r="A119" s="5"/>
      <c r="D119" s="11">
        <v>25</v>
      </c>
      <c r="E119">
        <v>118</v>
      </c>
      <c r="F119">
        <v>2023</v>
      </c>
      <c r="G119" t="s">
        <v>395</v>
      </c>
      <c r="I119" t="s">
        <v>112</v>
      </c>
      <c r="J119" t="s">
        <v>136</v>
      </c>
      <c r="K119" t="s">
        <v>136</v>
      </c>
      <c r="L119" t="s">
        <v>96</v>
      </c>
      <c r="M119" t="s">
        <v>59</v>
      </c>
      <c r="N119" t="s">
        <v>91</v>
      </c>
      <c r="P119">
        <v>21</v>
      </c>
      <c r="Q119">
        <v>25</v>
      </c>
      <c r="R119" s="11">
        <f t="shared" si="28"/>
        <v>23</v>
      </c>
      <c r="T119" s="19" t="s">
        <v>425</v>
      </c>
      <c r="U119">
        <f t="shared" si="55"/>
        <v>4</v>
      </c>
      <c r="V119" s="3" t="str">
        <f t="shared" si="56"/>
        <v>TRUE</v>
      </c>
      <c r="W119" s="3" t="str">
        <f t="shared" si="57"/>
        <v>FALSE</v>
      </c>
      <c r="X119" t="s">
        <v>63</v>
      </c>
      <c r="Y119" t="s">
        <v>64</v>
      </c>
      <c r="Z119" t="s">
        <v>97</v>
      </c>
      <c r="AB119" s="19" t="s">
        <v>442</v>
      </c>
      <c r="AD119">
        <v>818</v>
      </c>
      <c r="AE119">
        <v>1877</v>
      </c>
      <c r="AF119" s="7">
        <f t="shared" si="54"/>
        <v>0.43580181140117208</v>
      </c>
      <c r="AG119" t="s">
        <v>93</v>
      </c>
      <c r="AH119" t="s">
        <v>169</v>
      </c>
    </row>
    <row r="120" spans="1:34" x14ac:dyDescent="0.3">
      <c r="A120" s="5"/>
      <c r="D120" s="11">
        <v>26</v>
      </c>
      <c r="E120">
        <v>119</v>
      </c>
      <c r="F120">
        <v>2023</v>
      </c>
      <c r="G120" t="s">
        <v>117</v>
      </c>
      <c r="I120" t="s">
        <v>72</v>
      </c>
      <c r="J120" t="s">
        <v>56</v>
      </c>
      <c r="K120" t="s">
        <v>73</v>
      </c>
      <c r="L120" t="s">
        <v>100</v>
      </c>
      <c r="M120" t="s">
        <v>59</v>
      </c>
      <c r="N120" t="s">
        <v>91</v>
      </c>
      <c r="P120">
        <v>12</v>
      </c>
      <c r="Q120">
        <v>19</v>
      </c>
      <c r="R120" s="11">
        <f t="shared" si="28"/>
        <v>15.5</v>
      </c>
      <c r="T120" s="19" t="s">
        <v>397</v>
      </c>
      <c r="U120">
        <f t="shared" si="55"/>
        <v>7</v>
      </c>
      <c r="V120" s="3" t="str">
        <f t="shared" si="56"/>
        <v>FALSE</v>
      </c>
      <c r="W120" s="3" t="str">
        <f t="shared" si="57"/>
        <v>FALSE</v>
      </c>
      <c r="X120" t="s">
        <v>78</v>
      </c>
      <c r="Y120" t="s">
        <v>159</v>
      </c>
      <c r="Z120" t="s">
        <v>160</v>
      </c>
      <c r="AD120">
        <v>1</v>
      </c>
      <c r="AE120">
        <v>506</v>
      </c>
      <c r="AF120" s="7">
        <f t="shared" ref="AF120:AF135" si="58">AD120/AE120</f>
        <v>1.976284584980237E-3</v>
      </c>
      <c r="AG120" t="s">
        <v>69</v>
      </c>
      <c r="AH120" t="s">
        <v>170</v>
      </c>
    </row>
    <row r="121" spans="1:34" x14ac:dyDescent="0.3">
      <c r="A121" s="5"/>
      <c r="D121" s="11">
        <v>26</v>
      </c>
      <c r="E121">
        <v>120</v>
      </c>
      <c r="F121">
        <v>2023</v>
      </c>
      <c r="G121" t="s">
        <v>117</v>
      </c>
      <c r="I121" t="s">
        <v>72</v>
      </c>
      <c r="J121" t="s">
        <v>56</v>
      </c>
      <c r="K121" t="s">
        <v>73</v>
      </c>
      <c r="L121" t="s">
        <v>58</v>
      </c>
      <c r="M121" t="s">
        <v>59</v>
      </c>
      <c r="N121" t="s">
        <v>91</v>
      </c>
      <c r="P121">
        <v>12</v>
      </c>
      <c r="Q121">
        <v>19</v>
      </c>
      <c r="R121" s="11">
        <f t="shared" si="28"/>
        <v>15.5</v>
      </c>
      <c r="T121" s="19" t="s">
        <v>397</v>
      </c>
      <c r="U121">
        <f t="shared" si="55"/>
        <v>7</v>
      </c>
      <c r="V121" s="3" t="str">
        <f t="shared" si="56"/>
        <v>FALSE</v>
      </c>
      <c r="W121" s="3" t="str">
        <f t="shared" si="57"/>
        <v>FALSE</v>
      </c>
      <c r="X121" t="s">
        <v>78</v>
      </c>
      <c r="Y121" t="s">
        <v>159</v>
      </c>
      <c r="Z121" t="s">
        <v>160</v>
      </c>
      <c r="AD121">
        <v>3</v>
      </c>
      <c r="AE121">
        <v>720</v>
      </c>
      <c r="AF121" s="7">
        <f t="shared" si="58"/>
        <v>4.1666666666666666E-3</v>
      </c>
      <c r="AG121" t="s">
        <v>69</v>
      </c>
      <c r="AH121" t="s">
        <v>170</v>
      </c>
    </row>
    <row r="122" spans="1:34" x14ac:dyDescent="0.3">
      <c r="A122" s="5"/>
      <c r="D122" s="11">
        <v>26</v>
      </c>
      <c r="E122">
        <v>121</v>
      </c>
      <c r="F122">
        <v>2023</v>
      </c>
      <c r="G122" t="s">
        <v>117</v>
      </c>
      <c r="I122" t="s">
        <v>72</v>
      </c>
      <c r="J122" t="s">
        <v>56</v>
      </c>
      <c r="K122" t="s">
        <v>73</v>
      </c>
      <c r="L122" t="s">
        <v>96</v>
      </c>
      <c r="M122" t="s">
        <v>59</v>
      </c>
      <c r="N122" t="s">
        <v>91</v>
      </c>
      <c r="P122">
        <v>12</v>
      </c>
      <c r="Q122">
        <v>19</v>
      </c>
      <c r="R122" s="11">
        <f t="shared" si="28"/>
        <v>15.5</v>
      </c>
      <c r="T122" s="19" t="s">
        <v>397</v>
      </c>
      <c r="U122">
        <f t="shared" si="55"/>
        <v>7</v>
      </c>
      <c r="V122" s="3" t="str">
        <f t="shared" si="56"/>
        <v>FALSE</v>
      </c>
      <c r="W122" s="3" t="str">
        <f t="shared" si="57"/>
        <v>FALSE</v>
      </c>
      <c r="X122" t="s">
        <v>79</v>
      </c>
      <c r="Y122" t="s">
        <v>159</v>
      </c>
      <c r="Z122" t="s">
        <v>160</v>
      </c>
      <c r="AD122">
        <v>6</v>
      </c>
      <c r="AE122">
        <v>1224</v>
      </c>
      <c r="AF122" s="7">
        <f t="shared" si="58"/>
        <v>4.9019607843137254E-3</v>
      </c>
      <c r="AG122" t="s">
        <v>69</v>
      </c>
      <c r="AH122" t="s">
        <v>170</v>
      </c>
    </row>
    <row r="123" spans="1:34" x14ac:dyDescent="0.3">
      <c r="A123" s="5"/>
      <c r="D123" s="11">
        <v>26</v>
      </c>
      <c r="E123">
        <v>122</v>
      </c>
      <c r="F123">
        <v>2023</v>
      </c>
      <c r="G123" t="s">
        <v>117</v>
      </c>
      <c r="I123" t="s">
        <v>72</v>
      </c>
      <c r="J123" t="s">
        <v>56</v>
      </c>
      <c r="K123" t="s">
        <v>73</v>
      </c>
      <c r="L123" t="s">
        <v>100</v>
      </c>
      <c r="M123" t="s">
        <v>59</v>
      </c>
      <c r="N123" t="s">
        <v>91</v>
      </c>
      <c r="P123">
        <v>12</v>
      </c>
      <c r="Q123">
        <v>19</v>
      </c>
      <c r="R123" s="11">
        <f t="shared" si="28"/>
        <v>15.5</v>
      </c>
      <c r="T123" s="19" t="s">
        <v>397</v>
      </c>
      <c r="U123">
        <f t="shared" si="55"/>
        <v>7</v>
      </c>
      <c r="V123" s="3" t="str">
        <f t="shared" si="56"/>
        <v>FALSE</v>
      </c>
      <c r="W123" s="3" t="str">
        <f t="shared" si="57"/>
        <v>FALSE</v>
      </c>
      <c r="X123" t="s">
        <v>79</v>
      </c>
      <c r="Y123" t="s">
        <v>159</v>
      </c>
      <c r="Z123" t="s">
        <v>160</v>
      </c>
      <c r="AD123">
        <v>0</v>
      </c>
      <c r="AE123">
        <v>506</v>
      </c>
      <c r="AF123" s="7">
        <f t="shared" si="58"/>
        <v>0</v>
      </c>
      <c r="AG123" t="s">
        <v>69</v>
      </c>
      <c r="AH123" t="s">
        <v>170</v>
      </c>
    </row>
    <row r="124" spans="1:34" x14ac:dyDescent="0.3">
      <c r="A124" s="5"/>
      <c r="D124" s="11">
        <v>26</v>
      </c>
      <c r="E124">
        <v>123</v>
      </c>
      <c r="F124">
        <v>2023</v>
      </c>
      <c r="G124" t="s">
        <v>117</v>
      </c>
      <c r="I124" t="s">
        <v>72</v>
      </c>
      <c r="J124" t="s">
        <v>56</v>
      </c>
      <c r="K124" t="s">
        <v>73</v>
      </c>
      <c r="L124" t="s">
        <v>58</v>
      </c>
      <c r="M124" t="s">
        <v>59</v>
      </c>
      <c r="N124" t="s">
        <v>91</v>
      </c>
      <c r="P124">
        <v>12</v>
      </c>
      <c r="Q124">
        <v>19</v>
      </c>
      <c r="R124" s="11">
        <f t="shared" si="28"/>
        <v>15.5</v>
      </c>
      <c r="T124" s="19" t="s">
        <v>397</v>
      </c>
      <c r="U124">
        <f t="shared" si="55"/>
        <v>7</v>
      </c>
      <c r="V124" s="3" t="str">
        <f t="shared" si="56"/>
        <v>FALSE</v>
      </c>
      <c r="W124" s="3" t="str">
        <f t="shared" si="57"/>
        <v>FALSE</v>
      </c>
      <c r="X124" t="s">
        <v>79</v>
      </c>
      <c r="Y124" t="s">
        <v>159</v>
      </c>
      <c r="Z124" t="s">
        <v>160</v>
      </c>
      <c r="AD124">
        <v>6</v>
      </c>
      <c r="AE124">
        <v>720</v>
      </c>
      <c r="AF124" s="7">
        <f t="shared" si="58"/>
        <v>8.3333333333333332E-3</v>
      </c>
      <c r="AG124" t="s">
        <v>69</v>
      </c>
      <c r="AH124" t="s">
        <v>170</v>
      </c>
    </row>
    <row r="125" spans="1:34" x14ac:dyDescent="0.3">
      <c r="A125" s="5" t="s">
        <v>171</v>
      </c>
      <c r="B125">
        <v>2023</v>
      </c>
      <c r="C125">
        <v>2023</v>
      </c>
      <c r="D125" s="11">
        <v>27</v>
      </c>
      <c r="E125">
        <v>124</v>
      </c>
      <c r="F125">
        <v>2023</v>
      </c>
      <c r="G125" t="s">
        <v>395</v>
      </c>
      <c r="I125" t="s">
        <v>112</v>
      </c>
      <c r="J125" t="s">
        <v>56</v>
      </c>
      <c r="K125" t="s">
        <v>57</v>
      </c>
      <c r="L125" t="s">
        <v>96</v>
      </c>
      <c r="M125" t="s">
        <v>59</v>
      </c>
      <c r="N125" t="s">
        <v>151</v>
      </c>
      <c r="P125">
        <v>18</v>
      </c>
      <c r="Q125">
        <v>24</v>
      </c>
      <c r="R125" s="11">
        <f t="shared" si="28"/>
        <v>21</v>
      </c>
      <c r="T125" s="19" t="s">
        <v>426</v>
      </c>
      <c r="U125">
        <f t="shared" ref="U125:U127" si="59">Q125-P125</f>
        <v>6</v>
      </c>
      <c r="V125" s="3" t="str">
        <f t="shared" ref="V125:V127" si="60">IF(U125&lt;=5,"TRUE","FALSE")</f>
        <v>FALSE</v>
      </c>
      <c r="W125" s="3" t="str">
        <f t="shared" ref="W125:W127" si="61">IF(U125&lt;=3,"TRUE","FALSE")</f>
        <v>FALSE</v>
      </c>
      <c r="X125" t="s">
        <v>63</v>
      </c>
      <c r="Y125" t="s">
        <v>64</v>
      </c>
      <c r="Z125" t="s">
        <v>97</v>
      </c>
      <c r="AB125" s="19" t="s">
        <v>442</v>
      </c>
      <c r="AD125">
        <v>242</v>
      </c>
      <c r="AE125">
        <v>946</v>
      </c>
      <c r="AF125" s="7">
        <f t="shared" si="58"/>
        <v>0.2558139534883721</v>
      </c>
      <c r="AG125" t="s">
        <v>93</v>
      </c>
      <c r="AH125" t="s">
        <v>172</v>
      </c>
    </row>
    <row r="126" spans="1:34" x14ac:dyDescent="0.3">
      <c r="A126" s="5"/>
      <c r="D126" s="11">
        <v>27</v>
      </c>
      <c r="E126">
        <v>125</v>
      </c>
      <c r="F126">
        <v>2023</v>
      </c>
      <c r="G126" t="s">
        <v>395</v>
      </c>
      <c r="I126" t="s">
        <v>112</v>
      </c>
      <c r="J126" t="s">
        <v>56</v>
      </c>
      <c r="K126" t="s">
        <v>57</v>
      </c>
      <c r="L126" t="s">
        <v>100</v>
      </c>
      <c r="M126" t="s">
        <v>59</v>
      </c>
      <c r="N126" t="s">
        <v>151</v>
      </c>
      <c r="P126">
        <v>18</v>
      </c>
      <c r="Q126">
        <v>24</v>
      </c>
      <c r="R126" s="11">
        <f t="shared" si="28"/>
        <v>21</v>
      </c>
      <c r="T126" s="19" t="s">
        <v>426</v>
      </c>
      <c r="U126">
        <f t="shared" si="59"/>
        <v>6</v>
      </c>
      <c r="V126" s="3" t="str">
        <f t="shared" si="60"/>
        <v>FALSE</v>
      </c>
      <c r="W126" s="3" t="str">
        <f t="shared" si="61"/>
        <v>FALSE</v>
      </c>
      <c r="X126" t="s">
        <v>63</v>
      </c>
      <c r="Y126" t="s">
        <v>64</v>
      </c>
      <c r="Z126" t="s">
        <v>97</v>
      </c>
      <c r="AB126" s="19" t="s">
        <v>442</v>
      </c>
      <c r="AD126">
        <v>96</v>
      </c>
      <c r="AE126">
        <v>460</v>
      </c>
      <c r="AF126" s="7">
        <f t="shared" si="58"/>
        <v>0.20869565217391303</v>
      </c>
      <c r="AG126" t="s">
        <v>93</v>
      </c>
      <c r="AH126" t="s">
        <v>172</v>
      </c>
    </row>
    <row r="127" spans="1:34" x14ac:dyDescent="0.3">
      <c r="A127" s="5"/>
      <c r="D127" s="11">
        <v>27</v>
      </c>
      <c r="E127">
        <v>126</v>
      </c>
      <c r="F127">
        <v>2023</v>
      </c>
      <c r="G127" t="s">
        <v>395</v>
      </c>
      <c r="I127" t="s">
        <v>112</v>
      </c>
      <c r="J127" t="s">
        <v>56</v>
      </c>
      <c r="K127" t="s">
        <v>57</v>
      </c>
      <c r="L127" t="s">
        <v>58</v>
      </c>
      <c r="M127" t="s">
        <v>59</v>
      </c>
      <c r="N127" t="s">
        <v>151</v>
      </c>
      <c r="P127">
        <v>18</v>
      </c>
      <c r="Q127">
        <v>24</v>
      </c>
      <c r="R127" s="11">
        <f t="shared" si="28"/>
        <v>21</v>
      </c>
      <c r="T127" s="19" t="s">
        <v>426</v>
      </c>
      <c r="U127">
        <f t="shared" si="59"/>
        <v>6</v>
      </c>
      <c r="V127" s="3" t="str">
        <f t="shared" si="60"/>
        <v>FALSE</v>
      </c>
      <c r="W127" s="3" t="str">
        <f t="shared" si="61"/>
        <v>FALSE</v>
      </c>
      <c r="X127" t="s">
        <v>63</v>
      </c>
      <c r="Y127" t="s">
        <v>64</v>
      </c>
      <c r="Z127" t="s">
        <v>97</v>
      </c>
      <c r="AB127" s="19" t="s">
        <v>442</v>
      </c>
      <c r="AD127">
        <v>146</v>
      </c>
      <c r="AE127">
        <v>486</v>
      </c>
      <c r="AF127" s="7">
        <f t="shared" si="58"/>
        <v>0.30041152263374488</v>
      </c>
      <c r="AG127" t="s">
        <v>93</v>
      </c>
      <c r="AH127" t="s">
        <v>172</v>
      </c>
    </row>
    <row r="128" spans="1:34" x14ac:dyDescent="0.3">
      <c r="A128" s="5">
        <v>2024</v>
      </c>
      <c r="D128" s="11">
        <v>28</v>
      </c>
      <c r="E128">
        <v>127</v>
      </c>
      <c r="F128">
        <v>2023</v>
      </c>
      <c r="G128" t="s">
        <v>138</v>
      </c>
      <c r="H128" t="s">
        <v>139</v>
      </c>
      <c r="I128" t="s">
        <v>55</v>
      </c>
      <c r="J128" t="s">
        <v>56</v>
      </c>
      <c r="K128" t="s">
        <v>73</v>
      </c>
      <c r="L128" t="s">
        <v>96</v>
      </c>
      <c r="M128" t="s">
        <v>59</v>
      </c>
      <c r="N128" t="s">
        <v>91</v>
      </c>
      <c r="U128">
        <f t="shared" ref="U128:U132" si="62">Q128-P128</f>
        <v>0</v>
      </c>
      <c r="V128" s="3" t="str">
        <f t="shared" ref="V128:V132" si="63">IF(U128&lt;=5,"TRUE","FALSE")</f>
        <v>TRUE</v>
      </c>
      <c r="W128" s="3" t="str">
        <f t="shared" ref="W128:W132" si="64">IF(U128&lt;=3,"TRUE","FALSE")</f>
        <v>TRUE</v>
      </c>
      <c r="X128" t="s">
        <v>63</v>
      </c>
      <c r="Y128" t="s">
        <v>64</v>
      </c>
      <c r="Z128" t="s">
        <v>97</v>
      </c>
      <c r="AB128" s="19" t="s">
        <v>442</v>
      </c>
      <c r="AD128">
        <v>445</v>
      </c>
      <c r="AE128">
        <v>2008</v>
      </c>
      <c r="AF128" s="7">
        <f t="shared" si="58"/>
        <v>0.22161354581673307</v>
      </c>
      <c r="AG128" t="s">
        <v>69</v>
      </c>
      <c r="AH128" t="s">
        <v>173</v>
      </c>
    </row>
    <row r="129" spans="1:34" x14ac:dyDescent="0.3">
      <c r="A129" s="4">
        <v>2021</v>
      </c>
      <c r="B129">
        <v>2020</v>
      </c>
      <c r="C129">
        <v>2021</v>
      </c>
      <c r="D129" s="11">
        <v>29</v>
      </c>
      <c r="E129">
        <v>128</v>
      </c>
      <c r="F129">
        <v>2020.5</v>
      </c>
      <c r="G129" t="s">
        <v>395</v>
      </c>
      <c r="I129" t="s">
        <v>112</v>
      </c>
      <c r="J129" t="s">
        <v>136</v>
      </c>
      <c r="K129" t="s">
        <v>136</v>
      </c>
      <c r="L129" t="s">
        <v>96</v>
      </c>
      <c r="M129" t="s">
        <v>59</v>
      </c>
      <c r="N129" t="s">
        <v>91</v>
      </c>
      <c r="P129">
        <v>18</v>
      </c>
      <c r="Q129">
        <v>72</v>
      </c>
      <c r="R129" s="11">
        <f t="shared" si="28"/>
        <v>45</v>
      </c>
      <c r="T129" s="19" t="s">
        <v>427</v>
      </c>
      <c r="U129">
        <f t="shared" si="62"/>
        <v>54</v>
      </c>
      <c r="V129" s="3" t="str">
        <f t="shared" si="63"/>
        <v>FALSE</v>
      </c>
      <c r="W129" s="3" t="str">
        <f t="shared" si="64"/>
        <v>FALSE</v>
      </c>
      <c r="X129" t="s">
        <v>63</v>
      </c>
      <c r="Y129" t="s">
        <v>64</v>
      </c>
      <c r="Z129" t="s">
        <v>65</v>
      </c>
      <c r="AB129" s="19" t="s">
        <v>444</v>
      </c>
      <c r="AD129">
        <v>32</v>
      </c>
      <c r="AE129">
        <v>342</v>
      </c>
      <c r="AF129" s="7">
        <f t="shared" si="58"/>
        <v>9.3567251461988299E-2</v>
      </c>
      <c r="AG129" t="s">
        <v>93</v>
      </c>
      <c r="AH129" t="s">
        <v>174</v>
      </c>
    </row>
    <row r="130" spans="1:34" x14ac:dyDescent="0.3">
      <c r="A130" s="5" t="s">
        <v>175</v>
      </c>
      <c r="B130">
        <v>2007</v>
      </c>
      <c r="C130">
        <v>2007</v>
      </c>
      <c r="D130" s="11">
        <v>30</v>
      </c>
      <c r="E130">
        <v>129</v>
      </c>
      <c r="F130">
        <v>2007</v>
      </c>
      <c r="G130" t="s">
        <v>117</v>
      </c>
      <c r="I130" t="s">
        <v>72</v>
      </c>
      <c r="J130" t="s">
        <v>56</v>
      </c>
      <c r="K130" t="s">
        <v>73</v>
      </c>
      <c r="L130" t="s">
        <v>96</v>
      </c>
      <c r="M130" t="s">
        <v>59</v>
      </c>
      <c r="N130" t="s">
        <v>60</v>
      </c>
      <c r="P130">
        <v>12</v>
      </c>
      <c r="Q130">
        <v>18</v>
      </c>
      <c r="R130" s="11">
        <f t="shared" ref="R130:R177" si="65">(P130+Q130)/2</f>
        <v>15</v>
      </c>
      <c r="T130" s="19" t="s">
        <v>421</v>
      </c>
      <c r="U130">
        <f t="shared" si="62"/>
        <v>6</v>
      </c>
      <c r="V130" s="3" t="str">
        <f t="shared" si="63"/>
        <v>FALSE</v>
      </c>
      <c r="W130" s="3" t="str">
        <f t="shared" si="64"/>
        <v>FALSE</v>
      </c>
      <c r="X130" t="s">
        <v>63</v>
      </c>
      <c r="Y130" t="s">
        <v>64</v>
      </c>
      <c r="Z130" t="s">
        <v>65</v>
      </c>
      <c r="AB130" s="19" t="s">
        <v>444</v>
      </c>
      <c r="AD130">
        <v>197</v>
      </c>
      <c r="AE130">
        <v>893</v>
      </c>
      <c r="AF130" s="7">
        <f t="shared" si="58"/>
        <v>0.22060470324748041</v>
      </c>
      <c r="AG130" t="s">
        <v>69</v>
      </c>
    </row>
    <row r="131" spans="1:34" x14ac:dyDescent="0.3">
      <c r="A131" s="4"/>
      <c r="D131" s="11">
        <v>30</v>
      </c>
      <c r="E131">
        <v>130</v>
      </c>
      <c r="F131">
        <v>2007</v>
      </c>
      <c r="G131" t="s">
        <v>117</v>
      </c>
      <c r="I131" t="s">
        <v>72</v>
      </c>
      <c r="J131" t="s">
        <v>56</v>
      </c>
      <c r="K131" t="s">
        <v>73</v>
      </c>
      <c r="L131" t="s">
        <v>100</v>
      </c>
      <c r="M131" t="s">
        <v>59</v>
      </c>
      <c r="N131" t="s">
        <v>60</v>
      </c>
      <c r="P131">
        <v>12</v>
      </c>
      <c r="Q131">
        <v>18</v>
      </c>
      <c r="R131" s="11">
        <f t="shared" si="65"/>
        <v>15</v>
      </c>
      <c r="T131" s="19" t="s">
        <v>421</v>
      </c>
      <c r="U131">
        <f t="shared" si="62"/>
        <v>6</v>
      </c>
      <c r="V131" s="3" t="str">
        <f t="shared" si="63"/>
        <v>FALSE</v>
      </c>
      <c r="W131" s="3" t="str">
        <f t="shared" si="64"/>
        <v>FALSE</v>
      </c>
      <c r="X131" t="s">
        <v>63</v>
      </c>
      <c r="Y131" t="s">
        <v>64</v>
      </c>
      <c r="Z131" t="s">
        <v>65</v>
      </c>
      <c r="AB131" s="19" t="s">
        <v>444</v>
      </c>
      <c r="AD131">
        <v>93</v>
      </c>
      <c r="AE131">
        <v>502</v>
      </c>
      <c r="AF131" s="7">
        <f t="shared" si="58"/>
        <v>0.1852589641434263</v>
      </c>
      <c r="AG131" t="s">
        <v>69</v>
      </c>
    </row>
    <row r="132" spans="1:34" x14ac:dyDescent="0.3">
      <c r="A132" s="4"/>
      <c r="D132" s="11">
        <v>30</v>
      </c>
      <c r="E132">
        <v>131</v>
      </c>
      <c r="F132">
        <v>2007</v>
      </c>
      <c r="G132" t="s">
        <v>117</v>
      </c>
      <c r="I132" t="s">
        <v>72</v>
      </c>
      <c r="J132" t="s">
        <v>56</v>
      </c>
      <c r="K132" t="s">
        <v>73</v>
      </c>
      <c r="L132" t="s">
        <v>58</v>
      </c>
      <c r="M132" t="s">
        <v>59</v>
      </c>
      <c r="N132" t="s">
        <v>60</v>
      </c>
      <c r="P132">
        <v>12</v>
      </c>
      <c r="Q132">
        <v>18</v>
      </c>
      <c r="R132" s="11">
        <f t="shared" si="65"/>
        <v>15</v>
      </c>
      <c r="T132" s="19" t="s">
        <v>421</v>
      </c>
      <c r="U132">
        <f t="shared" si="62"/>
        <v>6</v>
      </c>
      <c r="V132" s="3" t="str">
        <f t="shared" si="63"/>
        <v>FALSE</v>
      </c>
      <c r="W132" s="3" t="str">
        <f t="shared" si="64"/>
        <v>FALSE</v>
      </c>
      <c r="X132" t="s">
        <v>63</v>
      </c>
      <c r="Y132" t="s">
        <v>64</v>
      </c>
      <c r="Z132" t="s">
        <v>65</v>
      </c>
      <c r="AB132" s="19" t="s">
        <v>444</v>
      </c>
      <c r="AD132">
        <v>104</v>
      </c>
      <c r="AE132">
        <v>391</v>
      </c>
      <c r="AF132" s="7">
        <f t="shared" si="58"/>
        <v>0.26598465473145783</v>
      </c>
      <c r="AG132" t="s">
        <v>69</v>
      </c>
    </row>
    <row r="133" spans="1:34" x14ac:dyDescent="0.3">
      <c r="A133" s="4">
        <v>2007</v>
      </c>
      <c r="D133" s="11">
        <v>31</v>
      </c>
      <c r="E133">
        <v>132</v>
      </c>
      <c r="F133">
        <v>2007</v>
      </c>
      <c r="G133" t="s">
        <v>117</v>
      </c>
      <c r="I133" t="s">
        <v>72</v>
      </c>
      <c r="J133" t="s">
        <v>56</v>
      </c>
      <c r="K133" t="s">
        <v>73</v>
      </c>
      <c r="L133" t="s">
        <v>96</v>
      </c>
      <c r="M133" t="s">
        <v>108</v>
      </c>
      <c r="N133" t="s">
        <v>60</v>
      </c>
      <c r="P133">
        <v>12</v>
      </c>
      <c r="Q133">
        <v>19</v>
      </c>
      <c r="R133" s="11">
        <f t="shared" si="65"/>
        <v>15.5</v>
      </c>
      <c r="T133" s="19" t="s">
        <v>397</v>
      </c>
      <c r="U133">
        <f t="shared" ref="U133:U135" si="66">Q133-P133</f>
        <v>7</v>
      </c>
      <c r="V133" s="3" t="str">
        <f t="shared" ref="V133:V135" si="67">IF(U133&lt;=5,"TRUE","FALSE")</f>
        <v>FALSE</v>
      </c>
      <c r="W133" s="3" t="str">
        <f t="shared" ref="W133:W135" si="68">IF(U133&lt;=3,"TRUE","FALSE")</f>
        <v>FALSE</v>
      </c>
      <c r="X133" t="s">
        <v>63</v>
      </c>
      <c r="Y133" t="s">
        <v>64</v>
      </c>
      <c r="Z133" t="s">
        <v>176</v>
      </c>
      <c r="AA133" s="8">
        <v>6</v>
      </c>
      <c r="AC133" t="s">
        <v>76</v>
      </c>
      <c r="AD133">
        <v>28</v>
      </c>
      <c r="AE133">
        <v>746</v>
      </c>
      <c r="AF133" s="7">
        <f t="shared" si="58"/>
        <v>3.7533512064343161E-2</v>
      </c>
      <c r="AG133" t="s">
        <v>69</v>
      </c>
      <c r="AH133" t="s">
        <v>177</v>
      </c>
    </row>
    <row r="134" spans="1:34" x14ac:dyDescent="0.3">
      <c r="A134" s="5"/>
      <c r="D134" s="11">
        <v>31</v>
      </c>
      <c r="E134">
        <v>133</v>
      </c>
      <c r="F134">
        <v>2007</v>
      </c>
      <c r="G134" t="s">
        <v>117</v>
      </c>
      <c r="I134" t="s">
        <v>72</v>
      </c>
      <c r="J134" t="s">
        <v>56</v>
      </c>
      <c r="K134" t="s">
        <v>73</v>
      </c>
      <c r="L134" t="s">
        <v>100</v>
      </c>
      <c r="M134" t="s">
        <v>108</v>
      </c>
      <c r="N134" t="s">
        <v>60</v>
      </c>
      <c r="P134">
        <v>12</v>
      </c>
      <c r="Q134">
        <v>19</v>
      </c>
      <c r="R134" s="11">
        <f t="shared" si="65"/>
        <v>15.5</v>
      </c>
      <c r="T134" s="19" t="s">
        <v>397</v>
      </c>
      <c r="U134">
        <f t="shared" si="66"/>
        <v>7</v>
      </c>
      <c r="V134" s="3" t="str">
        <f t="shared" si="67"/>
        <v>FALSE</v>
      </c>
      <c r="W134" s="3" t="str">
        <f t="shared" si="68"/>
        <v>FALSE</v>
      </c>
      <c r="X134" t="s">
        <v>63</v>
      </c>
      <c r="Y134" t="s">
        <v>64</v>
      </c>
      <c r="Z134" t="s">
        <v>176</v>
      </c>
      <c r="AA134" s="8">
        <v>6</v>
      </c>
      <c r="AC134" t="s">
        <v>76</v>
      </c>
      <c r="AD134">
        <v>13</v>
      </c>
      <c r="AE134">
        <v>359</v>
      </c>
      <c r="AF134" s="7">
        <f t="shared" si="58"/>
        <v>3.6211699164345405E-2</v>
      </c>
      <c r="AG134" t="s">
        <v>69</v>
      </c>
      <c r="AH134" t="s">
        <v>177</v>
      </c>
    </row>
    <row r="135" spans="1:34" x14ac:dyDescent="0.3">
      <c r="A135" s="5"/>
      <c r="D135" s="11">
        <v>31</v>
      </c>
      <c r="E135">
        <v>134</v>
      </c>
      <c r="F135">
        <v>2007</v>
      </c>
      <c r="G135" t="s">
        <v>117</v>
      </c>
      <c r="I135" t="s">
        <v>72</v>
      </c>
      <c r="J135" t="s">
        <v>56</v>
      </c>
      <c r="K135" t="s">
        <v>73</v>
      </c>
      <c r="L135" t="s">
        <v>58</v>
      </c>
      <c r="M135" t="s">
        <v>108</v>
      </c>
      <c r="N135" t="s">
        <v>60</v>
      </c>
      <c r="P135">
        <v>12</v>
      </c>
      <c r="Q135">
        <v>19</v>
      </c>
      <c r="R135" s="11">
        <f t="shared" si="65"/>
        <v>15.5</v>
      </c>
      <c r="T135" s="19" t="s">
        <v>397</v>
      </c>
      <c r="U135">
        <f t="shared" si="66"/>
        <v>7</v>
      </c>
      <c r="V135" s="3" t="str">
        <f t="shared" si="67"/>
        <v>FALSE</v>
      </c>
      <c r="W135" s="3" t="str">
        <f t="shared" si="68"/>
        <v>FALSE</v>
      </c>
      <c r="X135" t="s">
        <v>63</v>
      </c>
      <c r="Y135" t="s">
        <v>64</v>
      </c>
      <c r="Z135" t="s">
        <v>176</v>
      </c>
      <c r="AA135" s="8">
        <v>6</v>
      </c>
      <c r="AC135" t="s">
        <v>76</v>
      </c>
      <c r="AD135">
        <v>15</v>
      </c>
      <c r="AE135">
        <v>387</v>
      </c>
      <c r="AF135" s="7">
        <f t="shared" si="58"/>
        <v>3.875968992248062E-2</v>
      </c>
      <c r="AG135" t="s">
        <v>69</v>
      </c>
      <c r="AH135" t="s">
        <v>177</v>
      </c>
    </row>
    <row r="136" spans="1:34" x14ac:dyDescent="0.3">
      <c r="A136" s="5" t="s">
        <v>178</v>
      </c>
      <c r="B136">
        <v>2007</v>
      </c>
      <c r="C136">
        <v>2007</v>
      </c>
      <c r="D136" s="11">
        <v>32</v>
      </c>
      <c r="E136">
        <v>135</v>
      </c>
      <c r="F136">
        <v>2007</v>
      </c>
      <c r="G136" t="s">
        <v>179</v>
      </c>
      <c r="H136" t="s">
        <v>180</v>
      </c>
      <c r="I136" t="s">
        <v>55</v>
      </c>
      <c r="J136" t="s">
        <v>56</v>
      </c>
      <c r="K136" t="s">
        <v>57</v>
      </c>
      <c r="L136" t="s">
        <v>58</v>
      </c>
      <c r="M136" t="s">
        <v>59</v>
      </c>
      <c r="N136" t="s">
        <v>91</v>
      </c>
      <c r="O136">
        <v>90</v>
      </c>
      <c r="P136">
        <v>18</v>
      </c>
      <c r="Q136">
        <v>41</v>
      </c>
      <c r="R136" s="11">
        <f t="shared" si="65"/>
        <v>29.5</v>
      </c>
      <c r="T136" s="19" t="s">
        <v>428</v>
      </c>
      <c r="U136">
        <f t="shared" ref="U136:U143" si="69">Q136-P136</f>
        <v>23</v>
      </c>
      <c r="V136" s="3" t="str">
        <f t="shared" ref="V136:V143" si="70">IF(U136&lt;=5,"TRUE","FALSE")</f>
        <v>FALSE</v>
      </c>
      <c r="W136" s="3" t="str">
        <f t="shared" ref="W136:W143" si="71">IF(U136&lt;=3,"TRUE","FALSE")</f>
        <v>FALSE</v>
      </c>
      <c r="X136" t="s">
        <v>63</v>
      </c>
      <c r="Y136" t="s">
        <v>64</v>
      </c>
      <c r="Z136" t="s">
        <v>65</v>
      </c>
      <c r="AB136" s="19" t="s">
        <v>444</v>
      </c>
      <c r="AD136">
        <f t="shared" ref="AD136" si="72">AE136*AF136</f>
        <v>56.511000000000003</v>
      </c>
      <c r="AE136">
        <v>207</v>
      </c>
      <c r="AF136" s="7">
        <v>0.27300000000000002</v>
      </c>
      <c r="AG136" t="s">
        <v>68</v>
      </c>
      <c r="AH136" t="s">
        <v>181</v>
      </c>
    </row>
    <row r="137" spans="1:34" x14ac:dyDescent="0.3">
      <c r="A137" s="5" t="s">
        <v>171</v>
      </c>
      <c r="B137">
        <v>2023</v>
      </c>
      <c r="C137">
        <v>2023</v>
      </c>
      <c r="D137" s="11">
        <v>33</v>
      </c>
      <c r="E137">
        <v>136</v>
      </c>
      <c r="F137">
        <v>2023</v>
      </c>
      <c r="G137" t="s">
        <v>182</v>
      </c>
      <c r="H137" t="s">
        <v>183</v>
      </c>
      <c r="I137" t="s">
        <v>55</v>
      </c>
      <c r="J137" t="s">
        <v>56</v>
      </c>
      <c r="K137" t="s">
        <v>73</v>
      </c>
      <c r="L137" t="s">
        <v>96</v>
      </c>
      <c r="M137" t="s">
        <v>59</v>
      </c>
      <c r="N137" t="s">
        <v>60</v>
      </c>
      <c r="O137">
        <v>100</v>
      </c>
      <c r="P137">
        <v>7</v>
      </c>
      <c r="Q137">
        <v>20</v>
      </c>
      <c r="R137" s="11">
        <f t="shared" si="65"/>
        <v>13.5</v>
      </c>
      <c r="T137" s="19" t="s">
        <v>429</v>
      </c>
      <c r="U137">
        <f t="shared" si="69"/>
        <v>13</v>
      </c>
      <c r="V137" s="3" t="str">
        <f t="shared" si="70"/>
        <v>FALSE</v>
      </c>
      <c r="W137" s="3" t="str">
        <f t="shared" si="71"/>
        <v>FALSE</v>
      </c>
      <c r="X137" t="s">
        <v>63</v>
      </c>
      <c r="Y137" t="s">
        <v>64</v>
      </c>
      <c r="Z137" t="s">
        <v>97</v>
      </c>
      <c r="AB137" s="19" t="s">
        <v>442</v>
      </c>
      <c r="AD137">
        <v>1735</v>
      </c>
      <c r="AE137">
        <v>6198</v>
      </c>
      <c r="AF137" s="7">
        <f t="shared" ref="AF137:AF149" si="73">AD137/AE137</f>
        <v>0.27992900935785736</v>
      </c>
      <c r="AG137" t="s">
        <v>68</v>
      </c>
      <c r="AH137" t="s">
        <v>184</v>
      </c>
    </row>
    <row r="138" spans="1:34" x14ac:dyDescent="0.3">
      <c r="A138" s="4"/>
      <c r="D138" s="11">
        <v>33</v>
      </c>
      <c r="E138">
        <v>137</v>
      </c>
      <c r="F138">
        <v>2023</v>
      </c>
      <c r="G138" t="s">
        <v>182</v>
      </c>
      <c r="H138" t="s">
        <v>183</v>
      </c>
      <c r="I138" t="s">
        <v>55</v>
      </c>
      <c r="J138" t="s">
        <v>56</v>
      </c>
      <c r="K138" t="s">
        <v>73</v>
      </c>
      <c r="L138" t="s">
        <v>100</v>
      </c>
      <c r="M138" t="s">
        <v>59</v>
      </c>
      <c r="N138" t="s">
        <v>60</v>
      </c>
      <c r="P138">
        <v>7</v>
      </c>
      <c r="Q138">
        <v>20</v>
      </c>
      <c r="R138" s="11">
        <f t="shared" si="65"/>
        <v>13.5</v>
      </c>
      <c r="T138" s="19" t="s">
        <v>429</v>
      </c>
      <c r="U138">
        <f t="shared" si="69"/>
        <v>13</v>
      </c>
      <c r="V138" s="3" t="str">
        <f t="shared" si="70"/>
        <v>FALSE</v>
      </c>
      <c r="W138" s="3" t="str">
        <f t="shared" si="71"/>
        <v>FALSE</v>
      </c>
      <c r="X138" t="s">
        <v>63</v>
      </c>
      <c r="Y138" t="s">
        <v>64</v>
      </c>
      <c r="Z138" t="s">
        <v>97</v>
      </c>
      <c r="AB138" s="19" t="s">
        <v>442</v>
      </c>
      <c r="AD138">
        <v>423</v>
      </c>
      <c r="AE138">
        <v>3128</v>
      </c>
      <c r="AF138" s="7">
        <f t="shared" si="73"/>
        <v>0.135230179028133</v>
      </c>
      <c r="AG138" t="s">
        <v>68</v>
      </c>
      <c r="AH138" t="s">
        <v>184</v>
      </c>
    </row>
    <row r="139" spans="1:34" x14ac:dyDescent="0.3">
      <c r="A139" s="4"/>
      <c r="D139" s="11">
        <v>33</v>
      </c>
      <c r="E139">
        <v>138</v>
      </c>
      <c r="F139">
        <v>2023</v>
      </c>
      <c r="G139" t="s">
        <v>182</v>
      </c>
      <c r="H139" t="s">
        <v>183</v>
      </c>
      <c r="I139" t="s">
        <v>55</v>
      </c>
      <c r="J139" t="s">
        <v>56</v>
      </c>
      <c r="K139" t="s">
        <v>73</v>
      </c>
      <c r="L139" t="s">
        <v>58</v>
      </c>
      <c r="M139" t="s">
        <v>59</v>
      </c>
      <c r="N139" t="s">
        <v>60</v>
      </c>
      <c r="P139">
        <v>7</v>
      </c>
      <c r="Q139">
        <v>20</v>
      </c>
      <c r="R139" s="11">
        <f t="shared" si="65"/>
        <v>13.5</v>
      </c>
      <c r="T139" s="19" t="s">
        <v>429</v>
      </c>
      <c r="U139">
        <f t="shared" si="69"/>
        <v>13</v>
      </c>
      <c r="V139" s="3" t="str">
        <f t="shared" si="70"/>
        <v>FALSE</v>
      </c>
      <c r="W139" s="3" t="str">
        <f t="shared" si="71"/>
        <v>FALSE</v>
      </c>
      <c r="X139" t="s">
        <v>63</v>
      </c>
      <c r="Y139" t="s">
        <v>64</v>
      </c>
      <c r="Z139" t="s">
        <v>97</v>
      </c>
      <c r="AB139" s="19" t="s">
        <v>442</v>
      </c>
      <c r="AD139">
        <v>771</v>
      </c>
      <c r="AE139">
        <v>3070</v>
      </c>
      <c r="AF139" s="7">
        <f t="shared" si="73"/>
        <v>0.25114006514657983</v>
      </c>
      <c r="AG139" t="s">
        <v>68</v>
      </c>
      <c r="AH139" t="s">
        <v>184</v>
      </c>
    </row>
    <row r="140" spans="1:34" x14ac:dyDescent="0.3">
      <c r="A140" s="4">
        <v>2002</v>
      </c>
      <c r="D140" s="11">
        <v>34</v>
      </c>
      <c r="E140">
        <v>139</v>
      </c>
      <c r="F140">
        <v>2023</v>
      </c>
      <c r="G140" t="s">
        <v>71</v>
      </c>
      <c r="I140" t="s">
        <v>72</v>
      </c>
      <c r="J140" t="s">
        <v>56</v>
      </c>
      <c r="K140" t="s">
        <v>57</v>
      </c>
      <c r="L140" t="s">
        <v>58</v>
      </c>
      <c r="M140" t="s">
        <v>59</v>
      </c>
      <c r="N140" t="s">
        <v>91</v>
      </c>
      <c r="P140">
        <v>17</v>
      </c>
      <c r="Q140">
        <v>24</v>
      </c>
      <c r="R140" s="11">
        <f t="shared" si="65"/>
        <v>20.5</v>
      </c>
      <c r="T140" s="19" t="s">
        <v>430</v>
      </c>
      <c r="U140">
        <f t="shared" si="69"/>
        <v>7</v>
      </c>
      <c r="V140" s="3" t="str">
        <f t="shared" si="70"/>
        <v>FALSE</v>
      </c>
      <c r="W140" s="3" t="str">
        <f t="shared" si="71"/>
        <v>FALSE</v>
      </c>
      <c r="X140" t="s">
        <v>63</v>
      </c>
      <c r="Y140" t="s">
        <v>159</v>
      </c>
      <c r="Z140" t="s">
        <v>160</v>
      </c>
      <c r="AC140" t="s">
        <v>76</v>
      </c>
      <c r="AD140">
        <v>10</v>
      </c>
      <c r="AE140">
        <v>211</v>
      </c>
      <c r="AF140" s="7">
        <f t="shared" si="73"/>
        <v>4.7393364928909949E-2</v>
      </c>
      <c r="AG140" t="s">
        <v>68</v>
      </c>
      <c r="AH140" t="s">
        <v>185</v>
      </c>
    </row>
    <row r="141" spans="1:34" x14ac:dyDescent="0.3">
      <c r="A141" s="5"/>
      <c r="D141" s="11">
        <v>34</v>
      </c>
      <c r="E141">
        <v>140</v>
      </c>
      <c r="F141">
        <v>2023</v>
      </c>
      <c r="G141" t="s">
        <v>71</v>
      </c>
      <c r="I141" t="s">
        <v>72</v>
      </c>
      <c r="J141" t="s">
        <v>56</v>
      </c>
      <c r="K141" t="s">
        <v>57</v>
      </c>
      <c r="L141" t="s">
        <v>58</v>
      </c>
      <c r="M141" t="s">
        <v>59</v>
      </c>
      <c r="N141" t="s">
        <v>91</v>
      </c>
      <c r="P141">
        <v>17</v>
      </c>
      <c r="Q141">
        <v>24</v>
      </c>
      <c r="R141" s="11">
        <f t="shared" si="65"/>
        <v>20.5</v>
      </c>
      <c r="T141" s="19" t="s">
        <v>430</v>
      </c>
      <c r="U141">
        <f t="shared" si="69"/>
        <v>7</v>
      </c>
      <c r="V141" s="3" t="str">
        <f t="shared" si="70"/>
        <v>FALSE</v>
      </c>
      <c r="W141" s="3" t="str">
        <f t="shared" si="71"/>
        <v>FALSE</v>
      </c>
      <c r="X141" t="s">
        <v>77</v>
      </c>
      <c r="Y141" t="s">
        <v>159</v>
      </c>
      <c r="Z141" t="s">
        <v>160</v>
      </c>
      <c r="AC141" t="s">
        <v>76</v>
      </c>
      <c r="AD141">
        <v>0</v>
      </c>
      <c r="AE141">
        <v>212</v>
      </c>
      <c r="AF141" s="7">
        <f t="shared" si="73"/>
        <v>0</v>
      </c>
      <c r="AG141" t="s">
        <v>68</v>
      </c>
      <c r="AH141" t="s">
        <v>185</v>
      </c>
    </row>
    <row r="142" spans="1:34" x14ac:dyDescent="0.3">
      <c r="A142" s="5"/>
      <c r="D142" s="11">
        <v>34</v>
      </c>
      <c r="E142">
        <v>141</v>
      </c>
      <c r="F142">
        <v>2023</v>
      </c>
      <c r="G142" t="s">
        <v>71</v>
      </c>
      <c r="I142" t="s">
        <v>72</v>
      </c>
      <c r="J142" t="s">
        <v>56</v>
      </c>
      <c r="K142" t="s">
        <v>57</v>
      </c>
      <c r="L142" t="s">
        <v>58</v>
      </c>
      <c r="M142" t="s">
        <v>59</v>
      </c>
      <c r="N142" t="s">
        <v>91</v>
      </c>
      <c r="P142">
        <v>17</v>
      </c>
      <c r="Q142">
        <v>24</v>
      </c>
      <c r="R142" s="11">
        <f t="shared" si="65"/>
        <v>20.5</v>
      </c>
      <c r="T142" s="19" t="s">
        <v>430</v>
      </c>
      <c r="U142">
        <f t="shared" si="69"/>
        <v>7</v>
      </c>
      <c r="V142" s="3" t="str">
        <f t="shared" si="70"/>
        <v>FALSE</v>
      </c>
      <c r="W142" s="3" t="str">
        <f t="shared" si="71"/>
        <v>FALSE</v>
      </c>
      <c r="X142" t="s">
        <v>78</v>
      </c>
      <c r="Y142" t="s">
        <v>159</v>
      </c>
      <c r="Z142" t="s">
        <v>160</v>
      </c>
      <c r="AC142" t="s">
        <v>76</v>
      </c>
      <c r="AD142">
        <v>0</v>
      </c>
      <c r="AE142">
        <v>213</v>
      </c>
      <c r="AF142" s="7">
        <f t="shared" si="73"/>
        <v>0</v>
      </c>
      <c r="AG142" t="s">
        <v>68</v>
      </c>
      <c r="AH142" t="s">
        <v>185</v>
      </c>
    </row>
    <row r="143" spans="1:34" x14ac:dyDescent="0.3">
      <c r="A143" s="5"/>
      <c r="D143" s="11">
        <v>34</v>
      </c>
      <c r="E143">
        <v>142</v>
      </c>
      <c r="F143">
        <v>2023</v>
      </c>
      <c r="G143" t="s">
        <v>71</v>
      </c>
      <c r="I143" t="s">
        <v>72</v>
      </c>
      <c r="J143" t="s">
        <v>56</v>
      </c>
      <c r="K143" t="s">
        <v>57</v>
      </c>
      <c r="L143" t="s">
        <v>58</v>
      </c>
      <c r="M143" t="s">
        <v>59</v>
      </c>
      <c r="N143" t="s">
        <v>91</v>
      </c>
      <c r="P143">
        <v>17</v>
      </c>
      <c r="Q143">
        <v>24</v>
      </c>
      <c r="R143" s="11">
        <f t="shared" si="65"/>
        <v>20.5</v>
      </c>
      <c r="T143" s="19" t="s">
        <v>430</v>
      </c>
      <c r="U143">
        <f t="shared" si="69"/>
        <v>7</v>
      </c>
      <c r="V143" s="3" t="str">
        <f t="shared" si="70"/>
        <v>FALSE</v>
      </c>
      <c r="W143" s="3" t="str">
        <f t="shared" si="71"/>
        <v>FALSE</v>
      </c>
      <c r="X143" t="s">
        <v>136</v>
      </c>
      <c r="Y143" t="s">
        <v>159</v>
      </c>
      <c r="Z143" t="s">
        <v>160</v>
      </c>
      <c r="AC143" t="s">
        <v>76</v>
      </c>
      <c r="AD143">
        <v>10</v>
      </c>
      <c r="AE143">
        <v>214</v>
      </c>
      <c r="AF143" s="7">
        <f t="shared" si="73"/>
        <v>4.6728971962616821E-2</v>
      </c>
      <c r="AG143" t="s">
        <v>68</v>
      </c>
      <c r="AH143" t="s">
        <v>185</v>
      </c>
    </row>
    <row r="144" spans="1:34" x14ac:dyDescent="0.3">
      <c r="A144" s="5" t="s">
        <v>187</v>
      </c>
      <c r="B144">
        <v>2011</v>
      </c>
      <c r="C144">
        <v>2011</v>
      </c>
      <c r="D144" s="11">
        <v>37</v>
      </c>
      <c r="E144">
        <v>143</v>
      </c>
      <c r="F144">
        <v>2011</v>
      </c>
      <c r="G144" t="s">
        <v>81</v>
      </c>
      <c r="H144" t="s">
        <v>188</v>
      </c>
      <c r="I144" t="s">
        <v>55</v>
      </c>
      <c r="J144" t="s">
        <v>56</v>
      </c>
      <c r="K144" t="s">
        <v>73</v>
      </c>
      <c r="L144" t="s">
        <v>96</v>
      </c>
      <c r="M144" t="s">
        <v>59</v>
      </c>
      <c r="N144" t="s">
        <v>74</v>
      </c>
      <c r="P144">
        <v>11</v>
      </c>
      <c r="Q144">
        <v>18</v>
      </c>
      <c r="R144" s="11">
        <f t="shared" si="65"/>
        <v>14.5</v>
      </c>
      <c r="T144" s="19" t="s">
        <v>405</v>
      </c>
      <c r="U144">
        <f t="shared" ref="U144:U147" si="74">Q144-P144</f>
        <v>7</v>
      </c>
      <c r="V144" s="3" t="str">
        <f t="shared" ref="V144:V147" si="75">IF(U144&lt;=5,"TRUE","FALSE")</f>
        <v>FALSE</v>
      </c>
      <c r="W144" s="3" t="str">
        <f t="shared" ref="W144:W147" si="76">IF(U144&lt;=3,"TRUE","FALSE")</f>
        <v>FALSE</v>
      </c>
      <c r="X144" t="s">
        <v>63</v>
      </c>
      <c r="Y144" t="s">
        <v>64</v>
      </c>
      <c r="Z144" t="s">
        <v>186</v>
      </c>
      <c r="AB144" s="19" t="s">
        <v>447</v>
      </c>
      <c r="AD144" s="11">
        <v>69</v>
      </c>
      <c r="AE144">
        <v>3351</v>
      </c>
      <c r="AF144" s="7">
        <f t="shared" si="73"/>
        <v>2.0590868397493287E-2</v>
      </c>
      <c r="AG144" t="s">
        <v>68</v>
      </c>
      <c r="AH144" t="s">
        <v>189</v>
      </c>
    </row>
    <row r="145" spans="1:34" x14ac:dyDescent="0.3">
      <c r="A145" s="5"/>
      <c r="D145" s="11">
        <v>37</v>
      </c>
      <c r="E145">
        <v>144</v>
      </c>
      <c r="F145">
        <v>2011</v>
      </c>
      <c r="G145" t="s">
        <v>81</v>
      </c>
      <c r="H145" t="s">
        <v>188</v>
      </c>
      <c r="I145" t="s">
        <v>55</v>
      </c>
      <c r="J145" t="s">
        <v>56</v>
      </c>
      <c r="K145" t="s">
        <v>73</v>
      </c>
      <c r="L145" t="s">
        <v>100</v>
      </c>
      <c r="M145" t="s">
        <v>59</v>
      </c>
      <c r="N145" t="s">
        <v>74</v>
      </c>
      <c r="P145">
        <v>11</v>
      </c>
      <c r="Q145">
        <v>18</v>
      </c>
      <c r="R145" s="11">
        <f t="shared" si="65"/>
        <v>14.5</v>
      </c>
      <c r="T145" s="19" t="s">
        <v>405</v>
      </c>
      <c r="U145">
        <f t="shared" si="74"/>
        <v>7</v>
      </c>
      <c r="V145" s="3" t="str">
        <f t="shared" si="75"/>
        <v>FALSE</v>
      </c>
      <c r="W145" s="3" t="str">
        <f t="shared" si="76"/>
        <v>FALSE</v>
      </c>
      <c r="X145" t="s">
        <v>63</v>
      </c>
      <c r="Y145" t="s">
        <v>64</v>
      </c>
      <c r="AB145" s="19" t="s">
        <v>447</v>
      </c>
      <c r="AD145" s="11">
        <v>22</v>
      </c>
      <c r="AE145">
        <v>1535</v>
      </c>
      <c r="AF145" s="7">
        <f t="shared" si="73"/>
        <v>1.4332247557003257E-2</v>
      </c>
      <c r="AG145" t="s">
        <v>68</v>
      </c>
      <c r="AH145" t="s">
        <v>190</v>
      </c>
    </row>
    <row r="146" spans="1:34" x14ac:dyDescent="0.3">
      <c r="A146" s="5"/>
      <c r="D146" s="11">
        <v>37</v>
      </c>
      <c r="E146">
        <v>145</v>
      </c>
      <c r="F146">
        <v>2011</v>
      </c>
      <c r="G146" t="s">
        <v>81</v>
      </c>
      <c r="H146" t="s">
        <v>188</v>
      </c>
      <c r="I146" t="s">
        <v>55</v>
      </c>
      <c r="J146" t="s">
        <v>56</v>
      </c>
      <c r="K146" t="s">
        <v>73</v>
      </c>
      <c r="L146" t="s">
        <v>58</v>
      </c>
      <c r="M146" t="s">
        <v>59</v>
      </c>
      <c r="N146" t="s">
        <v>74</v>
      </c>
      <c r="P146">
        <v>11</v>
      </c>
      <c r="Q146">
        <v>18</v>
      </c>
      <c r="R146" s="11">
        <f t="shared" si="65"/>
        <v>14.5</v>
      </c>
      <c r="T146" s="19" t="s">
        <v>405</v>
      </c>
      <c r="U146">
        <f t="shared" si="74"/>
        <v>7</v>
      </c>
      <c r="V146" s="3" t="str">
        <f t="shared" si="75"/>
        <v>FALSE</v>
      </c>
      <c r="W146" s="3" t="str">
        <f t="shared" si="76"/>
        <v>FALSE</v>
      </c>
      <c r="X146" t="s">
        <v>63</v>
      </c>
      <c r="Y146" t="s">
        <v>64</v>
      </c>
      <c r="AB146" s="19" t="s">
        <v>447</v>
      </c>
      <c r="AD146" s="11">
        <v>39</v>
      </c>
      <c r="AE146">
        <v>1816</v>
      </c>
      <c r="AF146" s="7">
        <f t="shared" si="73"/>
        <v>2.1475770925110133E-2</v>
      </c>
      <c r="AG146" t="s">
        <v>68</v>
      </c>
      <c r="AH146" t="s">
        <v>191</v>
      </c>
    </row>
    <row r="147" spans="1:34" x14ac:dyDescent="0.3">
      <c r="A147" s="5" t="s">
        <v>192</v>
      </c>
      <c r="B147">
        <v>2005</v>
      </c>
      <c r="C147">
        <v>2005</v>
      </c>
      <c r="D147" s="11">
        <v>38</v>
      </c>
      <c r="E147">
        <v>146</v>
      </c>
      <c r="F147">
        <v>2005</v>
      </c>
      <c r="G147" t="s">
        <v>152</v>
      </c>
      <c r="H147" t="s">
        <v>153</v>
      </c>
      <c r="I147" t="s">
        <v>55</v>
      </c>
      <c r="J147" t="s">
        <v>56</v>
      </c>
      <c r="K147" t="s">
        <v>136</v>
      </c>
      <c r="L147" t="s">
        <v>58</v>
      </c>
      <c r="M147" t="s">
        <v>59</v>
      </c>
      <c r="N147" t="s">
        <v>74</v>
      </c>
      <c r="P147">
        <v>12</v>
      </c>
      <c r="Q147">
        <v>22</v>
      </c>
      <c r="R147" s="11">
        <f t="shared" si="65"/>
        <v>17</v>
      </c>
      <c r="T147" s="19" t="s">
        <v>409</v>
      </c>
      <c r="U147">
        <f t="shared" si="74"/>
        <v>10</v>
      </c>
      <c r="V147" s="3" t="str">
        <f t="shared" si="75"/>
        <v>FALSE</v>
      </c>
      <c r="W147" s="3" t="str">
        <f t="shared" si="76"/>
        <v>FALSE</v>
      </c>
      <c r="X147" t="s">
        <v>63</v>
      </c>
      <c r="Y147" t="s">
        <v>64</v>
      </c>
      <c r="Z147" t="s">
        <v>186</v>
      </c>
      <c r="AA147" s="3" t="s">
        <v>193</v>
      </c>
      <c r="AB147" s="19" t="s">
        <v>447</v>
      </c>
      <c r="AD147" s="11">
        <v>46</v>
      </c>
      <c r="AE147">
        <v>1378</v>
      </c>
      <c r="AF147" s="7">
        <f t="shared" si="73"/>
        <v>3.3381712626995644E-2</v>
      </c>
      <c r="AG147" t="s">
        <v>68</v>
      </c>
      <c r="AH147" t="s">
        <v>194</v>
      </c>
    </row>
    <row r="148" spans="1:34" x14ac:dyDescent="0.3">
      <c r="A148" s="5"/>
      <c r="D148" s="11">
        <v>38</v>
      </c>
      <c r="E148">
        <v>147</v>
      </c>
      <c r="F148">
        <v>2005</v>
      </c>
      <c r="G148" t="s">
        <v>152</v>
      </c>
      <c r="H148" t="s">
        <v>153</v>
      </c>
      <c r="I148" t="s">
        <v>55</v>
      </c>
      <c r="J148" t="s">
        <v>56</v>
      </c>
      <c r="K148" t="s">
        <v>57</v>
      </c>
      <c r="L148" t="s">
        <v>58</v>
      </c>
      <c r="M148" t="s">
        <v>59</v>
      </c>
      <c r="N148" t="s">
        <v>74</v>
      </c>
      <c r="V148" s="3"/>
      <c r="W148" s="3"/>
      <c r="X148" t="s">
        <v>63</v>
      </c>
      <c r="Y148" t="s">
        <v>64</v>
      </c>
      <c r="Z148" t="s">
        <v>186</v>
      </c>
      <c r="AA148" s="3" t="s">
        <v>193</v>
      </c>
      <c r="AB148" s="19" t="s">
        <v>447</v>
      </c>
      <c r="AD148" s="11">
        <v>9</v>
      </c>
      <c r="AE148">
        <v>621</v>
      </c>
      <c r="AF148" s="7">
        <f t="shared" si="73"/>
        <v>1.4492753623188406E-2</v>
      </c>
      <c r="AG148" t="s">
        <v>68</v>
      </c>
      <c r="AH148" t="s">
        <v>194</v>
      </c>
    </row>
    <row r="149" spans="1:34" x14ac:dyDescent="0.3">
      <c r="A149" s="5"/>
      <c r="D149" s="11">
        <v>38</v>
      </c>
      <c r="E149">
        <v>148</v>
      </c>
      <c r="F149">
        <v>2005</v>
      </c>
      <c r="G149" t="s">
        <v>152</v>
      </c>
      <c r="H149" t="s">
        <v>153</v>
      </c>
      <c r="I149" t="s">
        <v>55</v>
      </c>
      <c r="J149" t="s">
        <v>56</v>
      </c>
      <c r="K149" t="s">
        <v>73</v>
      </c>
      <c r="L149" t="s">
        <v>58</v>
      </c>
      <c r="M149" t="s">
        <v>59</v>
      </c>
      <c r="N149" t="s">
        <v>74</v>
      </c>
      <c r="V149" s="3"/>
      <c r="W149" s="3"/>
      <c r="X149" t="s">
        <v>63</v>
      </c>
      <c r="Y149" t="s">
        <v>64</v>
      </c>
      <c r="Z149" t="s">
        <v>186</v>
      </c>
      <c r="AA149" s="3" t="s">
        <v>193</v>
      </c>
      <c r="AB149" s="19" t="s">
        <v>447</v>
      </c>
      <c r="AD149" s="11">
        <v>37</v>
      </c>
      <c r="AE149">
        <v>757</v>
      </c>
      <c r="AF149" s="7">
        <f t="shared" si="73"/>
        <v>4.8877146631439897E-2</v>
      </c>
      <c r="AG149" t="s">
        <v>68</v>
      </c>
      <c r="AH149" t="s">
        <v>194</v>
      </c>
    </row>
    <row r="150" spans="1:34" x14ac:dyDescent="0.3">
      <c r="A150" s="5">
        <v>2024</v>
      </c>
      <c r="B150">
        <v>2023</v>
      </c>
      <c r="C150">
        <v>2023</v>
      </c>
      <c r="D150" s="11">
        <v>39</v>
      </c>
      <c r="E150">
        <v>149</v>
      </c>
      <c r="F150">
        <v>2023</v>
      </c>
      <c r="G150" t="s">
        <v>53</v>
      </c>
      <c r="H150" t="s">
        <v>195</v>
      </c>
      <c r="I150" t="s">
        <v>55</v>
      </c>
      <c r="J150" t="s">
        <v>56</v>
      </c>
      <c r="K150" t="s">
        <v>57</v>
      </c>
      <c r="L150" t="s">
        <v>96</v>
      </c>
      <c r="M150" t="s">
        <v>59</v>
      </c>
      <c r="N150" t="s">
        <v>74</v>
      </c>
      <c r="P150">
        <v>17</v>
      </c>
      <c r="Q150">
        <v>30</v>
      </c>
      <c r="R150" s="11">
        <f t="shared" si="65"/>
        <v>23.5</v>
      </c>
      <c r="T150" s="19" t="s">
        <v>431</v>
      </c>
      <c r="U150">
        <f t="shared" ref="U150:U152" si="77">Q150-P150</f>
        <v>13</v>
      </c>
      <c r="V150" s="3" t="str">
        <f t="shared" ref="V150:V152" si="78">IF(U150&lt;=5,"TRUE","FALSE")</f>
        <v>FALSE</v>
      </c>
      <c r="W150" s="3" t="str">
        <f t="shared" ref="W150:W152" si="79">IF(U150&lt;=3,"TRUE","FALSE")</f>
        <v>FALSE</v>
      </c>
      <c r="X150" t="s">
        <v>63</v>
      </c>
      <c r="Y150" t="s">
        <v>64</v>
      </c>
      <c r="Z150" t="s">
        <v>102</v>
      </c>
      <c r="AA150" s="8">
        <v>6</v>
      </c>
      <c r="AB150" s="19" t="s">
        <v>448</v>
      </c>
      <c r="AD150">
        <v>830</v>
      </c>
      <c r="AE150">
        <v>5201</v>
      </c>
      <c r="AF150" s="7">
        <f t="shared" ref="AF150:AF154" si="80">AD150/AE150</f>
        <v>0.15958469525091329</v>
      </c>
      <c r="AG150" t="s">
        <v>68</v>
      </c>
      <c r="AH150" t="s">
        <v>196</v>
      </c>
    </row>
    <row r="151" spans="1:34" x14ac:dyDescent="0.3">
      <c r="A151" s="5"/>
      <c r="D151" s="11">
        <v>39</v>
      </c>
      <c r="E151">
        <v>150</v>
      </c>
      <c r="F151">
        <v>2023</v>
      </c>
      <c r="G151" t="s">
        <v>53</v>
      </c>
      <c r="H151" t="s">
        <v>195</v>
      </c>
      <c r="I151" t="s">
        <v>55</v>
      </c>
      <c r="J151" t="s">
        <v>56</v>
      </c>
      <c r="K151" t="s">
        <v>57</v>
      </c>
      <c r="L151" t="s">
        <v>100</v>
      </c>
      <c r="M151" t="s">
        <v>59</v>
      </c>
      <c r="N151" t="s">
        <v>74</v>
      </c>
      <c r="P151">
        <v>17</v>
      </c>
      <c r="Q151">
        <v>30</v>
      </c>
      <c r="R151" s="11">
        <f t="shared" si="65"/>
        <v>23.5</v>
      </c>
      <c r="T151" s="19" t="s">
        <v>431</v>
      </c>
      <c r="U151">
        <f t="shared" si="77"/>
        <v>13</v>
      </c>
      <c r="V151" s="3" t="str">
        <f t="shared" si="78"/>
        <v>FALSE</v>
      </c>
      <c r="W151" s="3" t="str">
        <f t="shared" si="79"/>
        <v>FALSE</v>
      </c>
      <c r="X151" t="s">
        <v>63</v>
      </c>
      <c r="Y151" t="s">
        <v>64</v>
      </c>
      <c r="Z151" t="s">
        <v>102</v>
      </c>
      <c r="AA151" s="8">
        <v>6</v>
      </c>
      <c r="AB151" s="19" t="s">
        <v>448</v>
      </c>
      <c r="AD151">
        <v>264</v>
      </c>
      <c r="AE151">
        <v>1747</v>
      </c>
      <c r="AF151" s="7">
        <f t="shared" si="80"/>
        <v>0.15111619919862621</v>
      </c>
      <c r="AG151" t="s">
        <v>68</v>
      </c>
      <c r="AH151" t="s">
        <v>196</v>
      </c>
    </row>
    <row r="152" spans="1:34" x14ac:dyDescent="0.3">
      <c r="A152" s="5"/>
      <c r="D152" s="11">
        <v>39</v>
      </c>
      <c r="E152">
        <v>151</v>
      </c>
      <c r="F152">
        <v>2023</v>
      </c>
      <c r="G152" t="s">
        <v>53</v>
      </c>
      <c r="H152" t="s">
        <v>195</v>
      </c>
      <c r="I152" t="s">
        <v>55</v>
      </c>
      <c r="J152" t="s">
        <v>56</v>
      </c>
      <c r="K152" t="s">
        <v>57</v>
      </c>
      <c r="L152" t="s">
        <v>58</v>
      </c>
      <c r="M152" t="s">
        <v>59</v>
      </c>
      <c r="N152" t="s">
        <v>74</v>
      </c>
      <c r="P152">
        <v>17</v>
      </c>
      <c r="Q152">
        <v>30</v>
      </c>
      <c r="R152" s="11">
        <f t="shared" si="65"/>
        <v>23.5</v>
      </c>
      <c r="T152" s="19" t="s">
        <v>431</v>
      </c>
      <c r="U152">
        <f t="shared" si="77"/>
        <v>13</v>
      </c>
      <c r="V152" s="3" t="str">
        <f t="shared" si="78"/>
        <v>FALSE</v>
      </c>
      <c r="W152" s="3" t="str">
        <f t="shared" si="79"/>
        <v>FALSE</v>
      </c>
      <c r="X152" t="s">
        <v>63</v>
      </c>
      <c r="Y152" t="s">
        <v>64</v>
      </c>
      <c r="Z152" t="s">
        <v>102</v>
      </c>
      <c r="AA152" s="8">
        <v>6</v>
      </c>
      <c r="AB152" s="19" t="s">
        <v>448</v>
      </c>
      <c r="AD152">
        <v>566</v>
      </c>
      <c r="AE152">
        <v>3454</v>
      </c>
      <c r="AF152" s="7">
        <f t="shared" si="80"/>
        <v>0.16386797915460335</v>
      </c>
      <c r="AG152" t="s">
        <v>68</v>
      </c>
      <c r="AH152" t="s">
        <v>196</v>
      </c>
    </row>
    <row r="153" spans="1:34" x14ac:dyDescent="0.3">
      <c r="A153" s="5"/>
      <c r="D153" s="11">
        <v>40</v>
      </c>
      <c r="E153">
        <v>152</v>
      </c>
      <c r="F153">
        <v>2023</v>
      </c>
      <c r="G153" t="s">
        <v>123</v>
      </c>
      <c r="H153" t="s">
        <v>197</v>
      </c>
      <c r="I153" t="s">
        <v>55</v>
      </c>
      <c r="J153" t="s">
        <v>56</v>
      </c>
      <c r="K153" t="s">
        <v>57</v>
      </c>
      <c r="L153" t="s">
        <v>100</v>
      </c>
      <c r="M153" t="s">
        <v>59</v>
      </c>
      <c r="N153" t="s">
        <v>151</v>
      </c>
      <c r="P153">
        <v>17</v>
      </c>
      <c r="Q153">
        <v>31</v>
      </c>
      <c r="R153" s="11">
        <f t="shared" si="65"/>
        <v>24</v>
      </c>
      <c r="T153" s="19" t="s">
        <v>432</v>
      </c>
      <c r="U153">
        <f t="shared" ref="U153:U154" si="81">Q153-P153</f>
        <v>14</v>
      </c>
      <c r="V153" s="3" t="str">
        <f t="shared" ref="V153:V154" si="82">IF(U153&lt;=5,"TRUE","FALSE")</f>
        <v>FALSE</v>
      </c>
      <c r="W153" s="3" t="str">
        <f t="shared" ref="W153:W154" si="83">IF(U153&lt;=3,"TRUE","FALSE")</f>
        <v>FALSE</v>
      </c>
      <c r="X153" t="s">
        <v>63</v>
      </c>
      <c r="Y153" t="s">
        <v>64</v>
      </c>
      <c r="Z153" t="s">
        <v>65</v>
      </c>
      <c r="AB153" s="19" t="s">
        <v>444</v>
      </c>
      <c r="AD153">
        <v>24</v>
      </c>
      <c r="AE153">
        <v>212</v>
      </c>
      <c r="AF153" s="7">
        <f t="shared" si="80"/>
        <v>0.11320754716981132</v>
      </c>
      <c r="AG153" t="s">
        <v>69</v>
      </c>
      <c r="AH153" t="s">
        <v>198</v>
      </c>
    </row>
    <row r="154" spans="1:34" x14ac:dyDescent="0.3">
      <c r="A154" s="5"/>
      <c r="D154" s="11">
        <v>40</v>
      </c>
      <c r="E154">
        <v>153</v>
      </c>
      <c r="F154">
        <v>2023</v>
      </c>
      <c r="G154" t="s">
        <v>123</v>
      </c>
      <c r="H154" t="s">
        <v>197</v>
      </c>
      <c r="I154" t="s">
        <v>55</v>
      </c>
      <c r="J154" t="s">
        <v>56</v>
      </c>
      <c r="K154" t="s">
        <v>57</v>
      </c>
      <c r="L154" t="s">
        <v>58</v>
      </c>
      <c r="M154" t="s">
        <v>59</v>
      </c>
      <c r="N154" t="s">
        <v>151</v>
      </c>
      <c r="P154">
        <v>17</v>
      </c>
      <c r="Q154">
        <v>31</v>
      </c>
      <c r="R154" s="11">
        <f t="shared" si="65"/>
        <v>24</v>
      </c>
      <c r="T154" s="19" t="s">
        <v>432</v>
      </c>
      <c r="U154">
        <f t="shared" si="81"/>
        <v>14</v>
      </c>
      <c r="V154" s="3" t="str">
        <f t="shared" si="82"/>
        <v>FALSE</v>
      </c>
      <c r="W154" s="3" t="str">
        <f t="shared" si="83"/>
        <v>FALSE</v>
      </c>
      <c r="X154" t="s">
        <v>63</v>
      </c>
      <c r="Y154" t="s">
        <v>64</v>
      </c>
      <c r="Z154" t="s">
        <v>65</v>
      </c>
      <c r="AB154" s="19" t="s">
        <v>444</v>
      </c>
      <c r="AD154">
        <v>43</v>
      </c>
      <c r="AE154">
        <v>361</v>
      </c>
      <c r="AF154" s="7">
        <f t="shared" si="80"/>
        <v>0.11911357340720222</v>
      </c>
      <c r="AG154" t="s">
        <v>69</v>
      </c>
      <c r="AH154" t="s">
        <v>198</v>
      </c>
    </row>
    <row r="155" spans="1:34" x14ac:dyDescent="0.3">
      <c r="A155" s="5">
        <v>2021</v>
      </c>
      <c r="B155">
        <v>2019</v>
      </c>
      <c r="C155">
        <v>2019</v>
      </c>
      <c r="D155" s="11">
        <v>41</v>
      </c>
      <c r="E155">
        <v>154</v>
      </c>
      <c r="F155">
        <v>2019</v>
      </c>
      <c r="G155" t="s">
        <v>147</v>
      </c>
      <c r="H155" t="s">
        <v>199</v>
      </c>
      <c r="I155" t="s">
        <v>55</v>
      </c>
      <c r="J155" t="s">
        <v>56</v>
      </c>
      <c r="K155" t="s">
        <v>57</v>
      </c>
      <c r="L155" t="s">
        <v>96</v>
      </c>
      <c r="M155" t="s">
        <v>59</v>
      </c>
      <c r="N155" t="s">
        <v>60</v>
      </c>
      <c r="P155">
        <v>17</v>
      </c>
      <c r="Q155">
        <v>23</v>
      </c>
      <c r="R155" s="11">
        <f t="shared" si="65"/>
        <v>20</v>
      </c>
      <c r="T155" s="19" t="s">
        <v>433</v>
      </c>
      <c r="U155">
        <f t="shared" ref="U155:U164" si="84">Q155-P155</f>
        <v>6</v>
      </c>
      <c r="V155" s="3" t="str">
        <f t="shared" ref="V155:V164" si="85">IF(U155&lt;=5,"TRUE","FALSE")</f>
        <v>FALSE</v>
      </c>
      <c r="W155" s="3" t="str">
        <f t="shared" ref="W155:W164" si="86">IF(U155&lt;=3,"TRUE","FALSE")</f>
        <v>FALSE</v>
      </c>
      <c r="X155" t="s">
        <v>63</v>
      </c>
      <c r="Y155" t="s">
        <v>64</v>
      </c>
      <c r="Z155" t="s">
        <v>65</v>
      </c>
      <c r="AB155" s="19" t="s">
        <v>444</v>
      </c>
      <c r="AD155">
        <v>452</v>
      </c>
      <c r="AE155">
        <v>2712</v>
      </c>
      <c r="AF155" s="7">
        <f t="shared" ref="AF155:AF164" si="87">AD155/AE155</f>
        <v>0.16666666666666666</v>
      </c>
      <c r="AG155" t="s">
        <v>69</v>
      </c>
      <c r="AH155" t="s">
        <v>200</v>
      </c>
    </row>
    <row r="156" spans="1:34" x14ac:dyDescent="0.3">
      <c r="A156" s="5"/>
      <c r="D156" s="11">
        <v>41</v>
      </c>
      <c r="E156">
        <v>155</v>
      </c>
      <c r="F156">
        <v>2019</v>
      </c>
      <c r="G156" t="s">
        <v>147</v>
      </c>
      <c r="H156" t="s">
        <v>199</v>
      </c>
      <c r="I156" t="s">
        <v>55</v>
      </c>
      <c r="J156" t="s">
        <v>56</v>
      </c>
      <c r="K156" t="s">
        <v>57</v>
      </c>
      <c r="L156" t="s">
        <v>100</v>
      </c>
      <c r="M156" t="s">
        <v>59</v>
      </c>
      <c r="N156" t="s">
        <v>60</v>
      </c>
      <c r="P156">
        <v>17</v>
      </c>
      <c r="Q156">
        <v>23</v>
      </c>
      <c r="R156" s="11">
        <f t="shared" si="65"/>
        <v>20</v>
      </c>
      <c r="T156" s="19" t="s">
        <v>433</v>
      </c>
      <c r="U156">
        <f t="shared" si="84"/>
        <v>6</v>
      </c>
      <c r="V156" s="3" t="str">
        <f t="shared" si="85"/>
        <v>FALSE</v>
      </c>
      <c r="W156" s="3" t="str">
        <f t="shared" si="86"/>
        <v>FALSE</v>
      </c>
      <c r="X156" t="s">
        <v>63</v>
      </c>
      <c r="Y156" t="s">
        <v>64</v>
      </c>
      <c r="Z156" t="s">
        <v>65</v>
      </c>
      <c r="AB156" s="19" t="s">
        <v>444</v>
      </c>
      <c r="AD156">
        <v>134</v>
      </c>
      <c r="AE156">
        <v>1292</v>
      </c>
      <c r="AF156" s="7">
        <f t="shared" si="87"/>
        <v>0.10371517027863777</v>
      </c>
      <c r="AG156" t="s">
        <v>69</v>
      </c>
      <c r="AH156" t="s">
        <v>200</v>
      </c>
    </row>
    <row r="157" spans="1:34" x14ac:dyDescent="0.3">
      <c r="A157" s="5"/>
      <c r="D157" s="11">
        <v>41</v>
      </c>
      <c r="E157">
        <v>156</v>
      </c>
      <c r="F157">
        <v>2019</v>
      </c>
      <c r="G157" t="s">
        <v>147</v>
      </c>
      <c r="H157" t="s">
        <v>199</v>
      </c>
      <c r="I157" t="s">
        <v>55</v>
      </c>
      <c r="J157" t="s">
        <v>56</v>
      </c>
      <c r="K157" t="s">
        <v>57</v>
      </c>
      <c r="L157" t="s">
        <v>58</v>
      </c>
      <c r="M157" t="s">
        <v>59</v>
      </c>
      <c r="N157" t="s">
        <v>60</v>
      </c>
      <c r="P157">
        <v>17</v>
      </c>
      <c r="Q157">
        <v>23</v>
      </c>
      <c r="R157" s="11">
        <f t="shared" si="65"/>
        <v>20</v>
      </c>
      <c r="T157" s="19" t="s">
        <v>433</v>
      </c>
      <c r="U157">
        <f t="shared" si="84"/>
        <v>6</v>
      </c>
      <c r="V157" s="3" t="str">
        <f t="shared" si="85"/>
        <v>FALSE</v>
      </c>
      <c r="W157" s="3" t="str">
        <f t="shared" si="86"/>
        <v>FALSE</v>
      </c>
      <c r="X157" t="s">
        <v>63</v>
      </c>
      <c r="Y157" t="s">
        <v>64</v>
      </c>
      <c r="Z157" t="s">
        <v>65</v>
      </c>
      <c r="AB157" s="19" t="s">
        <v>444</v>
      </c>
      <c r="AD157">
        <v>318</v>
      </c>
      <c r="AE157">
        <v>1420</v>
      </c>
      <c r="AF157" s="7">
        <f t="shared" si="87"/>
        <v>0.22394366197183099</v>
      </c>
      <c r="AG157" t="s">
        <v>69</v>
      </c>
      <c r="AH157" t="s">
        <v>200</v>
      </c>
    </row>
    <row r="158" spans="1:34" x14ac:dyDescent="0.3">
      <c r="A158" s="5">
        <v>2013</v>
      </c>
      <c r="B158">
        <v>2010</v>
      </c>
      <c r="C158">
        <v>2010</v>
      </c>
      <c r="D158" s="11">
        <v>42</v>
      </c>
      <c r="E158">
        <v>157</v>
      </c>
      <c r="F158">
        <v>2010</v>
      </c>
      <c r="G158" t="s">
        <v>95</v>
      </c>
      <c r="I158" t="s">
        <v>72</v>
      </c>
      <c r="J158" t="s">
        <v>56</v>
      </c>
      <c r="K158" t="s">
        <v>57</v>
      </c>
      <c r="L158" t="s">
        <v>58</v>
      </c>
      <c r="M158" t="s">
        <v>59</v>
      </c>
      <c r="N158" t="s">
        <v>60</v>
      </c>
      <c r="P158">
        <v>16</v>
      </c>
      <c r="Q158">
        <v>24</v>
      </c>
      <c r="R158" s="11">
        <f t="shared" si="65"/>
        <v>20</v>
      </c>
      <c r="T158" s="19" t="s">
        <v>412</v>
      </c>
      <c r="U158">
        <f t="shared" si="84"/>
        <v>8</v>
      </c>
      <c r="V158" s="3" t="str">
        <f t="shared" si="85"/>
        <v>FALSE</v>
      </c>
      <c r="W158" s="3" t="str">
        <f t="shared" si="86"/>
        <v>FALSE</v>
      </c>
      <c r="X158" t="s">
        <v>63</v>
      </c>
      <c r="Y158" t="s">
        <v>64</v>
      </c>
      <c r="Z158" t="s">
        <v>186</v>
      </c>
      <c r="AB158" s="19" t="s">
        <v>447</v>
      </c>
      <c r="AD158" s="11">
        <v>9</v>
      </c>
      <c r="AE158">
        <v>560</v>
      </c>
      <c r="AF158" s="7">
        <f>AD158/AE158</f>
        <v>1.607142857142857E-2</v>
      </c>
      <c r="AG158" t="s">
        <v>68</v>
      </c>
      <c r="AH158" t="s">
        <v>201</v>
      </c>
    </row>
    <row r="159" spans="1:34" x14ac:dyDescent="0.3">
      <c r="A159" s="5">
        <v>2020</v>
      </c>
      <c r="B159">
        <v>2017</v>
      </c>
      <c r="C159">
        <v>2018</v>
      </c>
      <c r="D159" s="11">
        <v>43</v>
      </c>
      <c r="E159">
        <v>158</v>
      </c>
      <c r="F159">
        <v>2017.5</v>
      </c>
      <c r="G159" t="s">
        <v>80</v>
      </c>
      <c r="I159" t="s">
        <v>72</v>
      </c>
      <c r="J159" t="s">
        <v>56</v>
      </c>
      <c r="K159" t="s">
        <v>57</v>
      </c>
      <c r="L159" t="s">
        <v>96</v>
      </c>
      <c r="M159" t="s">
        <v>59</v>
      </c>
      <c r="N159" t="s">
        <v>60</v>
      </c>
      <c r="P159">
        <v>16</v>
      </c>
      <c r="Q159">
        <v>23</v>
      </c>
      <c r="R159" s="11">
        <f t="shared" si="65"/>
        <v>19.5</v>
      </c>
      <c r="T159" s="19" t="s">
        <v>434</v>
      </c>
      <c r="U159">
        <f t="shared" si="84"/>
        <v>7</v>
      </c>
      <c r="V159" s="3" t="str">
        <f t="shared" si="85"/>
        <v>FALSE</v>
      </c>
      <c r="W159" s="3" t="str">
        <f t="shared" si="86"/>
        <v>FALSE</v>
      </c>
      <c r="X159" t="s">
        <v>63</v>
      </c>
      <c r="Y159" t="s">
        <v>75</v>
      </c>
      <c r="Z159" t="s">
        <v>160</v>
      </c>
      <c r="AD159">
        <v>9</v>
      </c>
      <c r="AE159">
        <v>471</v>
      </c>
      <c r="AF159" s="7">
        <f t="shared" si="87"/>
        <v>1.9108280254777069E-2</v>
      </c>
      <c r="AG159" t="s">
        <v>69</v>
      </c>
      <c r="AH159" t="s">
        <v>202</v>
      </c>
    </row>
    <row r="160" spans="1:34" x14ac:dyDescent="0.3">
      <c r="A160" s="5"/>
      <c r="D160" s="11">
        <v>43</v>
      </c>
      <c r="E160">
        <v>159</v>
      </c>
      <c r="F160">
        <v>2017.5</v>
      </c>
      <c r="G160" t="s">
        <v>80</v>
      </c>
      <c r="I160" t="s">
        <v>72</v>
      </c>
      <c r="J160" t="s">
        <v>56</v>
      </c>
      <c r="K160" t="s">
        <v>57</v>
      </c>
      <c r="L160" t="s">
        <v>96</v>
      </c>
      <c r="M160" t="s">
        <v>59</v>
      </c>
      <c r="N160" t="s">
        <v>60</v>
      </c>
      <c r="P160">
        <v>16</v>
      </c>
      <c r="Q160">
        <v>23</v>
      </c>
      <c r="R160" s="11">
        <f t="shared" si="65"/>
        <v>19.5</v>
      </c>
      <c r="T160" s="19" t="s">
        <v>434</v>
      </c>
      <c r="U160">
        <f t="shared" si="84"/>
        <v>7</v>
      </c>
      <c r="V160" s="3" t="str">
        <f t="shared" si="85"/>
        <v>FALSE</v>
      </c>
      <c r="W160" s="3" t="str">
        <f t="shared" si="86"/>
        <v>FALSE</v>
      </c>
      <c r="X160" t="s">
        <v>77</v>
      </c>
      <c r="Y160" t="s">
        <v>75</v>
      </c>
      <c r="Z160" t="s">
        <v>160</v>
      </c>
      <c r="AD160">
        <v>3</v>
      </c>
      <c r="AE160">
        <v>471</v>
      </c>
      <c r="AF160" s="7">
        <f t="shared" si="87"/>
        <v>6.369426751592357E-3</v>
      </c>
      <c r="AG160" t="s">
        <v>69</v>
      </c>
    </row>
    <row r="161" spans="1:34" x14ac:dyDescent="0.3">
      <c r="A161" s="5"/>
      <c r="D161" s="11">
        <v>43</v>
      </c>
      <c r="E161">
        <v>160</v>
      </c>
      <c r="F161">
        <v>2017.5</v>
      </c>
      <c r="G161" t="s">
        <v>80</v>
      </c>
      <c r="I161" t="s">
        <v>72</v>
      </c>
      <c r="J161" t="s">
        <v>56</v>
      </c>
      <c r="K161" t="s">
        <v>57</v>
      </c>
      <c r="L161" t="s">
        <v>96</v>
      </c>
      <c r="M161" t="s">
        <v>59</v>
      </c>
      <c r="N161" t="s">
        <v>60</v>
      </c>
      <c r="P161">
        <v>16</v>
      </c>
      <c r="Q161">
        <v>23</v>
      </c>
      <c r="R161" s="11">
        <f t="shared" si="65"/>
        <v>19.5</v>
      </c>
      <c r="T161" s="19" t="s">
        <v>434</v>
      </c>
      <c r="U161">
        <f t="shared" si="84"/>
        <v>7</v>
      </c>
      <c r="V161" s="3" t="str">
        <f t="shared" si="85"/>
        <v>FALSE</v>
      </c>
      <c r="W161" s="3" t="str">
        <f t="shared" si="86"/>
        <v>FALSE</v>
      </c>
      <c r="X161" t="s">
        <v>78</v>
      </c>
      <c r="Y161" t="s">
        <v>75</v>
      </c>
      <c r="Z161" t="s">
        <v>160</v>
      </c>
      <c r="AD161">
        <v>6</v>
      </c>
      <c r="AE161">
        <v>471</v>
      </c>
      <c r="AF161" s="7">
        <f t="shared" si="87"/>
        <v>1.2738853503184714E-2</v>
      </c>
      <c r="AG161" t="s">
        <v>69</v>
      </c>
    </row>
    <row r="162" spans="1:34" x14ac:dyDescent="0.3">
      <c r="A162" s="5"/>
      <c r="D162" s="11">
        <v>43</v>
      </c>
      <c r="E162">
        <v>161</v>
      </c>
      <c r="F162">
        <v>2017.5</v>
      </c>
      <c r="G162" t="s">
        <v>80</v>
      </c>
      <c r="I162" t="s">
        <v>72</v>
      </c>
      <c r="J162" t="s">
        <v>56</v>
      </c>
      <c r="K162" t="s">
        <v>57</v>
      </c>
      <c r="L162" t="s">
        <v>96</v>
      </c>
      <c r="M162" t="s">
        <v>59</v>
      </c>
      <c r="N162" t="s">
        <v>60</v>
      </c>
      <c r="P162">
        <v>16</v>
      </c>
      <c r="Q162">
        <v>25</v>
      </c>
      <c r="R162" s="11">
        <f t="shared" si="65"/>
        <v>20.5</v>
      </c>
      <c r="T162" s="19" t="s">
        <v>400</v>
      </c>
      <c r="U162">
        <f t="shared" si="84"/>
        <v>9</v>
      </c>
      <c r="V162" s="3" t="str">
        <f t="shared" si="85"/>
        <v>FALSE</v>
      </c>
      <c r="W162" s="3" t="str">
        <f t="shared" si="86"/>
        <v>FALSE</v>
      </c>
      <c r="X162" t="s">
        <v>63</v>
      </c>
      <c r="Y162" t="s">
        <v>64</v>
      </c>
      <c r="Z162" t="s">
        <v>97</v>
      </c>
      <c r="AB162" s="19" t="s">
        <v>444</v>
      </c>
      <c r="AD162">
        <v>1536</v>
      </c>
      <c r="AE162">
        <v>5024</v>
      </c>
      <c r="AF162" s="7">
        <f t="shared" si="87"/>
        <v>0.30573248407643311</v>
      </c>
      <c r="AG162" t="s">
        <v>68</v>
      </c>
    </row>
    <row r="163" spans="1:34" x14ac:dyDescent="0.3">
      <c r="A163" s="5"/>
      <c r="D163" s="11">
        <v>43</v>
      </c>
      <c r="E163">
        <v>162</v>
      </c>
      <c r="F163">
        <v>2017.5</v>
      </c>
      <c r="G163" t="s">
        <v>80</v>
      </c>
      <c r="I163" t="s">
        <v>72</v>
      </c>
      <c r="J163" t="s">
        <v>56</v>
      </c>
      <c r="K163" t="s">
        <v>57</v>
      </c>
      <c r="L163" t="s">
        <v>100</v>
      </c>
      <c r="M163" t="s">
        <v>59</v>
      </c>
      <c r="N163" t="s">
        <v>60</v>
      </c>
      <c r="P163">
        <v>16</v>
      </c>
      <c r="Q163">
        <v>25</v>
      </c>
      <c r="R163" s="11">
        <f t="shared" si="65"/>
        <v>20.5</v>
      </c>
      <c r="T163" s="19" t="s">
        <v>400</v>
      </c>
      <c r="U163">
        <f t="shared" si="84"/>
        <v>9</v>
      </c>
      <c r="V163" s="3" t="str">
        <f t="shared" si="85"/>
        <v>FALSE</v>
      </c>
      <c r="W163" s="3" t="str">
        <f t="shared" si="86"/>
        <v>FALSE</v>
      </c>
      <c r="X163" t="s">
        <v>63</v>
      </c>
      <c r="Y163" t="s">
        <v>64</v>
      </c>
      <c r="Z163" t="s">
        <v>97</v>
      </c>
      <c r="AB163" s="19" t="s">
        <v>444</v>
      </c>
      <c r="AD163">
        <v>311</v>
      </c>
      <c r="AE163">
        <v>1577</v>
      </c>
      <c r="AF163" s="7">
        <f t="shared" si="87"/>
        <v>0.19720989220038046</v>
      </c>
      <c r="AG163" t="s">
        <v>68</v>
      </c>
    </row>
    <row r="164" spans="1:34" x14ac:dyDescent="0.3">
      <c r="A164" s="5"/>
      <c r="D164" s="11">
        <v>43</v>
      </c>
      <c r="E164">
        <v>163</v>
      </c>
      <c r="F164">
        <v>2017.5</v>
      </c>
      <c r="G164" t="s">
        <v>80</v>
      </c>
      <c r="I164" t="s">
        <v>72</v>
      </c>
      <c r="J164" t="s">
        <v>56</v>
      </c>
      <c r="K164" t="s">
        <v>57</v>
      </c>
      <c r="L164" t="s">
        <v>58</v>
      </c>
      <c r="M164" t="s">
        <v>59</v>
      </c>
      <c r="N164" t="s">
        <v>60</v>
      </c>
      <c r="P164">
        <v>16</v>
      </c>
      <c r="Q164">
        <v>25</v>
      </c>
      <c r="R164" s="11">
        <f t="shared" si="65"/>
        <v>20.5</v>
      </c>
      <c r="T164" s="19" t="s">
        <v>400</v>
      </c>
      <c r="U164">
        <f t="shared" si="84"/>
        <v>9</v>
      </c>
      <c r="V164" s="3" t="str">
        <f t="shared" si="85"/>
        <v>FALSE</v>
      </c>
      <c r="W164" s="3" t="str">
        <f t="shared" si="86"/>
        <v>FALSE</v>
      </c>
      <c r="X164" t="s">
        <v>63</v>
      </c>
      <c r="Y164" t="s">
        <v>64</v>
      </c>
      <c r="Z164" t="s">
        <v>97</v>
      </c>
      <c r="AB164" s="19" t="s">
        <v>444</v>
      </c>
      <c r="AD164">
        <v>1225</v>
      </c>
      <c r="AE164">
        <v>3447</v>
      </c>
      <c r="AF164" s="7">
        <f t="shared" si="87"/>
        <v>0.35538149115172613</v>
      </c>
      <c r="AG164" t="s">
        <v>68</v>
      </c>
    </row>
    <row r="165" spans="1:34" x14ac:dyDescent="0.3">
      <c r="A165" s="5">
        <v>2017</v>
      </c>
      <c r="B165">
        <v>2015</v>
      </c>
      <c r="C165">
        <v>2015</v>
      </c>
      <c r="D165" s="11">
        <v>44</v>
      </c>
      <c r="E165">
        <v>164</v>
      </c>
      <c r="F165">
        <v>2015</v>
      </c>
      <c r="G165" t="s">
        <v>152</v>
      </c>
      <c r="H165" t="s">
        <v>153</v>
      </c>
      <c r="I165" t="s">
        <v>55</v>
      </c>
      <c r="J165" t="s">
        <v>56</v>
      </c>
      <c r="K165" t="s">
        <v>57</v>
      </c>
      <c r="L165" t="s">
        <v>58</v>
      </c>
      <c r="M165" t="s">
        <v>59</v>
      </c>
      <c r="N165" t="s">
        <v>60</v>
      </c>
      <c r="O165">
        <v>100</v>
      </c>
      <c r="P165">
        <v>17</v>
      </c>
      <c r="Q165">
        <v>22</v>
      </c>
      <c r="R165" s="11">
        <f t="shared" si="65"/>
        <v>19.5</v>
      </c>
      <c r="T165" s="19" t="s">
        <v>435</v>
      </c>
      <c r="U165">
        <f t="shared" ref="U165:U167" si="88">Q165-P165</f>
        <v>5</v>
      </c>
      <c r="V165" s="3" t="str">
        <f t="shared" ref="V165:V167" si="89">IF(U165&lt;=5,"TRUE","FALSE")</f>
        <v>TRUE</v>
      </c>
      <c r="W165" s="3" t="str">
        <f t="shared" ref="W165:W167" si="90">IF(U165&lt;=3,"TRUE","FALSE")</f>
        <v>FALSE</v>
      </c>
      <c r="X165" t="s">
        <v>63</v>
      </c>
      <c r="Y165" t="s">
        <v>64</v>
      </c>
      <c r="Z165" t="s">
        <v>65</v>
      </c>
      <c r="AB165" s="19" t="s">
        <v>444</v>
      </c>
      <c r="AD165">
        <v>44</v>
      </c>
      <c r="AE165">
        <v>450</v>
      </c>
      <c r="AF165" s="7">
        <v>9.7799999999999998E-2</v>
      </c>
      <c r="AG165" t="s">
        <v>68</v>
      </c>
      <c r="AH165" t="s">
        <v>203</v>
      </c>
    </row>
    <row r="166" spans="1:34" x14ac:dyDescent="0.3">
      <c r="A166" s="5"/>
      <c r="D166" s="11">
        <v>44</v>
      </c>
      <c r="E166">
        <v>165</v>
      </c>
      <c r="F166">
        <v>2015</v>
      </c>
      <c r="G166" t="s">
        <v>80</v>
      </c>
      <c r="I166" t="s">
        <v>72</v>
      </c>
      <c r="J166" t="s">
        <v>56</v>
      </c>
      <c r="K166" t="s">
        <v>136</v>
      </c>
      <c r="L166" t="s">
        <v>100</v>
      </c>
      <c r="M166" t="s">
        <v>59</v>
      </c>
      <c r="N166" t="s">
        <v>60</v>
      </c>
      <c r="P166">
        <v>12</v>
      </c>
      <c r="Q166">
        <v>18</v>
      </c>
      <c r="R166" s="11">
        <f t="shared" si="65"/>
        <v>15</v>
      </c>
      <c r="T166" s="19" t="s">
        <v>421</v>
      </c>
      <c r="U166">
        <f t="shared" si="88"/>
        <v>6</v>
      </c>
      <c r="V166" s="3" t="str">
        <f t="shared" si="89"/>
        <v>FALSE</v>
      </c>
      <c r="W166" s="3" t="str">
        <f t="shared" si="90"/>
        <v>FALSE</v>
      </c>
      <c r="X166" t="s">
        <v>63</v>
      </c>
      <c r="Y166" t="s">
        <v>64</v>
      </c>
      <c r="Z166" t="s">
        <v>65</v>
      </c>
      <c r="AB166" s="19" t="s">
        <v>444</v>
      </c>
      <c r="AD166">
        <v>72</v>
      </c>
      <c r="AE166">
        <v>694</v>
      </c>
      <c r="AF166" s="7">
        <f t="shared" ref="AF166:AF170" si="91">AD166/AE166</f>
        <v>0.1037463976945245</v>
      </c>
      <c r="AG166" t="s">
        <v>69</v>
      </c>
      <c r="AH166" t="s">
        <v>204</v>
      </c>
    </row>
    <row r="167" spans="1:34" x14ac:dyDescent="0.3">
      <c r="A167" s="5"/>
      <c r="D167" s="11">
        <v>44</v>
      </c>
      <c r="E167">
        <v>166</v>
      </c>
      <c r="F167">
        <v>2015</v>
      </c>
      <c r="G167" t="s">
        <v>80</v>
      </c>
      <c r="I167" t="s">
        <v>72</v>
      </c>
      <c r="J167" t="s">
        <v>56</v>
      </c>
      <c r="K167" t="s">
        <v>136</v>
      </c>
      <c r="L167" t="s">
        <v>58</v>
      </c>
      <c r="M167" t="s">
        <v>59</v>
      </c>
      <c r="N167" t="s">
        <v>60</v>
      </c>
      <c r="P167">
        <v>12</v>
      </c>
      <c r="Q167">
        <v>18</v>
      </c>
      <c r="R167" s="11">
        <f t="shared" si="65"/>
        <v>15</v>
      </c>
      <c r="T167" s="19" t="s">
        <v>421</v>
      </c>
      <c r="U167">
        <f t="shared" si="88"/>
        <v>6</v>
      </c>
      <c r="V167" s="3" t="str">
        <f t="shared" si="89"/>
        <v>FALSE</v>
      </c>
      <c r="W167" s="3" t="str">
        <f t="shared" si="90"/>
        <v>FALSE</v>
      </c>
      <c r="X167" t="s">
        <v>63</v>
      </c>
      <c r="Y167" t="s">
        <v>64</v>
      </c>
      <c r="Z167" t="s">
        <v>65</v>
      </c>
      <c r="AB167" s="19" t="s">
        <v>444</v>
      </c>
      <c r="AD167">
        <v>102</v>
      </c>
      <c r="AE167">
        <v>664</v>
      </c>
      <c r="AF167" s="7">
        <f t="shared" si="91"/>
        <v>0.1536144578313253</v>
      </c>
      <c r="AG167" t="s">
        <v>69</v>
      </c>
      <c r="AH167" t="s">
        <v>204</v>
      </c>
    </row>
    <row r="168" spans="1:34" x14ac:dyDescent="0.3">
      <c r="A168" s="5">
        <v>2018</v>
      </c>
      <c r="B168">
        <v>2016</v>
      </c>
      <c r="C168">
        <v>2016</v>
      </c>
      <c r="D168" s="11">
        <v>45</v>
      </c>
      <c r="E168">
        <v>167</v>
      </c>
      <c r="F168">
        <v>2016</v>
      </c>
      <c r="G168" t="s">
        <v>120</v>
      </c>
      <c r="H168" t="s">
        <v>205</v>
      </c>
      <c r="I168" t="s">
        <v>55</v>
      </c>
      <c r="J168" t="s">
        <v>56</v>
      </c>
      <c r="K168" t="s">
        <v>73</v>
      </c>
      <c r="L168" t="s">
        <v>96</v>
      </c>
      <c r="M168" t="s">
        <v>59</v>
      </c>
      <c r="N168" t="s">
        <v>60</v>
      </c>
      <c r="O168">
        <v>87</v>
      </c>
      <c r="P168">
        <v>11</v>
      </c>
      <c r="Q168">
        <v>19</v>
      </c>
      <c r="R168" s="11">
        <f t="shared" si="65"/>
        <v>15</v>
      </c>
      <c r="T168" s="19" t="s">
        <v>436</v>
      </c>
      <c r="U168">
        <f t="shared" ref="U168:U170" si="92">Q168-P168</f>
        <v>8</v>
      </c>
      <c r="V168" s="3" t="str">
        <f t="shared" ref="V168:V170" si="93">IF(U168&lt;=5,"TRUE","FALSE")</f>
        <v>FALSE</v>
      </c>
      <c r="W168" s="3" t="str">
        <f t="shared" ref="W168:W170" si="94">IF(U168&lt;=3,"TRUE","FALSE")</f>
        <v>FALSE</v>
      </c>
      <c r="X168" t="s">
        <v>63</v>
      </c>
      <c r="Y168" t="s">
        <v>64</v>
      </c>
      <c r="Z168" t="s">
        <v>65</v>
      </c>
      <c r="AB168" s="19" t="s">
        <v>444</v>
      </c>
      <c r="AD168">
        <v>264</v>
      </c>
      <c r="AE168">
        <v>3743</v>
      </c>
      <c r="AF168" s="7">
        <f t="shared" si="91"/>
        <v>7.0531659096981031E-2</v>
      </c>
      <c r="AG168" t="s">
        <v>69</v>
      </c>
    </row>
    <row r="169" spans="1:34" x14ac:dyDescent="0.3">
      <c r="A169" s="5"/>
      <c r="D169" s="11">
        <v>45</v>
      </c>
      <c r="E169">
        <v>168</v>
      </c>
      <c r="F169">
        <v>2016</v>
      </c>
      <c r="G169" t="s">
        <v>120</v>
      </c>
      <c r="H169" t="s">
        <v>205</v>
      </c>
      <c r="I169" t="s">
        <v>55</v>
      </c>
      <c r="J169" t="s">
        <v>56</v>
      </c>
      <c r="K169" t="s">
        <v>73</v>
      </c>
      <c r="L169" t="s">
        <v>100</v>
      </c>
      <c r="M169" t="s">
        <v>59</v>
      </c>
      <c r="N169" t="s">
        <v>60</v>
      </c>
      <c r="O169">
        <v>87</v>
      </c>
      <c r="P169">
        <v>11</v>
      </c>
      <c r="Q169">
        <v>19</v>
      </c>
      <c r="R169" s="11">
        <f t="shared" si="65"/>
        <v>15</v>
      </c>
      <c r="T169" s="19" t="s">
        <v>436</v>
      </c>
      <c r="U169">
        <f t="shared" si="92"/>
        <v>8</v>
      </c>
      <c r="V169" s="3" t="str">
        <f t="shared" si="93"/>
        <v>FALSE</v>
      </c>
      <c r="W169" s="3" t="str">
        <f t="shared" si="94"/>
        <v>FALSE</v>
      </c>
      <c r="X169" t="s">
        <v>63</v>
      </c>
      <c r="Y169" t="s">
        <v>64</v>
      </c>
      <c r="Z169" t="s">
        <v>65</v>
      </c>
      <c r="AB169" s="19" t="s">
        <v>444</v>
      </c>
      <c r="AD169">
        <v>73</v>
      </c>
      <c r="AE169">
        <v>1768</v>
      </c>
      <c r="AF169" s="7">
        <f t="shared" si="91"/>
        <v>4.1289592760180995E-2</v>
      </c>
      <c r="AG169" t="s">
        <v>69</v>
      </c>
    </row>
    <row r="170" spans="1:34" x14ac:dyDescent="0.3">
      <c r="A170" s="5"/>
      <c r="D170" s="11">
        <v>45</v>
      </c>
      <c r="E170">
        <v>169</v>
      </c>
      <c r="F170">
        <v>2016</v>
      </c>
      <c r="G170" t="s">
        <v>120</v>
      </c>
      <c r="H170" t="s">
        <v>205</v>
      </c>
      <c r="I170" t="s">
        <v>55</v>
      </c>
      <c r="J170" t="s">
        <v>56</v>
      </c>
      <c r="K170" t="s">
        <v>73</v>
      </c>
      <c r="L170" t="s">
        <v>58</v>
      </c>
      <c r="M170" t="s">
        <v>59</v>
      </c>
      <c r="N170" t="s">
        <v>60</v>
      </c>
      <c r="O170">
        <v>87</v>
      </c>
      <c r="P170">
        <v>11</v>
      </c>
      <c r="Q170">
        <v>19</v>
      </c>
      <c r="R170" s="11">
        <f t="shared" si="65"/>
        <v>15</v>
      </c>
      <c r="T170" s="19" t="s">
        <v>436</v>
      </c>
      <c r="U170">
        <f t="shared" si="92"/>
        <v>8</v>
      </c>
      <c r="V170" s="3" t="str">
        <f t="shared" si="93"/>
        <v>FALSE</v>
      </c>
      <c r="W170" s="3" t="str">
        <f t="shared" si="94"/>
        <v>FALSE</v>
      </c>
      <c r="X170" t="s">
        <v>63</v>
      </c>
      <c r="Y170" t="s">
        <v>64</v>
      </c>
      <c r="Z170" t="s">
        <v>65</v>
      </c>
      <c r="AB170" s="19" t="s">
        <v>444</v>
      </c>
      <c r="AD170">
        <v>191</v>
      </c>
      <c r="AE170">
        <v>1957</v>
      </c>
      <c r="AF170" s="7">
        <f t="shared" si="91"/>
        <v>9.7598364844149202E-2</v>
      </c>
      <c r="AG170" t="s">
        <v>69</v>
      </c>
    </row>
    <row r="171" spans="1:34" x14ac:dyDescent="0.3">
      <c r="A171" s="5">
        <v>2019</v>
      </c>
      <c r="B171">
        <v>2011</v>
      </c>
      <c r="C171">
        <v>2011</v>
      </c>
      <c r="D171" s="11">
        <v>46</v>
      </c>
      <c r="E171">
        <v>170</v>
      </c>
      <c r="F171">
        <v>2011</v>
      </c>
      <c r="G171" t="s">
        <v>206</v>
      </c>
      <c r="I171" t="s">
        <v>107</v>
      </c>
      <c r="J171" t="s">
        <v>136</v>
      </c>
      <c r="K171" t="s">
        <v>136</v>
      </c>
      <c r="L171" t="s">
        <v>58</v>
      </c>
      <c r="M171" t="s">
        <v>59</v>
      </c>
      <c r="N171" t="s">
        <v>60</v>
      </c>
      <c r="P171">
        <v>12</v>
      </c>
      <c r="Q171">
        <v>17</v>
      </c>
      <c r="R171" s="11">
        <f t="shared" si="65"/>
        <v>14.5</v>
      </c>
      <c r="T171" s="19" t="s">
        <v>413</v>
      </c>
      <c r="U171">
        <f t="shared" ref="U171:U177" si="95">Q171-P171</f>
        <v>5</v>
      </c>
      <c r="V171" s="3" t="str">
        <f t="shared" ref="V171:V177" si="96">IF(U171&lt;=5,"TRUE","FALSE")</f>
        <v>TRUE</v>
      </c>
      <c r="W171" s="3" t="str">
        <f t="shared" ref="W171:W177" si="97">IF(U171&lt;=3,"TRUE","FALSE")</f>
        <v>FALSE</v>
      </c>
      <c r="X171" t="s">
        <v>63</v>
      </c>
      <c r="Y171" t="s">
        <v>64</v>
      </c>
      <c r="Z171" t="s">
        <v>97</v>
      </c>
      <c r="AB171" s="19" t="s">
        <v>442</v>
      </c>
      <c r="AD171">
        <v>41</v>
      </c>
      <c r="AE171">
        <v>322</v>
      </c>
      <c r="AF171" s="7">
        <f t="shared" ref="AF171:AF176" si="98">AD171/AE171</f>
        <v>0.12732919254658384</v>
      </c>
      <c r="AG171" t="s">
        <v>68</v>
      </c>
      <c r="AH171" t="s">
        <v>207</v>
      </c>
    </row>
    <row r="172" spans="1:34" x14ac:dyDescent="0.3">
      <c r="A172" s="5"/>
      <c r="D172" s="11">
        <v>46</v>
      </c>
      <c r="E172">
        <v>171</v>
      </c>
      <c r="F172">
        <v>2011</v>
      </c>
      <c r="G172" t="s">
        <v>206</v>
      </c>
      <c r="I172" t="s">
        <v>107</v>
      </c>
      <c r="J172" t="s">
        <v>136</v>
      </c>
      <c r="K172" t="s">
        <v>136</v>
      </c>
      <c r="L172" t="s">
        <v>58</v>
      </c>
      <c r="M172" t="s">
        <v>59</v>
      </c>
      <c r="N172" t="s">
        <v>60</v>
      </c>
      <c r="P172">
        <v>18</v>
      </c>
      <c r="Q172">
        <v>35</v>
      </c>
      <c r="R172" s="11">
        <f t="shared" si="65"/>
        <v>26.5</v>
      </c>
      <c r="T172" s="19" t="s">
        <v>414</v>
      </c>
      <c r="U172">
        <f t="shared" si="95"/>
        <v>17</v>
      </c>
      <c r="V172" s="3" t="str">
        <f t="shared" si="96"/>
        <v>FALSE</v>
      </c>
      <c r="W172" s="3" t="str">
        <f t="shared" si="97"/>
        <v>FALSE</v>
      </c>
      <c r="X172" t="s">
        <v>63</v>
      </c>
      <c r="Y172" t="s">
        <v>64</v>
      </c>
      <c r="Z172" t="s">
        <v>97</v>
      </c>
      <c r="AB172" s="19" t="s">
        <v>442</v>
      </c>
      <c r="AD172">
        <v>110</v>
      </c>
      <c r="AE172">
        <v>1173</v>
      </c>
      <c r="AF172" s="7">
        <f t="shared" si="98"/>
        <v>9.3776641091219096E-2</v>
      </c>
      <c r="AG172" t="s">
        <v>68</v>
      </c>
      <c r="AH172" t="s">
        <v>208</v>
      </c>
    </row>
    <row r="173" spans="1:34" x14ac:dyDescent="0.3">
      <c r="A173" s="5">
        <v>2018</v>
      </c>
      <c r="B173">
        <v>2016</v>
      </c>
      <c r="C173">
        <v>2016</v>
      </c>
      <c r="D173" s="11">
        <v>47</v>
      </c>
      <c r="E173">
        <v>172</v>
      </c>
      <c r="F173">
        <v>2016</v>
      </c>
      <c r="G173" t="s">
        <v>147</v>
      </c>
      <c r="I173" t="s">
        <v>72</v>
      </c>
      <c r="J173" t="s">
        <v>56</v>
      </c>
      <c r="K173" t="s">
        <v>57</v>
      </c>
      <c r="L173" t="s">
        <v>58</v>
      </c>
      <c r="M173" t="s">
        <v>59</v>
      </c>
      <c r="N173" t="s">
        <v>91</v>
      </c>
      <c r="O173">
        <v>97</v>
      </c>
      <c r="P173">
        <v>17</v>
      </c>
      <c r="Q173">
        <v>24</v>
      </c>
      <c r="R173" s="11">
        <f t="shared" si="65"/>
        <v>20.5</v>
      </c>
      <c r="T173" s="19" t="s">
        <v>430</v>
      </c>
      <c r="U173">
        <f t="shared" si="95"/>
        <v>7</v>
      </c>
      <c r="V173" s="3" t="str">
        <f t="shared" si="96"/>
        <v>FALSE</v>
      </c>
      <c r="W173" s="3" t="str">
        <f t="shared" si="97"/>
        <v>FALSE</v>
      </c>
      <c r="X173" t="s">
        <v>63</v>
      </c>
      <c r="Y173" t="s">
        <v>64</v>
      </c>
      <c r="Z173" t="s">
        <v>186</v>
      </c>
      <c r="AB173" s="19" t="s">
        <v>447</v>
      </c>
      <c r="AD173" s="11">
        <v>99</v>
      </c>
      <c r="AE173">
        <v>1938</v>
      </c>
      <c r="AF173" s="7">
        <f t="shared" si="98"/>
        <v>5.108359133126935E-2</v>
      </c>
      <c r="AG173" t="s">
        <v>68</v>
      </c>
      <c r="AH173" t="s">
        <v>209</v>
      </c>
    </row>
    <row r="174" spans="1:34" x14ac:dyDescent="0.3">
      <c r="A174" s="5">
        <v>2023</v>
      </c>
      <c r="B174">
        <v>2020</v>
      </c>
      <c r="C174">
        <v>2020</v>
      </c>
      <c r="D174" s="11">
        <v>48</v>
      </c>
      <c r="E174">
        <v>173</v>
      </c>
      <c r="F174">
        <v>2020</v>
      </c>
      <c r="G174" t="s">
        <v>120</v>
      </c>
      <c r="H174" t="s">
        <v>210</v>
      </c>
      <c r="I174" t="s">
        <v>55</v>
      </c>
      <c r="J174" t="s">
        <v>56</v>
      </c>
      <c r="K174" t="s">
        <v>73</v>
      </c>
      <c r="L174" t="s">
        <v>96</v>
      </c>
      <c r="M174" t="s">
        <v>108</v>
      </c>
      <c r="N174" t="s">
        <v>60</v>
      </c>
      <c r="O174">
        <v>90</v>
      </c>
      <c r="P174">
        <v>11</v>
      </c>
      <c r="Q174">
        <v>16</v>
      </c>
      <c r="R174" s="11">
        <f t="shared" si="65"/>
        <v>13.5</v>
      </c>
      <c r="T174" s="19" t="s">
        <v>437</v>
      </c>
      <c r="U174">
        <f t="shared" si="95"/>
        <v>5</v>
      </c>
      <c r="V174" s="3" t="str">
        <f t="shared" si="96"/>
        <v>TRUE</v>
      </c>
      <c r="W174" s="3" t="str">
        <f t="shared" si="97"/>
        <v>FALSE</v>
      </c>
      <c r="X174" t="s">
        <v>63</v>
      </c>
      <c r="Y174" t="s">
        <v>64</v>
      </c>
      <c r="Z174" t="s">
        <v>65</v>
      </c>
      <c r="AB174" s="19" t="s">
        <v>444</v>
      </c>
      <c r="AD174">
        <v>144</v>
      </c>
      <c r="AE174">
        <v>1610</v>
      </c>
      <c r="AF174" s="7">
        <f t="shared" si="98"/>
        <v>8.9440993788819881E-2</v>
      </c>
      <c r="AG174" t="s">
        <v>69</v>
      </c>
      <c r="AH174" t="s">
        <v>211</v>
      </c>
    </row>
    <row r="175" spans="1:34" x14ac:dyDescent="0.3">
      <c r="A175" s="5"/>
      <c r="D175" s="11">
        <v>48</v>
      </c>
      <c r="E175">
        <v>174</v>
      </c>
      <c r="F175">
        <v>2020</v>
      </c>
      <c r="G175" t="s">
        <v>120</v>
      </c>
      <c r="H175" t="s">
        <v>210</v>
      </c>
      <c r="I175" t="s">
        <v>55</v>
      </c>
      <c r="J175" t="s">
        <v>56</v>
      </c>
      <c r="K175" t="s">
        <v>73</v>
      </c>
      <c r="L175" t="s">
        <v>100</v>
      </c>
      <c r="M175" t="s">
        <v>108</v>
      </c>
      <c r="N175" t="s">
        <v>60</v>
      </c>
      <c r="P175">
        <v>11</v>
      </c>
      <c r="Q175">
        <v>16</v>
      </c>
      <c r="R175" s="11">
        <f t="shared" si="65"/>
        <v>13.5</v>
      </c>
      <c r="T175" s="19" t="s">
        <v>437</v>
      </c>
      <c r="U175">
        <f t="shared" si="95"/>
        <v>5</v>
      </c>
      <c r="V175" s="3" t="str">
        <f t="shared" si="96"/>
        <v>TRUE</v>
      </c>
      <c r="W175" s="3" t="str">
        <f t="shared" si="97"/>
        <v>FALSE</v>
      </c>
      <c r="X175" t="s">
        <v>63</v>
      </c>
      <c r="Y175" t="s">
        <v>64</v>
      </c>
      <c r="Z175" t="s">
        <v>65</v>
      </c>
      <c r="AB175" s="19" t="s">
        <v>444</v>
      </c>
      <c r="AD175">
        <v>85</v>
      </c>
      <c r="AE175">
        <v>847</v>
      </c>
      <c r="AF175" s="7">
        <f t="shared" si="98"/>
        <v>0.10035419126328217</v>
      </c>
      <c r="AG175" t="s">
        <v>69</v>
      </c>
      <c r="AH175" t="s">
        <v>211</v>
      </c>
    </row>
    <row r="176" spans="1:34" x14ac:dyDescent="0.3">
      <c r="A176" s="5"/>
      <c r="D176" s="11">
        <v>48</v>
      </c>
      <c r="E176">
        <v>175</v>
      </c>
      <c r="F176">
        <v>2020</v>
      </c>
      <c r="G176" t="s">
        <v>120</v>
      </c>
      <c r="H176" t="s">
        <v>210</v>
      </c>
      <c r="I176" t="s">
        <v>55</v>
      </c>
      <c r="J176" t="s">
        <v>56</v>
      </c>
      <c r="K176" t="s">
        <v>73</v>
      </c>
      <c r="L176" t="s">
        <v>58</v>
      </c>
      <c r="M176" t="s">
        <v>108</v>
      </c>
      <c r="N176" t="s">
        <v>60</v>
      </c>
      <c r="P176">
        <v>11</v>
      </c>
      <c r="Q176">
        <v>16</v>
      </c>
      <c r="R176" s="11">
        <f t="shared" si="65"/>
        <v>13.5</v>
      </c>
      <c r="T176" s="19" t="s">
        <v>437</v>
      </c>
      <c r="U176">
        <f t="shared" si="95"/>
        <v>5</v>
      </c>
      <c r="V176" s="3" t="str">
        <f t="shared" si="96"/>
        <v>TRUE</v>
      </c>
      <c r="W176" s="3" t="str">
        <f t="shared" si="97"/>
        <v>FALSE</v>
      </c>
      <c r="X176" t="s">
        <v>63</v>
      </c>
      <c r="Y176" t="s">
        <v>64</v>
      </c>
      <c r="Z176" t="s">
        <v>65</v>
      </c>
      <c r="AB176" s="19" t="s">
        <v>444</v>
      </c>
      <c r="AD176">
        <v>59</v>
      </c>
      <c r="AE176">
        <v>763</v>
      </c>
      <c r="AF176" s="7">
        <f t="shared" si="98"/>
        <v>7.7326343381389259E-2</v>
      </c>
      <c r="AG176" t="s">
        <v>69</v>
      </c>
      <c r="AH176" t="s">
        <v>211</v>
      </c>
    </row>
    <row r="177" spans="1:33" x14ac:dyDescent="0.3">
      <c r="A177" s="5">
        <v>2022</v>
      </c>
      <c r="B177">
        <v>2013</v>
      </c>
      <c r="C177">
        <v>2014</v>
      </c>
      <c r="D177" s="11">
        <v>49</v>
      </c>
      <c r="E177">
        <v>176</v>
      </c>
      <c r="F177">
        <v>2013.5</v>
      </c>
      <c r="G177" t="s">
        <v>212</v>
      </c>
      <c r="H177" t="s">
        <v>213</v>
      </c>
      <c r="I177" t="s">
        <v>55</v>
      </c>
      <c r="J177" t="s">
        <v>140</v>
      </c>
      <c r="K177" t="s">
        <v>141</v>
      </c>
      <c r="L177" t="s">
        <v>96</v>
      </c>
      <c r="M177" t="s">
        <v>59</v>
      </c>
      <c r="N177" t="s">
        <v>60</v>
      </c>
      <c r="O177">
        <v>93</v>
      </c>
      <c r="P177">
        <v>18</v>
      </c>
      <c r="Q177">
        <v>65</v>
      </c>
      <c r="R177" s="11">
        <f t="shared" si="65"/>
        <v>41.5</v>
      </c>
      <c r="T177" s="19" t="s">
        <v>438</v>
      </c>
      <c r="U177">
        <f t="shared" si="95"/>
        <v>47</v>
      </c>
      <c r="V177" s="3" t="str">
        <f t="shared" si="96"/>
        <v>FALSE</v>
      </c>
      <c r="W177" s="3" t="str">
        <f t="shared" si="97"/>
        <v>FALSE</v>
      </c>
      <c r="X177" t="s">
        <v>63</v>
      </c>
      <c r="Y177" t="s">
        <v>75</v>
      </c>
      <c r="Z177" t="s">
        <v>142</v>
      </c>
      <c r="AA177" s="8">
        <v>3</v>
      </c>
      <c r="AC177" t="s">
        <v>76</v>
      </c>
      <c r="AD177">
        <v>1</v>
      </c>
      <c r="AE177">
        <v>1782</v>
      </c>
      <c r="AF177" s="7">
        <v>6.0999999999999997E-4</v>
      </c>
      <c r="AG177" t="s">
        <v>69</v>
      </c>
    </row>
    <row r="178" spans="1:33" x14ac:dyDescent="0.3">
      <c r="V178" s="3"/>
      <c r="W178" s="3"/>
    </row>
    <row r="179" spans="1:33" x14ac:dyDescent="0.3">
      <c r="V179" s="3"/>
      <c r="W179" s="3"/>
    </row>
    <row r="180" spans="1:33" x14ac:dyDescent="0.3">
      <c r="V180" s="3"/>
      <c r="W180" s="3"/>
    </row>
    <row r="181" spans="1:33" x14ac:dyDescent="0.3">
      <c r="V181" s="3"/>
      <c r="W181" s="3"/>
    </row>
    <row r="182" spans="1:33" x14ac:dyDescent="0.3">
      <c r="V182" s="3"/>
      <c r="W182" s="3"/>
    </row>
    <row r="183" spans="1:33" x14ac:dyDescent="0.3">
      <c r="V183" s="3"/>
      <c r="W183" s="3"/>
    </row>
  </sheetData>
  <phoneticPr fontId="9" type="noConversion"/>
  <dataValidations count="3">
    <dataValidation allowBlank="1" showInputMessage="1" showErrorMessage="1" sqref="K46 K59:K83 Z26:Z29 Z133:Z135 V1:W1048576" xr:uid="{00000000-0002-0000-0000-000000000000}"/>
    <dataValidation type="list" allowBlank="1" showInputMessage="1" showErrorMessage="1" sqref="S1" xr:uid="{00000000-0002-0000-0000-000001000000}">
      <formula1>$K$41:$N$41</formula1>
    </dataValidation>
    <dataValidation type="list" allowBlank="1" showInputMessage="1" showErrorMessage="1" sqref="I1:I1048576" xr:uid="{00000000-0002-0000-0000-000003000000}">
      <formula1>"province_exact,province_proxy_city,multi_province,national"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000-000005000000}">
          <x14:formula1>
            <xm:f>Codebook!$H$19:$K$19</xm:f>
          </x14:formula1>
          <xm:sqref>K47:K58 K1:K45 K84:K1048576</xm:sqref>
        </x14:dataValidation>
        <x14:dataValidation type="list" allowBlank="1" showInputMessage="1" showErrorMessage="1" xr:uid="{00000000-0002-0000-0000-00000B000000}">
          <x14:formula1>
            <xm:f>Instruments!$A$2:$A$15</xm:f>
          </x14:formula1>
          <xm:sqref>Z1:Z25 Z136:Z1048576 Z30:Z132</xm:sqref>
        </x14:dataValidation>
        <x14:dataValidation type="list" allowBlank="1" showInputMessage="1" showErrorMessage="1" xr:uid="{00000000-0002-0000-0000-00000C000000}">
          <x14:formula1>
            <xm:f>Codebook!$H$36:$J$36</xm:f>
          </x14:formula1>
          <xm:sqref>AC178:AC1048576 AC1:AC149</xm:sqref>
        </x14:dataValidation>
        <x14:dataValidation type="list" allowBlank="1" showInputMessage="1" showErrorMessage="1" xr:uid="{00000000-0002-0000-0000-000004000000}">
          <x14:formula1>
            <xm:f>Codebook!$H$18:$K$18</xm:f>
          </x14:formula1>
          <xm:sqref>J1:J1048576</xm:sqref>
        </x14:dataValidation>
        <x14:dataValidation type="list" allowBlank="1" showInputMessage="1" showErrorMessage="1" xr:uid="{00000000-0002-0000-0000-000006000000}">
          <x14:formula1>
            <xm:f>Codebook!$H$20:$K$20</xm:f>
          </x14:formula1>
          <xm:sqref>L1:L1048576</xm:sqref>
        </x14:dataValidation>
        <x14:dataValidation type="list" allowBlank="1" showInputMessage="1" showErrorMessage="1" xr:uid="{00000000-0002-0000-0000-000007000000}">
          <x14:formula1>
            <xm:f>Codebook!$H$21:$J$21</xm:f>
          </x14:formula1>
          <xm:sqref>M1:M1048576</xm:sqref>
        </x14:dataValidation>
        <x14:dataValidation type="list" allowBlank="1" showInputMessage="1" showErrorMessage="1" xr:uid="{00000000-0002-0000-0000-000008000000}">
          <x14:formula1>
            <xm:f>Codebook!$H$22:$L$22</xm:f>
          </x14:formula1>
          <xm:sqref>N1:N1048576</xm:sqref>
        </x14:dataValidation>
        <x14:dataValidation type="list" allowBlank="1" showInputMessage="1" showErrorMessage="1" xr:uid="{00000000-0002-0000-0000-000009000000}">
          <x14:formula1>
            <xm:f>Codebook!$H$31:$L$31</xm:f>
          </x14:formula1>
          <xm:sqref>X1:X1048576</xm:sqref>
        </x14:dataValidation>
        <x14:dataValidation type="list" allowBlank="1" showInputMessage="1" showErrorMessage="1" xr:uid="{00000000-0002-0000-0000-00000A000000}">
          <x14:formula1>
            <xm:f>Codebook!$H$32:$J$32</xm:f>
          </x14:formula1>
          <xm:sqref>Y1:Y1048576</xm:sqref>
        </x14:dataValidation>
        <x14:dataValidation type="list" allowBlank="1" showInputMessage="1" showErrorMessage="1" xr:uid="{00000000-0002-0000-0000-00000D000000}">
          <x14:formula1>
            <xm:f>Codebook!$G$55:$J$55</xm:f>
          </x14:formula1>
          <xm:sqref>AG1:AG1048576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1"/>
  <sheetViews>
    <sheetView topLeftCell="A28" workbookViewId="0">
      <selection activeCell="A60" sqref="A60"/>
    </sheetView>
  </sheetViews>
  <sheetFormatPr defaultColWidth="9" defaultRowHeight="14" x14ac:dyDescent="0.25"/>
  <cols>
    <col min="1" max="1" width="18.1796875" customWidth="1"/>
    <col min="2" max="2" width="12.6328125" customWidth="1"/>
    <col min="3" max="3" width="16.08984375" customWidth="1"/>
    <col min="4" max="4" width="27.7265625" customWidth="1"/>
  </cols>
  <sheetData>
    <row r="1" spans="1:5" x14ac:dyDescent="0.25">
      <c r="A1" s="1" t="s">
        <v>214</v>
      </c>
      <c r="B1" s="1" t="s">
        <v>215</v>
      </c>
      <c r="C1" s="1" t="s">
        <v>216</v>
      </c>
      <c r="D1" s="1" t="s">
        <v>217</v>
      </c>
      <c r="E1" s="1" t="s">
        <v>218</v>
      </c>
    </row>
    <row r="2" spans="1:5" x14ac:dyDescent="0.25">
      <c r="A2" t="s">
        <v>0</v>
      </c>
      <c r="B2" t="s">
        <v>219</v>
      </c>
      <c r="C2" t="s">
        <v>220</v>
      </c>
      <c r="D2" t="s">
        <v>221</v>
      </c>
      <c r="E2" t="s">
        <v>48</v>
      </c>
    </row>
    <row r="3" spans="1:5" x14ac:dyDescent="0.25">
      <c r="A3" t="s">
        <v>1</v>
      </c>
      <c r="B3" t="s">
        <v>219</v>
      </c>
      <c r="C3" t="s">
        <v>220</v>
      </c>
      <c r="D3" t="s">
        <v>222</v>
      </c>
      <c r="E3" t="s">
        <v>49</v>
      </c>
    </row>
    <row r="4" spans="1:5" x14ac:dyDescent="0.25">
      <c r="A4" t="s">
        <v>2</v>
      </c>
      <c r="B4" t="s">
        <v>219</v>
      </c>
      <c r="C4" t="s">
        <v>223</v>
      </c>
      <c r="D4" t="s">
        <v>224</v>
      </c>
    </row>
    <row r="5" spans="1:5" x14ac:dyDescent="0.25">
      <c r="A5" t="s">
        <v>3</v>
      </c>
      <c r="B5" t="s">
        <v>219</v>
      </c>
      <c r="C5" t="s">
        <v>223</v>
      </c>
      <c r="D5" t="s">
        <v>225</v>
      </c>
    </row>
    <row r="6" spans="1:5" x14ac:dyDescent="0.25">
      <c r="A6" t="s">
        <v>4</v>
      </c>
      <c r="B6" t="s">
        <v>219</v>
      </c>
      <c r="C6" t="s">
        <v>223</v>
      </c>
      <c r="D6" t="s">
        <v>226</v>
      </c>
      <c r="E6" t="s">
        <v>227</v>
      </c>
    </row>
    <row r="7" spans="1:5" ht="15" x14ac:dyDescent="0.35">
      <c r="A7" t="s">
        <v>5</v>
      </c>
      <c r="B7" t="s">
        <v>219</v>
      </c>
      <c r="C7" t="s">
        <v>228</v>
      </c>
      <c r="D7" t="s">
        <v>229</v>
      </c>
      <c r="E7" s="2" t="s">
        <v>230</v>
      </c>
    </row>
    <row r="8" spans="1:5" x14ac:dyDescent="0.25">
      <c r="A8" t="s">
        <v>6</v>
      </c>
      <c r="B8" t="s">
        <v>219</v>
      </c>
      <c r="C8" t="s">
        <v>223</v>
      </c>
      <c r="D8" t="s">
        <v>231</v>
      </c>
      <c r="E8" t="s">
        <v>50</v>
      </c>
    </row>
    <row r="9" spans="1:5" x14ac:dyDescent="0.25">
      <c r="A9" t="s">
        <v>7</v>
      </c>
      <c r="B9" t="s">
        <v>232</v>
      </c>
      <c r="C9" t="s">
        <v>223</v>
      </c>
      <c r="D9" t="s">
        <v>233</v>
      </c>
      <c r="E9" t="s">
        <v>51</v>
      </c>
    </row>
    <row r="10" spans="1:5" x14ac:dyDescent="0.25">
      <c r="A10" t="s">
        <v>8</v>
      </c>
      <c r="B10" t="s">
        <v>234</v>
      </c>
      <c r="C10" t="s">
        <v>223</v>
      </c>
      <c r="D10" t="s">
        <v>235</v>
      </c>
      <c r="E10" t="s">
        <v>149</v>
      </c>
    </row>
    <row r="11" spans="1:5" x14ac:dyDescent="0.25">
      <c r="A11" t="s">
        <v>9</v>
      </c>
      <c r="B11" t="s">
        <v>234</v>
      </c>
      <c r="C11" t="s">
        <v>236</v>
      </c>
      <c r="D11" t="s">
        <v>237</v>
      </c>
      <c r="E11" t="s">
        <v>238</v>
      </c>
    </row>
    <row r="12" spans="1:5" x14ac:dyDescent="0.25">
      <c r="A12" t="s">
        <v>10</v>
      </c>
      <c r="B12" t="s">
        <v>234</v>
      </c>
      <c r="C12" t="s">
        <v>236</v>
      </c>
      <c r="D12" t="s">
        <v>239</v>
      </c>
      <c r="E12" t="s">
        <v>238</v>
      </c>
    </row>
    <row r="13" spans="1:5" x14ac:dyDescent="0.25">
      <c r="A13" t="s">
        <v>11</v>
      </c>
      <c r="B13" t="s">
        <v>234</v>
      </c>
      <c r="C13" t="s">
        <v>223</v>
      </c>
      <c r="D13" t="s">
        <v>240</v>
      </c>
      <c r="E13" t="s">
        <v>238</v>
      </c>
    </row>
    <row r="14" spans="1:5" x14ac:dyDescent="0.25">
      <c r="A14" t="s">
        <v>12</v>
      </c>
      <c r="B14" t="s">
        <v>219</v>
      </c>
      <c r="C14" t="s">
        <v>228</v>
      </c>
      <c r="D14" t="s">
        <v>241</v>
      </c>
      <c r="E14" t="s">
        <v>52</v>
      </c>
    </row>
    <row r="15" spans="1:5" x14ac:dyDescent="0.25">
      <c r="A15" t="s">
        <v>13</v>
      </c>
      <c r="B15" t="s">
        <v>242</v>
      </c>
      <c r="C15" t="s">
        <v>220</v>
      </c>
      <c r="D15" t="s">
        <v>243</v>
      </c>
      <c r="E15" t="s">
        <v>53</v>
      </c>
    </row>
    <row r="16" spans="1:5" x14ac:dyDescent="0.25">
      <c r="A16" t="s">
        <v>14</v>
      </c>
      <c r="B16" t="s">
        <v>219</v>
      </c>
      <c r="C16" t="s">
        <v>223</v>
      </c>
      <c r="D16" t="s">
        <v>244</v>
      </c>
      <c r="E16" t="s">
        <v>54</v>
      </c>
    </row>
    <row r="17" spans="1:12" x14ac:dyDescent="0.25">
      <c r="A17" t="s">
        <v>15</v>
      </c>
      <c r="B17" t="s">
        <v>242</v>
      </c>
      <c r="C17" t="s">
        <v>223</v>
      </c>
      <c r="D17" t="s">
        <v>245</v>
      </c>
      <c r="E17" t="s">
        <v>55</v>
      </c>
      <c r="H17" t="str" cm="1">
        <f t="array" ref="H17:K17">_xlfn.TEXTSPLIT(D17,"/")</f>
        <v>province_exact</v>
      </c>
      <c r="I17" t="str">
        <v>province_proxy_city</v>
      </c>
      <c r="J17" t="str">
        <v>multi_province</v>
      </c>
      <c r="K17" t="str">
        <v>national</v>
      </c>
    </row>
    <row r="18" spans="1:12" x14ac:dyDescent="0.25">
      <c r="A18" t="s">
        <v>16</v>
      </c>
      <c r="B18" t="s">
        <v>242</v>
      </c>
      <c r="C18" t="s">
        <v>223</v>
      </c>
      <c r="D18" t="s">
        <v>246</v>
      </c>
      <c r="E18" t="s">
        <v>56</v>
      </c>
      <c r="H18" t="str" cm="1">
        <f t="array" ref="H18:K18">_xlfn.TEXTSPLIT(D18,"/")</f>
        <v>school</v>
      </c>
      <c r="I18" t="str">
        <v>community</v>
      </c>
      <c r="J18" t="str">
        <v>hospital</v>
      </c>
      <c r="K18" t="str">
        <v>other</v>
      </c>
    </row>
    <row r="19" spans="1:12" x14ac:dyDescent="0.25">
      <c r="A19" t="s">
        <v>17</v>
      </c>
      <c r="B19" t="s">
        <v>242</v>
      </c>
      <c r="C19" t="s">
        <v>223</v>
      </c>
      <c r="D19" t="s">
        <v>247</v>
      </c>
      <c r="E19" t="s">
        <v>57</v>
      </c>
      <c r="H19" t="str" cm="1">
        <f t="array" ref="H19:K19">_xlfn.TEXTSPLIT(D19,"/")</f>
        <v>high_school</v>
      </c>
      <c r="I19" t="str">
        <v>university_students</v>
      </c>
      <c r="J19" t="str">
        <v>community_adult</v>
      </c>
      <c r="K19" t="str">
        <v>other</v>
      </c>
    </row>
    <row r="20" spans="1:12" x14ac:dyDescent="0.25">
      <c r="A20" t="s">
        <v>18</v>
      </c>
      <c r="B20" t="s">
        <v>242</v>
      </c>
      <c r="C20" t="s">
        <v>223</v>
      </c>
      <c r="D20" t="s">
        <v>248</v>
      </c>
      <c r="E20" t="s">
        <v>58</v>
      </c>
      <c r="H20" t="str" cm="1">
        <f t="array" ref="H20:K20">_xlfn.TEXTSPLIT(D20,"/")</f>
        <v>female</v>
      </c>
      <c r="I20" t="str">
        <v>male</v>
      </c>
      <c r="J20" t="str">
        <v>mixed</v>
      </c>
      <c r="K20" t="str">
        <v>unknown</v>
      </c>
    </row>
    <row r="21" spans="1:12" x14ac:dyDescent="0.25">
      <c r="A21" t="s">
        <v>19</v>
      </c>
      <c r="B21" t="s">
        <v>242</v>
      </c>
      <c r="C21" t="s">
        <v>223</v>
      </c>
      <c r="D21" t="s">
        <v>249</v>
      </c>
      <c r="E21" t="s">
        <v>59</v>
      </c>
      <c r="H21" t="str" cm="1">
        <f t="array" ref="H21:J21">_xlfn.TEXTSPLIT(D21,"/")</f>
        <v>cross_sectional</v>
      </c>
      <c r="I21" t="str">
        <v>cohort</v>
      </c>
      <c r="J21" t="str">
        <v>other</v>
      </c>
    </row>
    <row r="22" spans="1:12" x14ac:dyDescent="0.25">
      <c r="A22" t="s">
        <v>20</v>
      </c>
      <c r="B22" t="s">
        <v>242</v>
      </c>
      <c r="C22" t="s">
        <v>223</v>
      </c>
      <c r="D22" t="s">
        <v>250</v>
      </c>
      <c r="E22" t="s">
        <v>60</v>
      </c>
      <c r="H22" t="str" cm="1">
        <f t="array" ref="H22:L22">_xlfn.TEXTSPLIT(D22,"/")</f>
        <v>random</v>
      </c>
      <c r="I22" t="str">
        <v>cluster_random</v>
      </c>
      <c r="J22" t="str">
        <v>stratified</v>
      </c>
      <c r="K22" t="str">
        <v>convenience</v>
      </c>
      <c r="L22" t="str">
        <v>other</v>
      </c>
    </row>
    <row r="23" spans="1:12" x14ac:dyDescent="0.25">
      <c r="A23" t="s">
        <v>21</v>
      </c>
      <c r="B23" t="s">
        <v>251</v>
      </c>
      <c r="C23" t="s">
        <v>223</v>
      </c>
      <c r="D23" t="s">
        <v>252</v>
      </c>
      <c r="E23" t="s">
        <v>253</v>
      </c>
    </row>
    <row r="24" spans="1:12" x14ac:dyDescent="0.25">
      <c r="A24" t="s">
        <v>22</v>
      </c>
      <c r="B24" t="s">
        <v>254</v>
      </c>
      <c r="C24" t="s">
        <v>223</v>
      </c>
      <c r="D24" t="s">
        <v>255</v>
      </c>
      <c r="E24" t="s">
        <v>256</v>
      </c>
    </row>
    <row r="25" spans="1:12" x14ac:dyDescent="0.25">
      <c r="A25" t="s">
        <v>23</v>
      </c>
      <c r="B25" t="s">
        <v>254</v>
      </c>
      <c r="C25" t="s">
        <v>223</v>
      </c>
      <c r="D25" t="s">
        <v>257</v>
      </c>
      <c r="E25" t="s">
        <v>258</v>
      </c>
    </row>
    <row r="26" spans="1:12" x14ac:dyDescent="0.25">
      <c r="A26" t="s">
        <v>24</v>
      </c>
      <c r="B26" t="s">
        <v>242</v>
      </c>
      <c r="C26" t="s">
        <v>223</v>
      </c>
      <c r="D26" t="s">
        <v>259</v>
      </c>
      <c r="E26" t="s">
        <v>61</v>
      </c>
      <c r="H26" t="s">
        <v>260</v>
      </c>
      <c r="I26" t="s">
        <v>261</v>
      </c>
      <c r="J26" t="s">
        <v>262</v>
      </c>
      <c r="K26" t="s">
        <v>263</v>
      </c>
    </row>
    <row r="27" spans="1:12" x14ac:dyDescent="0.25">
      <c r="A27" t="s">
        <v>25</v>
      </c>
      <c r="B27" t="s">
        <v>219</v>
      </c>
      <c r="C27" t="s">
        <v>223</v>
      </c>
      <c r="D27" t="s">
        <v>264</v>
      </c>
      <c r="E27" t="s">
        <v>62</v>
      </c>
    </row>
    <row r="28" spans="1:12" x14ac:dyDescent="0.25">
      <c r="A28" t="s">
        <v>26</v>
      </c>
      <c r="B28" t="s">
        <v>254</v>
      </c>
      <c r="C28" t="s">
        <v>265</v>
      </c>
      <c r="D28" t="s">
        <v>266</v>
      </c>
      <c r="E28" t="s">
        <v>267</v>
      </c>
    </row>
    <row r="29" spans="1:12" x14ac:dyDescent="0.25">
      <c r="A29" t="s">
        <v>27</v>
      </c>
      <c r="B29" t="s">
        <v>268</v>
      </c>
      <c r="C29" t="s">
        <v>265</v>
      </c>
      <c r="D29" t="s">
        <v>269</v>
      </c>
      <c r="E29" t="s">
        <v>270</v>
      </c>
    </row>
    <row r="30" spans="1:12" x14ac:dyDescent="0.25">
      <c r="A30" t="s">
        <v>28</v>
      </c>
      <c r="B30" t="s">
        <v>268</v>
      </c>
      <c r="C30" t="s">
        <v>265</v>
      </c>
      <c r="D30" t="s">
        <v>271</v>
      </c>
      <c r="E30" t="s">
        <v>270</v>
      </c>
    </row>
    <row r="31" spans="1:12" x14ac:dyDescent="0.25">
      <c r="A31" t="s">
        <v>29</v>
      </c>
      <c r="B31" t="s">
        <v>272</v>
      </c>
      <c r="C31" t="s">
        <v>220</v>
      </c>
      <c r="D31" t="s">
        <v>273</v>
      </c>
      <c r="E31" t="s">
        <v>63</v>
      </c>
      <c r="H31" t="s">
        <v>63</v>
      </c>
      <c r="I31" t="s">
        <v>77</v>
      </c>
      <c r="J31" t="s">
        <v>78</v>
      </c>
      <c r="K31" t="s">
        <v>79</v>
      </c>
      <c r="L31" t="s">
        <v>136</v>
      </c>
    </row>
    <row r="32" spans="1:12" x14ac:dyDescent="0.25">
      <c r="A32" t="s">
        <v>30</v>
      </c>
      <c r="B32" t="s">
        <v>242</v>
      </c>
      <c r="C32" t="s">
        <v>220</v>
      </c>
      <c r="D32" t="s">
        <v>274</v>
      </c>
      <c r="E32" t="s">
        <v>64</v>
      </c>
      <c r="H32" t="str" cm="1">
        <f t="array" ref="H32:J32">_xlfn.TEXTSPLIT(D32,"/")</f>
        <v>screen</v>
      </c>
      <c r="I32" t="str">
        <v>diagnosis</v>
      </c>
      <c r="J32" t="str">
        <v>unknown</v>
      </c>
    </row>
    <row r="33" spans="1:18" x14ac:dyDescent="0.25">
      <c r="A33" t="s">
        <v>31</v>
      </c>
      <c r="B33" t="s">
        <v>219</v>
      </c>
      <c r="C33" t="s">
        <v>223</v>
      </c>
      <c r="D33" t="s">
        <v>275</v>
      </c>
      <c r="E33" t="s">
        <v>65</v>
      </c>
      <c r="H33" t="s">
        <v>65</v>
      </c>
      <c r="I33" t="s">
        <v>276</v>
      </c>
      <c r="J33" t="s">
        <v>97</v>
      </c>
      <c r="K33" t="s">
        <v>277</v>
      </c>
      <c r="L33" t="s">
        <v>186</v>
      </c>
      <c r="M33" t="s">
        <v>278</v>
      </c>
      <c r="N33" t="s">
        <v>142</v>
      </c>
      <c r="O33" t="s">
        <v>279</v>
      </c>
      <c r="P33" t="s">
        <v>76</v>
      </c>
      <c r="Q33" t="s">
        <v>280</v>
      </c>
      <c r="R33" t="s">
        <v>160</v>
      </c>
    </row>
    <row r="34" spans="1:18" x14ac:dyDescent="0.25">
      <c r="A34" t="s">
        <v>32</v>
      </c>
      <c r="B34" t="s">
        <v>219</v>
      </c>
      <c r="C34" t="s">
        <v>228</v>
      </c>
      <c r="D34" t="s">
        <v>281</v>
      </c>
      <c r="E34" t="s">
        <v>66</v>
      </c>
    </row>
    <row r="35" spans="1:18" x14ac:dyDescent="0.25">
      <c r="A35" t="s">
        <v>33</v>
      </c>
      <c r="B35" t="s">
        <v>219</v>
      </c>
      <c r="C35" t="s">
        <v>223</v>
      </c>
      <c r="D35" t="s">
        <v>282</v>
      </c>
      <c r="E35" t="s">
        <v>67</v>
      </c>
    </row>
    <row r="36" spans="1:18" x14ac:dyDescent="0.25">
      <c r="A36" t="s">
        <v>34</v>
      </c>
      <c r="B36" t="s">
        <v>219</v>
      </c>
      <c r="C36" t="s">
        <v>228</v>
      </c>
      <c r="D36" t="s">
        <v>283</v>
      </c>
      <c r="E36" t="s">
        <v>284</v>
      </c>
      <c r="H36" t="str" cm="1">
        <f t="array" ref="H36:J36">_xlfn.TEXTSPLIT(E36,"/")</f>
        <v>DSM-5</v>
      </c>
      <c r="I36" t="str">
        <v>DSM-IV</v>
      </c>
      <c r="J36" t="str">
        <v>ICD-10</v>
      </c>
    </row>
    <row r="37" spans="1:18" x14ac:dyDescent="0.25">
      <c r="A37" t="s">
        <v>35</v>
      </c>
      <c r="B37" t="s">
        <v>219</v>
      </c>
      <c r="C37" t="s">
        <v>228</v>
      </c>
      <c r="D37" t="s">
        <v>285</v>
      </c>
      <c r="E37" t="s">
        <v>286</v>
      </c>
    </row>
    <row r="38" spans="1:18" x14ac:dyDescent="0.25">
      <c r="A38" t="s">
        <v>36</v>
      </c>
      <c r="B38" t="s">
        <v>234</v>
      </c>
      <c r="C38" t="s">
        <v>287</v>
      </c>
      <c r="D38" t="s">
        <v>288</v>
      </c>
      <c r="E38" t="s">
        <v>289</v>
      </c>
    </row>
    <row r="39" spans="1:18" x14ac:dyDescent="0.25">
      <c r="A39" t="s">
        <v>37</v>
      </c>
      <c r="B39" t="s">
        <v>234</v>
      </c>
      <c r="C39" t="s">
        <v>287</v>
      </c>
      <c r="D39" t="s">
        <v>290</v>
      </c>
      <c r="E39" t="s">
        <v>291</v>
      </c>
    </row>
    <row r="40" spans="1:18" x14ac:dyDescent="0.25">
      <c r="A40" t="s">
        <v>38</v>
      </c>
      <c r="B40" t="s">
        <v>292</v>
      </c>
      <c r="C40" t="s">
        <v>287</v>
      </c>
      <c r="D40" t="s">
        <v>293</v>
      </c>
    </row>
    <row r="41" spans="1:18" x14ac:dyDescent="0.25">
      <c r="A41" t="s">
        <v>39</v>
      </c>
      <c r="B41" t="s">
        <v>254</v>
      </c>
      <c r="C41" t="s">
        <v>287</v>
      </c>
      <c r="D41" t="s">
        <v>294</v>
      </c>
    </row>
    <row r="42" spans="1:18" x14ac:dyDescent="0.25">
      <c r="A42" t="s">
        <v>40</v>
      </c>
      <c r="B42" t="s">
        <v>254</v>
      </c>
      <c r="C42" t="s">
        <v>287</v>
      </c>
      <c r="D42" t="s">
        <v>295</v>
      </c>
    </row>
    <row r="43" spans="1:18" x14ac:dyDescent="0.25">
      <c r="A43" t="s">
        <v>296</v>
      </c>
      <c r="B43" t="s">
        <v>234</v>
      </c>
      <c r="C43" t="s">
        <v>287</v>
      </c>
      <c r="D43" t="s">
        <v>297</v>
      </c>
    </row>
    <row r="44" spans="1:18" x14ac:dyDescent="0.25">
      <c r="A44" t="s">
        <v>298</v>
      </c>
      <c r="B44" t="s">
        <v>234</v>
      </c>
      <c r="C44" t="s">
        <v>287</v>
      </c>
      <c r="D44" t="s">
        <v>299</v>
      </c>
    </row>
    <row r="45" spans="1:18" x14ac:dyDescent="0.25">
      <c r="A45" t="s">
        <v>300</v>
      </c>
      <c r="B45" t="s">
        <v>292</v>
      </c>
      <c r="C45" t="s">
        <v>287</v>
      </c>
      <c r="D45" t="s">
        <v>301</v>
      </c>
    </row>
    <row r="46" spans="1:18" x14ac:dyDescent="0.25">
      <c r="A46" t="s">
        <v>302</v>
      </c>
      <c r="B46" t="s">
        <v>234</v>
      </c>
      <c r="C46" t="s">
        <v>303</v>
      </c>
      <c r="D46" t="s">
        <v>304</v>
      </c>
    </row>
    <row r="47" spans="1:18" x14ac:dyDescent="0.25">
      <c r="A47" t="s">
        <v>305</v>
      </c>
      <c r="B47" t="s">
        <v>234</v>
      </c>
      <c r="C47" t="s">
        <v>303</v>
      </c>
      <c r="D47" t="s">
        <v>306</v>
      </c>
    </row>
    <row r="48" spans="1:18" x14ac:dyDescent="0.25">
      <c r="A48" t="s">
        <v>307</v>
      </c>
      <c r="B48" t="s">
        <v>292</v>
      </c>
      <c r="C48" t="s">
        <v>303</v>
      </c>
      <c r="D48" t="s">
        <v>308</v>
      </c>
    </row>
    <row r="49" spans="1:10" x14ac:dyDescent="0.25">
      <c r="A49" t="s">
        <v>309</v>
      </c>
      <c r="B49" t="s">
        <v>234</v>
      </c>
      <c r="C49" t="s">
        <v>303</v>
      </c>
      <c r="D49" t="s">
        <v>310</v>
      </c>
    </row>
    <row r="50" spans="1:10" x14ac:dyDescent="0.25">
      <c r="A50" t="s">
        <v>311</v>
      </c>
      <c r="B50" t="s">
        <v>234</v>
      </c>
      <c r="C50" t="s">
        <v>303</v>
      </c>
      <c r="D50" t="s">
        <v>312</v>
      </c>
    </row>
    <row r="51" spans="1:10" x14ac:dyDescent="0.25">
      <c r="A51" t="s">
        <v>313</v>
      </c>
      <c r="B51" t="s">
        <v>292</v>
      </c>
      <c r="C51" t="s">
        <v>303</v>
      </c>
      <c r="D51" t="s">
        <v>314</v>
      </c>
    </row>
    <row r="52" spans="1:10" x14ac:dyDescent="0.25">
      <c r="A52" t="s">
        <v>315</v>
      </c>
      <c r="B52" t="s">
        <v>234</v>
      </c>
      <c r="C52" t="s">
        <v>303</v>
      </c>
      <c r="D52" t="s">
        <v>316</v>
      </c>
    </row>
    <row r="53" spans="1:10" x14ac:dyDescent="0.25">
      <c r="A53" t="s">
        <v>317</v>
      </c>
      <c r="B53" t="s">
        <v>234</v>
      </c>
      <c r="C53" t="s">
        <v>303</v>
      </c>
      <c r="D53" t="s">
        <v>318</v>
      </c>
    </row>
    <row r="54" spans="1:10" x14ac:dyDescent="0.25">
      <c r="A54" t="s">
        <v>319</v>
      </c>
      <c r="B54" t="s">
        <v>292</v>
      </c>
      <c r="C54" t="s">
        <v>303</v>
      </c>
      <c r="D54" t="s">
        <v>320</v>
      </c>
    </row>
    <row r="55" spans="1:10" x14ac:dyDescent="0.25">
      <c r="A55" t="s">
        <v>41</v>
      </c>
      <c r="B55" t="s">
        <v>242</v>
      </c>
      <c r="C55" t="s">
        <v>223</v>
      </c>
      <c r="D55" t="s">
        <v>321</v>
      </c>
      <c r="E55" t="s">
        <v>68</v>
      </c>
      <c r="G55" t="str" cm="1">
        <f t="array" ref="G55:J55">_xlfn.TEXTSPLIT(D55,"/")</f>
        <v>low</v>
      </c>
      <c r="H55" t="str">
        <v>moderate</v>
      </c>
      <c r="I55" t="str">
        <v>high</v>
      </c>
      <c r="J55" t="str">
        <v>unclear</v>
      </c>
    </row>
    <row r="56" spans="1:10" x14ac:dyDescent="0.25">
      <c r="A56" t="s">
        <v>42</v>
      </c>
      <c r="B56" t="s">
        <v>242</v>
      </c>
      <c r="C56" t="s">
        <v>223</v>
      </c>
      <c r="D56" t="s">
        <v>321</v>
      </c>
      <c r="E56" t="s">
        <v>69</v>
      </c>
    </row>
    <row r="57" spans="1:10" x14ac:dyDescent="0.25">
      <c r="A57" t="s">
        <v>43</v>
      </c>
      <c r="B57" t="s">
        <v>242</v>
      </c>
      <c r="C57" t="s">
        <v>223</v>
      </c>
      <c r="D57" t="s">
        <v>321</v>
      </c>
      <c r="E57" t="s">
        <v>69</v>
      </c>
    </row>
    <row r="58" spans="1:10" x14ac:dyDescent="0.25">
      <c r="A58" t="s">
        <v>44</v>
      </c>
      <c r="B58" t="s">
        <v>242</v>
      </c>
      <c r="C58" t="s">
        <v>223</v>
      </c>
      <c r="D58" t="s">
        <v>321</v>
      </c>
      <c r="E58" t="s">
        <v>69</v>
      </c>
    </row>
    <row r="59" spans="1:10" x14ac:dyDescent="0.25">
      <c r="A59" t="s">
        <v>45</v>
      </c>
      <c r="B59" t="s">
        <v>242</v>
      </c>
      <c r="C59" t="s">
        <v>223</v>
      </c>
      <c r="D59" t="s">
        <v>321</v>
      </c>
      <c r="E59" t="s">
        <v>69</v>
      </c>
    </row>
    <row r="60" spans="1:10" x14ac:dyDescent="0.25">
      <c r="A60" t="s">
        <v>46</v>
      </c>
      <c r="B60" t="s">
        <v>219</v>
      </c>
      <c r="C60" t="s">
        <v>223</v>
      </c>
      <c r="D60" t="s">
        <v>322</v>
      </c>
      <c r="E60" t="s">
        <v>70</v>
      </c>
    </row>
    <row r="61" spans="1:10" x14ac:dyDescent="0.25">
      <c r="A61" t="s">
        <v>47</v>
      </c>
      <c r="B61" t="s">
        <v>219</v>
      </c>
      <c r="C61" t="s">
        <v>228</v>
      </c>
      <c r="D61" t="s">
        <v>323</v>
      </c>
      <c r="E61" t="s">
        <v>324</v>
      </c>
    </row>
  </sheetData>
  <phoneticPr fontId="9" type="noConversion"/>
  <hyperlinks>
    <hyperlink ref="E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5"/>
  <sheetViews>
    <sheetView workbookViewId="0">
      <selection activeCell="A2" sqref="A2:A35"/>
    </sheetView>
  </sheetViews>
  <sheetFormatPr defaultColWidth="9" defaultRowHeight="14" x14ac:dyDescent="0.25"/>
  <sheetData>
    <row r="1" spans="1:1" x14ac:dyDescent="0.25">
      <c r="A1" s="1" t="s">
        <v>13</v>
      </c>
    </row>
    <row r="2" spans="1:1" x14ac:dyDescent="0.25">
      <c r="A2" t="s">
        <v>71</v>
      </c>
    </row>
    <row r="3" spans="1:1" x14ac:dyDescent="0.25">
      <c r="A3" t="s">
        <v>325</v>
      </c>
    </row>
    <row r="4" spans="1:1" x14ac:dyDescent="0.25">
      <c r="A4" t="s">
        <v>182</v>
      </c>
    </row>
    <row r="5" spans="1:1" x14ac:dyDescent="0.25">
      <c r="A5" t="s">
        <v>326</v>
      </c>
    </row>
    <row r="6" spans="1:1" x14ac:dyDescent="0.25">
      <c r="A6" t="s">
        <v>327</v>
      </c>
    </row>
    <row r="7" spans="1:1" x14ac:dyDescent="0.25">
      <c r="A7" t="s">
        <v>328</v>
      </c>
    </row>
    <row r="8" spans="1:1" x14ac:dyDescent="0.25">
      <c r="A8" t="s">
        <v>164</v>
      </c>
    </row>
    <row r="9" spans="1:1" x14ac:dyDescent="0.25">
      <c r="A9" t="s">
        <v>123</v>
      </c>
    </row>
    <row r="10" spans="1:1" x14ac:dyDescent="0.25">
      <c r="A10" t="s">
        <v>80</v>
      </c>
    </row>
    <row r="11" spans="1:1" x14ac:dyDescent="0.25">
      <c r="A11" t="s">
        <v>53</v>
      </c>
    </row>
    <row r="12" spans="1:1" x14ac:dyDescent="0.25">
      <c r="A12" t="s">
        <v>329</v>
      </c>
    </row>
    <row r="13" spans="1:1" x14ac:dyDescent="0.25">
      <c r="A13" t="s">
        <v>138</v>
      </c>
    </row>
    <row r="14" spans="1:1" x14ac:dyDescent="0.25">
      <c r="A14" t="s">
        <v>330</v>
      </c>
    </row>
    <row r="15" spans="1:1" x14ac:dyDescent="0.25">
      <c r="A15" t="s">
        <v>95</v>
      </c>
    </row>
    <row r="16" spans="1:1" x14ac:dyDescent="0.25">
      <c r="A16" t="s">
        <v>147</v>
      </c>
    </row>
    <row r="17" spans="1:1" x14ac:dyDescent="0.25">
      <c r="A17" t="s">
        <v>85</v>
      </c>
    </row>
    <row r="18" spans="1:1" x14ac:dyDescent="0.25">
      <c r="A18" t="s">
        <v>89</v>
      </c>
    </row>
    <row r="19" spans="1:1" x14ac:dyDescent="0.25">
      <c r="A19" t="s">
        <v>120</v>
      </c>
    </row>
    <row r="20" spans="1:1" x14ac:dyDescent="0.25">
      <c r="A20" t="s">
        <v>81</v>
      </c>
    </row>
    <row r="21" spans="1:1" x14ac:dyDescent="0.25">
      <c r="A21" t="s">
        <v>331</v>
      </c>
    </row>
    <row r="22" spans="1:1" x14ac:dyDescent="0.25">
      <c r="A22" t="s">
        <v>332</v>
      </c>
    </row>
    <row r="23" spans="1:1" x14ac:dyDescent="0.25">
      <c r="A23" t="s">
        <v>162</v>
      </c>
    </row>
    <row r="24" spans="1:1" x14ac:dyDescent="0.25">
      <c r="A24" t="s">
        <v>152</v>
      </c>
    </row>
    <row r="25" spans="1:1" x14ac:dyDescent="0.25">
      <c r="A25" t="s">
        <v>83</v>
      </c>
    </row>
    <row r="26" spans="1:1" x14ac:dyDescent="0.25">
      <c r="A26" t="s">
        <v>333</v>
      </c>
    </row>
    <row r="27" spans="1:1" x14ac:dyDescent="0.25">
      <c r="A27" t="s">
        <v>334</v>
      </c>
    </row>
    <row r="28" spans="1:1" x14ac:dyDescent="0.25">
      <c r="A28" t="s">
        <v>179</v>
      </c>
    </row>
    <row r="29" spans="1:1" x14ac:dyDescent="0.25">
      <c r="A29" t="s">
        <v>335</v>
      </c>
    </row>
    <row r="30" spans="1:1" x14ac:dyDescent="0.25">
      <c r="A30" t="s">
        <v>336</v>
      </c>
    </row>
    <row r="31" spans="1:1" x14ac:dyDescent="0.25">
      <c r="A31" t="s">
        <v>87</v>
      </c>
    </row>
    <row r="32" spans="1:1" x14ac:dyDescent="0.25">
      <c r="A32" t="s">
        <v>212</v>
      </c>
    </row>
    <row r="33" spans="1:1" x14ac:dyDescent="0.25">
      <c r="A33" t="s">
        <v>117</v>
      </c>
    </row>
    <row r="34" spans="1:1" x14ac:dyDescent="0.25">
      <c r="A34" t="s">
        <v>337</v>
      </c>
    </row>
    <row r="35" spans="1:1" x14ac:dyDescent="0.25">
      <c r="A35" t="s">
        <v>115</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E7" sqref="E7"/>
    </sheetView>
  </sheetViews>
  <sheetFormatPr defaultColWidth="9" defaultRowHeight="14" x14ac:dyDescent="0.25"/>
  <sheetData>
    <row r="1" spans="1:4" x14ac:dyDescent="0.25">
      <c r="A1" s="1" t="s">
        <v>31</v>
      </c>
      <c r="B1" s="1" t="s">
        <v>338</v>
      </c>
      <c r="C1" s="1" t="s">
        <v>339</v>
      </c>
      <c r="D1" s="1" t="s">
        <v>340</v>
      </c>
    </row>
    <row r="2" spans="1:4" x14ac:dyDescent="0.25">
      <c r="A2" t="s">
        <v>65</v>
      </c>
      <c r="B2" t="s">
        <v>64</v>
      </c>
      <c r="C2" t="s">
        <v>67</v>
      </c>
      <c r="D2" t="s">
        <v>341</v>
      </c>
    </row>
    <row r="3" spans="1:4" x14ac:dyDescent="0.25">
      <c r="A3" t="s">
        <v>276</v>
      </c>
      <c r="B3" t="s">
        <v>64</v>
      </c>
    </row>
    <row r="4" spans="1:4" x14ac:dyDescent="0.25">
      <c r="A4" t="s">
        <v>97</v>
      </c>
      <c r="B4" t="s">
        <v>64</v>
      </c>
      <c r="C4" t="s">
        <v>98</v>
      </c>
      <c r="D4" t="s">
        <v>342</v>
      </c>
    </row>
    <row r="5" spans="1:4" x14ac:dyDescent="0.25">
      <c r="A5" t="s">
        <v>277</v>
      </c>
      <c r="B5" t="s">
        <v>64</v>
      </c>
    </row>
    <row r="6" spans="1:4" x14ac:dyDescent="0.25">
      <c r="A6" t="s">
        <v>186</v>
      </c>
      <c r="B6" t="s">
        <v>64</v>
      </c>
    </row>
    <row r="7" spans="1:4" x14ac:dyDescent="0.25">
      <c r="A7" t="s">
        <v>102</v>
      </c>
      <c r="B7" t="s">
        <v>64</v>
      </c>
    </row>
    <row r="8" spans="1:4" x14ac:dyDescent="0.25">
      <c r="A8" t="s">
        <v>109</v>
      </c>
      <c r="B8" t="s">
        <v>64</v>
      </c>
      <c r="C8" t="s">
        <v>110</v>
      </c>
    </row>
    <row r="9" spans="1:4" x14ac:dyDescent="0.25">
      <c r="A9" t="s">
        <v>134</v>
      </c>
      <c r="B9" t="s">
        <v>64</v>
      </c>
    </row>
    <row r="10" spans="1:4" x14ac:dyDescent="0.25">
      <c r="A10" t="s">
        <v>278</v>
      </c>
      <c r="B10" t="s">
        <v>75</v>
      </c>
      <c r="D10" t="s">
        <v>343</v>
      </c>
    </row>
    <row r="11" spans="1:4" x14ac:dyDescent="0.25">
      <c r="A11" t="s">
        <v>142</v>
      </c>
      <c r="B11" t="s">
        <v>75</v>
      </c>
    </row>
    <row r="12" spans="1:4" x14ac:dyDescent="0.25">
      <c r="A12" t="s">
        <v>279</v>
      </c>
      <c r="B12" t="s">
        <v>75</v>
      </c>
      <c r="D12" t="s">
        <v>344</v>
      </c>
    </row>
    <row r="13" spans="1:4" x14ac:dyDescent="0.25">
      <c r="A13" t="s">
        <v>76</v>
      </c>
      <c r="B13" t="s">
        <v>75</v>
      </c>
    </row>
    <row r="14" spans="1:4" x14ac:dyDescent="0.25">
      <c r="A14" t="s">
        <v>280</v>
      </c>
      <c r="B14" t="s">
        <v>75</v>
      </c>
    </row>
    <row r="15" spans="1:4" x14ac:dyDescent="0.25">
      <c r="A15" t="s">
        <v>160</v>
      </c>
      <c r="B15" t="s">
        <v>159</v>
      </c>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election activeCell="B11" sqref="B11"/>
    </sheetView>
  </sheetViews>
  <sheetFormatPr defaultColWidth="9" defaultRowHeight="14" x14ac:dyDescent="0.25"/>
  <cols>
    <col min="2" max="2" width="24.26953125" customWidth="1"/>
    <col min="3" max="3" width="34.453125" customWidth="1"/>
  </cols>
  <sheetData>
    <row r="1" spans="1:3" x14ac:dyDescent="0.25">
      <c r="A1" s="1" t="s">
        <v>345</v>
      </c>
      <c r="B1" s="1" t="s">
        <v>346</v>
      </c>
      <c r="C1" s="1" t="s">
        <v>47</v>
      </c>
    </row>
    <row r="2" spans="1:3" x14ac:dyDescent="0.25">
      <c r="A2" t="s">
        <v>15</v>
      </c>
      <c r="B2" t="s">
        <v>347</v>
      </c>
      <c r="C2" t="s">
        <v>348</v>
      </c>
    </row>
    <row r="3" spans="1:3" x14ac:dyDescent="0.25">
      <c r="A3" t="s">
        <v>16</v>
      </c>
      <c r="B3" t="s">
        <v>349</v>
      </c>
      <c r="C3" t="s">
        <v>350</v>
      </c>
    </row>
    <row r="4" spans="1:3" x14ac:dyDescent="0.25">
      <c r="A4" t="s">
        <v>17</v>
      </c>
      <c r="B4" t="s">
        <v>351</v>
      </c>
      <c r="C4" t="s">
        <v>352</v>
      </c>
    </row>
    <row r="5" spans="1:3" x14ac:dyDescent="0.25">
      <c r="A5" t="s">
        <v>18</v>
      </c>
      <c r="B5" t="s">
        <v>353</v>
      </c>
      <c r="C5" t="s">
        <v>354</v>
      </c>
    </row>
    <row r="6" spans="1:3" x14ac:dyDescent="0.25">
      <c r="A6" t="s">
        <v>19</v>
      </c>
      <c r="B6" t="s">
        <v>355</v>
      </c>
      <c r="C6" t="s">
        <v>356</v>
      </c>
    </row>
    <row r="7" spans="1:3" x14ac:dyDescent="0.25">
      <c r="A7" t="s">
        <v>20</v>
      </c>
      <c r="B7" t="s">
        <v>357</v>
      </c>
      <c r="C7" t="s">
        <v>358</v>
      </c>
    </row>
    <row r="8" spans="1:3" x14ac:dyDescent="0.25">
      <c r="A8" t="s">
        <v>24</v>
      </c>
      <c r="B8" t="s">
        <v>359</v>
      </c>
      <c r="C8" t="s">
        <v>360</v>
      </c>
    </row>
    <row r="9" spans="1:3" x14ac:dyDescent="0.25">
      <c r="A9" t="s">
        <v>29</v>
      </c>
      <c r="B9" t="s">
        <v>361</v>
      </c>
      <c r="C9" t="s">
        <v>362</v>
      </c>
    </row>
    <row r="10" spans="1:3" x14ac:dyDescent="0.25">
      <c r="A10" t="s">
        <v>30</v>
      </c>
      <c r="B10" t="s">
        <v>363</v>
      </c>
      <c r="C10" t="s">
        <v>364</v>
      </c>
    </row>
    <row r="11" spans="1:3" x14ac:dyDescent="0.25">
      <c r="A11" t="s">
        <v>365</v>
      </c>
      <c r="B11" t="s">
        <v>366</v>
      </c>
      <c r="C11" t="s">
        <v>367</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2"/>
  <sheetViews>
    <sheetView workbookViewId="0"/>
  </sheetViews>
  <sheetFormatPr defaultColWidth="9" defaultRowHeight="14" x14ac:dyDescent="0.25"/>
  <sheetData>
    <row r="1" spans="1:1" x14ac:dyDescent="0.25">
      <c r="A1" s="1" t="s">
        <v>368</v>
      </c>
    </row>
    <row r="2" spans="1:1" x14ac:dyDescent="0.25">
      <c r="A2" t="s">
        <v>369</v>
      </c>
    </row>
    <row r="3" spans="1:1" x14ac:dyDescent="0.25">
      <c r="A3" t="s">
        <v>370</v>
      </c>
    </row>
    <row r="4" spans="1:1" x14ac:dyDescent="0.25">
      <c r="A4" t="s">
        <v>371</v>
      </c>
    </row>
    <row r="5" spans="1:1" x14ac:dyDescent="0.25">
      <c r="A5" t="s">
        <v>372</v>
      </c>
    </row>
    <row r="6" spans="1:1" x14ac:dyDescent="0.25">
      <c r="A6" t="s">
        <v>373</v>
      </c>
    </row>
    <row r="7" spans="1:1" x14ac:dyDescent="0.25">
      <c r="A7" t="s">
        <v>374</v>
      </c>
    </row>
    <row r="8" spans="1:1" x14ac:dyDescent="0.25">
      <c r="A8" t="s">
        <v>375</v>
      </c>
    </row>
    <row r="9" spans="1:1" x14ac:dyDescent="0.25">
      <c r="A9" t="s">
        <v>376</v>
      </c>
    </row>
    <row r="10" spans="1:1" x14ac:dyDescent="0.25">
      <c r="A10" t="s">
        <v>377</v>
      </c>
    </row>
    <row r="11" spans="1:1" x14ac:dyDescent="0.25">
      <c r="A11" t="s">
        <v>378</v>
      </c>
    </row>
    <row r="12" spans="1:1" x14ac:dyDescent="0.25">
      <c r="A12" t="s">
        <v>379</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workbookViewId="0"/>
  </sheetViews>
  <sheetFormatPr defaultColWidth="9" defaultRowHeight="14" x14ac:dyDescent="0.25"/>
  <sheetData>
    <row r="1" spans="1:3" x14ac:dyDescent="0.25">
      <c r="A1" s="1" t="s">
        <v>380</v>
      </c>
      <c r="B1" s="1" t="s">
        <v>381</v>
      </c>
      <c r="C1" s="1" t="s">
        <v>47</v>
      </c>
    </row>
    <row r="2" spans="1:3" x14ac:dyDescent="0.25">
      <c r="A2" t="s">
        <v>382</v>
      </c>
    </row>
    <row r="3" spans="1:3" x14ac:dyDescent="0.25">
      <c r="A3" t="s">
        <v>383</v>
      </c>
    </row>
    <row r="4" spans="1:3" x14ac:dyDescent="0.25">
      <c r="A4" t="s">
        <v>384</v>
      </c>
    </row>
    <row r="5" spans="1:3" x14ac:dyDescent="0.25">
      <c r="A5" t="s">
        <v>385</v>
      </c>
    </row>
    <row r="6" spans="1:3" x14ac:dyDescent="0.25">
      <c r="A6" t="s">
        <v>386</v>
      </c>
    </row>
    <row r="7" spans="1:3" x14ac:dyDescent="0.25">
      <c r="A7" t="s">
        <v>387</v>
      </c>
    </row>
    <row r="8" spans="1:3" x14ac:dyDescent="0.25">
      <c r="A8" t="s">
        <v>388</v>
      </c>
    </row>
    <row r="9" spans="1:3" x14ac:dyDescent="0.25">
      <c r="A9" t="s">
        <v>389</v>
      </c>
    </row>
    <row r="10" spans="1:3" x14ac:dyDescent="0.25">
      <c r="A10" t="s">
        <v>390</v>
      </c>
    </row>
    <row r="11" spans="1:3" x14ac:dyDescent="0.25">
      <c r="A11" t="s">
        <v>391</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Data</vt:lpstr>
      <vt:lpstr>Codebook</vt:lpstr>
      <vt:lpstr>ProvinceList</vt:lpstr>
      <vt:lpstr>Instruments</vt:lpstr>
      <vt:lpstr>AllowedValues</vt:lpstr>
      <vt:lpstr>README</vt:lpstr>
      <vt:lpstr>QA_Checklist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c:creator>
  <cp:lastModifiedBy>ruhai bai</cp:lastModifiedBy>
  <dcterms:created xsi:type="dcterms:W3CDTF">2025-09-18T12:24:00Z</dcterms:created>
  <dcterms:modified xsi:type="dcterms:W3CDTF">2025-10-02T08:59:21Z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DCA8D3ECA931447F944A12F64D681BBD_13</vt:lpwstr>
  </property>
  <property fmtid="{D5CDD505-2E9C-101B-9397-08002B2CF9AE}" pid="3" name="KSOProductBuildVer">
    <vt:lpwstr>2052-12.1.0.23125</vt:lpwstr>
  </property>
  <property fmtid="{D5CDD505-2E9C-101B-9397-08002B2CF9AE}" pid="4" name="KSOReadingLayout">
    <vt:bool>true</vt:bool>
  </property>
</Properties>
</file>