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全日制学硕" sheetId="1" r:id="rId1"/>
    <sheet name="全日制专硕" sheetId="2" r:id="rId2"/>
    <sheet name="非全日制" sheetId="3" r:id="rId3"/>
  </sheets>
  <externalReferences>
    <externalReference r:id="rId4"/>
  </externalReferences>
  <definedNames>
    <definedName name="_xlnm._FilterDatabase" localSheetId="0" hidden="1">全日制学硕!$A$2:$WVX$459</definedName>
    <definedName name="_xlnm._FilterDatabase" localSheetId="1" hidden="1">全日制专硕!$A$2:$P$636</definedName>
    <definedName name="_xlnm.Print_Area" localSheetId="0">全日制学硕!$A$1:$P$460</definedName>
    <definedName name="_xlnm.Print_Titles" localSheetId="2">非全日制!$1:$2</definedName>
    <definedName name="_xlnm.Print_Titles" localSheetId="0">全日制学硕!$1:$2</definedName>
    <definedName name="_xlnm.Print_Titles" localSheetId="1">全日制专硕!$1:$2</definedName>
  </definedNames>
  <calcPr calcId="152511"/>
</workbook>
</file>

<file path=xl/calcChain.xml><?xml version="1.0" encoding="utf-8"?>
<calcChain xmlns="http://schemas.openxmlformats.org/spreadsheetml/2006/main">
  <c r="J202" i="3" l="1"/>
  <c r="L202" i="3" s="1"/>
  <c r="L201" i="3"/>
  <c r="L200" i="3"/>
  <c r="L199" i="3"/>
  <c r="J198" i="3"/>
  <c r="L198" i="3" s="1"/>
  <c r="L197" i="3"/>
  <c r="J197" i="3"/>
  <c r="J196" i="3"/>
  <c r="L196" i="3" s="1"/>
  <c r="L195" i="3"/>
  <c r="L194" i="3"/>
  <c r="L193" i="3"/>
  <c r="J193" i="3"/>
  <c r="L192" i="3"/>
  <c r="L191" i="3"/>
  <c r="L190" i="3"/>
  <c r="L189" i="3"/>
  <c r="L188" i="3"/>
  <c r="L187" i="3"/>
  <c r="L186" i="3"/>
  <c r="J185" i="3"/>
  <c r="L185" i="3" s="1"/>
  <c r="L184" i="3"/>
  <c r="L183" i="3"/>
  <c r="L182" i="3"/>
  <c r="L181" i="3"/>
  <c r="J181" i="3"/>
  <c r="L180" i="3"/>
  <c r="L179" i="3"/>
  <c r="L178" i="3"/>
  <c r="L177" i="3"/>
  <c r="L176" i="3"/>
  <c r="J175" i="3"/>
  <c r="L175" i="3" s="1"/>
  <c r="L174" i="3"/>
  <c r="L173" i="3"/>
  <c r="J173" i="3"/>
  <c r="L172" i="3"/>
  <c r="L171" i="3"/>
  <c r="L170" i="3"/>
  <c r="L169" i="3"/>
  <c r="L168" i="3"/>
  <c r="J168" i="3"/>
  <c r="L167" i="3"/>
  <c r="J167" i="3"/>
  <c r="L166" i="3"/>
  <c r="J166" i="3"/>
  <c r="L165" i="3"/>
  <c r="L164" i="3"/>
  <c r="L163" i="3"/>
  <c r="J162" i="3"/>
  <c r="L162" i="3" s="1"/>
  <c r="L161" i="3"/>
  <c r="L160" i="3"/>
  <c r="J160" i="3"/>
  <c r="L159" i="3"/>
  <c r="J158" i="3"/>
  <c r="L158" i="3" s="1"/>
  <c r="J157" i="3"/>
  <c r="L157" i="3" s="1"/>
  <c r="L156" i="3"/>
  <c r="L155" i="3"/>
  <c r="L154" i="3"/>
  <c r="L153" i="3"/>
  <c r="J152" i="3"/>
  <c r="L152" i="3" s="1"/>
  <c r="L151" i="3"/>
  <c r="L150" i="3"/>
  <c r="L149" i="3"/>
  <c r="L148" i="3"/>
  <c r="L147" i="3"/>
  <c r="L146" i="3"/>
  <c r="L145" i="3"/>
  <c r="L144" i="3"/>
  <c r="L143" i="3"/>
  <c r="L142" i="3"/>
  <c r="L141" i="3"/>
  <c r="L140" i="3"/>
  <c r="J139" i="3"/>
  <c r="L139" i="3" s="1"/>
  <c r="L138" i="3"/>
  <c r="L137" i="3"/>
  <c r="L136" i="3"/>
  <c r="L135" i="3"/>
  <c r="L134" i="3"/>
  <c r="L133" i="3"/>
  <c r="L132" i="3"/>
  <c r="L131" i="3"/>
  <c r="L130" i="3"/>
  <c r="L129" i="3"/>
  <c r="L128" i="3"/>
  <c r="L127" i="3"/>
  <c r="J126" i="3"/>
  <c r="L126" i="3" s="1"/>
  <c r="L125" i="3"/>
  <c r="L124" i="3"/>
  <c r="L123" i="3"/>
  <c r="L122" i="3"/>
  <c r="L121" i="3"/>
  <c r="L120" i="3"/>
  <c r="L119" i="3"/>
  <c r="L118" i="3"/>
  <c r="L117" i="3"/>
  <c r="L116" i="3"/>
  <c r="L115" i="3"/>
  <c r="L114" i="3"/>
  <c r="J114" i="3"/>
  <c r="L113" i="3"/>
  <c r="L112" i="3"/>
  <c r="L111" i="3"/>
  <c r="J110" i="3"/>
  <c r="L110" i="3" s="1"/>
  <c r="L109" i="3"/>
  <c r="L108" i="3"/>
  <c r="L107" i="3"/>
  <c r="L106" i="3"/>
  <c r="J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J93" i="3"/>
  <c r="L92" i="3"/>
  <c r="J91" i="3"/>
  <c r="L91" i="3" s="1"/>
  <c r="L90" i="3"/>
  <c r="L89" i="3"/>
  <c r="L88" i="3"/>
  <c r="L87" i="3"/>
  <c r="L86" i="3"/>
  <c r="L85" i="3"/>
  <c r="J85" i="3"/>
  <c r="L84" i="3"/>
  <c r="L83" i="3"/>
  <c r="L82" i="3"/>
  <c r="J81" i="3"/>
  <c r="L81" i="3" s="1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J63" i="3"/>
  <c r="L62" i="3"/>
  <c r="L61" i="3"/>
  <c r="L60" i="3"/>
  <c r="L59" i="3"/>
  <c r="L58" i="3"/>
  <c r="L57" i="3"/>
  <c r="L56" i="3"/>
  <c r="J56" i="3"/>
  <c r="L55" i="3"/>
  <c r="L54" i="3"/>
  <c r="L53" i="3"/>
  <c r="L52" i="3"/>
  <c r="L51" i="3"/>
  <c r="L50" i="3"/>
  <c r="L49" i="3"/>
  <c r="L48" i="3"/>
  <c r="L47" i="3"/>
  <c r="L46" i="3"/>
  <c r="L45" i="3"/>
  <c r="J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13" i="2"/>
  <c r="L505" i="2"/>
  <c r="L504" i="2"/>
  <c r="L497" i="2"/>
  <c r="L494" i="2"/>
  <c r="L493" i="2"/>
  <c r="L490" i="2"/>
  <c r="L479" i="2"/>
  <c r="L477" i="2"/>
  <c r="L475" i="2"/>
  <c r="L473" i="2"/>
  <c r="L471" i="2"/>
  <c r="L469" i="2"/>
  <c r="L462" i="2"/>
  <c r="L456" i="2"/>
  <c r="L434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J263" i="2"/>
  <c r="L263" i="2" s="1"/>
  <c r="J262" i="2"/>
  <c r="L262" i="2" s="1"/>
  <c r="J261" i="2"/>
  <c r="L261" i="2" s="1"/>
  <c r="J260" i="2"/>
  <c r="L260" i="2" s="1"/>
  <c r="J259" i="2"/>
  <c r="L259" i="2" s="1"/>
  <c r="J258" i="2"/>
  <c r="L258" i="2" s="1"/>
  <c r="J257" i="2"/>
  <c r="L257" i="2" s="1"/>
  <c r="J256" i="2"/>
  <c r="L256" i="2" s="1"/>
  <c r="J255" i="2"/>
  <c r="L255" i="2" s="1"/>
  <c r="J254" i="2"/>
  <c r="L254" i="2" s="1"/>
  <c r="J253" i="2"/>
  <c r="L253" i="2" s="1"/>
  <c r="J252" i="2"/>
  <c r="L252" i="2" s="1"/>
  <c r="J251" i="2"/>
  <c r="L251" i="2" s="1"/>
  <c r="J250" i="2"/>
  <c r="L250" i="2" s="1"/>
  <c r="J249" i="2"/>
  <c r="L249" i="2" s="1"/>
  <c r="J248" i="2"/>
  <c r="L248" i="2" s="1"/>
  <c r="J247" i="2"/>
  <c r="L247" i="2" s="1"/>
  <c r="J246" i="2"/>
  <c r="L246" i="2" s="1"/>
  <c r="J245" i="2"/>
  <c r="L245" i="2" s="1"/>
  <c r="J244" i="2"/>
  <c r="L244" i="2" s="1"/>
  <c r="J243" i="2"/>
  <c r="L243" i="2" s="1"/>
  <c r="J242" i="2"/>
  <c r="L242" i="2" s="1"/>
  <c r="J241" i="2"/>
  <c r="L241" i="2" s="1"/>
  <c r="J240" i="2"/>
  <c r="L240" i="2" s="1"/>
  <c r="J239" i="2"/>
  <c r="L239" i="2" s="1"/>
  <c r="J238" i="2"/>
  <c r="L238" i="2" s="1"/>
  <c r="J237" i="2"/>
  <c r="L237" i="2" s="1"/>
  <c r="J236" i="2"/>
  <c r="L236" i="2" s="1"/>
  <c r="J235" i="2"/>
  <c r="L235" i="2" s="1"/>
  <c r="J234" i="2"/>
  <c r="L234" i="2" s="1"/>
  <c r="L233" i="2"/>
  <c r="L232" i="2"/>
  <c r="L231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2" i="2"/>
  <c r="L211" i="2"/>
  <c r="L210" i="2"/>
  <c r="L209" i="2"/>
  <c r="L208" i="2"/>
  <c r="L207" i="2"/>
  <c r="L206" i="2"/>
  <c r="L205" i="2"/>
  <c r="L204" i="2"/>
  <c r="L203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5" i="2"/>
  <c r="L184" i="2"/>
  <c r="L183" i="2"/>
  <c r="L182" i="2"/>
  <c r="L181" i="2"/>
  <c r="L180" i="2"/>
  <c r="L179" i="2"/>
  <c r="L178" i="2"/>
  <c r="L177" i="2"/>
  <c r="B167" i="2"/>
  <c r="B166" i="2"/>
  <c r="B165" i="2"/>
  <c r="B164" i="2"/>
  <c r="B163" i="2"/>
  <c r="B161" i="2"/>
  <c r="B159" i="2"/>
  <c r="B157" i="2"/>
  <c r="B156" i="2"/>
  <c r="B155" i="2"/>
  <c r="B152" i="2"/>
  <c r="B151" i="2"/>
  <c r="B149" i="2"/>
  <c r="B148" i="2"/>
  <c r="B147" i="2"/>
  <c r="B146" i="2"/>
  <c r="B145" i="2"/>
  <c r="B144" i="2"/>
  <c r="L61" i="2"/>
  <c r="L60" i="2"/>
  <c r="L59" i="2"/>
  <c r="L58" i="2"/>
  <c r="L57" i="2"/>
  <c r="L56" i="2"/>
  <c r="L55" i="2"/>
  <c r="L297" i="1"/>
  <c r="K297" i="1"/>
  <c r="L296" i="1"/>
  <c r="K296" i="1"/>
  <c r="L295" i="1"/>
  <c r="K295" i="1"/>
  <c r="L294" i="1"/>
  <c r="K294" i="1"/>
  <c r="L293" i="1"/>
  <c r="K293" i="1"/>
  <c r="L281" i="1"/>
  <c r="L280" i="1"/>
  <c r="L279" i="1"/>
  <c r="L278" i="1"/>
  <c r="L277" i="1"/>
  <c r="L275" i="1"/>
  <c r="L273" i="1"/>
  <c r="L271" i="1"/>
  <c r="L270" i="1"/>
  <c r="L269" i="1"/>
  <c r="L268" i="1"/>
  <c r="L267" i="1"/>
  <c r="L266" i="1"/>
  <c r="L265" i="1"/>
  <c r="L264" i="1"/>
  <c r="L263" i="1"/>
  <c r="L262" i="1"/>
  <c r="L261" i="1"/>
  <c r="L247" i="1"/>
  <c r="L246" i="1"/>
  <c r="L178" i="1"/>
  <c r="L176" i="1"/>
  <c r="L175" i="1"/>
  <c r="L174" i="1"/>
  <c r="L173" i="1"/>
  <c r="L172" i="1"/>
  <c r="L171" i="1"/>
  <c r="L170" i="1"/>
  <c r="L169" i="1"/>
  <c r="L168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J120" i="1"/>
  <c r="L120" i="1" s="1"/>
  <c r="J119" i="1"/>
  <c r="L119" i="1" s="1"/>
  <c r="J118" i="1"/>
  <c r="L118" i="1" s="1"/>
  <c r="J117" i="1"/>
  <c r="L117" i="1" s="1"/>
  <c r="J116" i="1"/>
  <c r="L116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6" i="1"/>
  <c r="L106" i="1" s="1"/>
  <c r="J105" i="1"/>
  <c r="L105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K290" i="1"/>
  <c r="K442" i="2"/>
  <c r="K466" i="2"/>
  <c r="K460" i="2"/>
  <c r="L455" i="2"/>
  <c r="K287" i="1"/>
  <c r="K457" i="2"/>
  <c r="K292" i="1"/>
  <c r="K464" i="2"/>
  <c r="L458" i="2"/>
  <c r="L443" i="2"/>
  <c r="K282" i="1"/>
  <c r="K283" i="1"/>
  <c r="K447" i="2"/>
  <c r="K463" i="2"/>
  <c r="L448" i="2"/>
  <c r="K452" i="2"/>
  <c r="K459" i="2"/>
  <c r="K286" i="1"/>
  <c r="L451" i="2"/>
  <c r="K449" i="2"/>
  <c r="K440" i="2"/>
  <c r="K441" i="2"/>
  <c r="K453" i="2"/>
  <c r="L445" i="2"/>
  <c r="K284" i="1"/>
  <c r="K285" i="1"/>
  <c r="K461" i="2"/>
  <c r="K446" i="2"/>
</calcChain>
</file>

<file path=xl/sharedStrings.xml><?xml version="1.0" encoding="utf-8"?>
<sst xmlns="http://schemas.openxmlformats.org/spreadsheetml/2006/main" count="6274" uniqueCount="2748">
  <si>
    <t>序号</t>
  </si>
  <si>
    <t>考生编号</t>
    <phoneticPr fontId="3" type="noConversion"/>
  </si>
  <si>
    <t>姓名</t>
  </si>
  <si>
    <t>学院</t>
    <phoneticPr fontId="3" type="noConversion"/>
  </si>
  <si>
    <t>专业名称</t>
  </si>
  <si>
    <t>政治</t>
  </si>
  <si>
    <t>英语</t>
  </si>
  <si>
    <t>业务课一</t>
  </si>
  <si>
    <t>业务课二</t>
  </si>
  <si>
    <t>初试总分</t>
    <phoneticPr fontId="3" type="noConversion"/>
  </si>
  <si>
    <t>复试
成绩</t>
    <phoneticPr fontId="3" type="noConversion"/>
  </si>
  <si>
    <t>总成绩</t>
  </si>
  <si>
    <t>专业
排名</t>
    <phoneticPr fontId="3" type="noConversion"/>
  </si>
  <si>
    <t>加试一</t>
    <phoneticPr fontId="3" type="noConversion"/>
  </si>
  <si>
    <t>加试二</t>
    <phoneticPr fontId="3" type="noConversion"/>
  </si>
  <si>
    <t>备注</t>
  </si>
  <si>
    <t>105748000000878</t>
  </si>
  <si>
    <t>王乐美</t>
  </si>
  <si>
    <t>师范学院</t>
    <phoneticPr fontId="3" type="noConversion"/>
  </si>
  <si>
    <t>教育学原理</t>
  </si>
  <si>
    <t>65</t>
  </si>
  <si>
    <t>69</t>
  </si>
  <si>
    <t>218</t>
  </si>
  <si>
    <t>0</t>
  </si>
  <si>
    <t>352</t>
  </si>
  <si>
    <t>调剂</t>
  </si>
  <si>
    <t>100028127513037</t>
  </si>
  <si>
    <t>徐萍</t>
  </si>
  <si>
    <t>师范学院</t>
    <phoneticPr fontId="3" type="noConversion"/>
  </si>
  <si>
    <t>60</t>
  </si>
  <si>
    <t>192</t>
  </si>
  <si>
    <t>312</t>
  </si>
  <si>
    <t>107598000001493</t>
  </si>
  <si>
    <t>崔琬宜</t>
  </si>
  <si>
    <t>课程与教学基本理论</t>
  </si>
  <si>
    <t>一志愿</t>
  </si>
  <si>
    <t>107188501712829</t>
  </si>
  <si>
    <t>金冬桂</t>
  </si>
  <si>
    <t>生物教学论</t>
  </si>
  <si>
    <t>70</t>
  </si>
  <si>
    <t>61</t>
  </si>
  <si>
    <t>202</t>
  </si>
  <si>
    <t>333</t>
  </si>
  <si>
    <t>107598000002037</t>
  </si>
  <si>
    <t>白玲</t>
  </si>
  <si>
    <t>高等教育学</t>
  </si>
  <si>
    <t>107598000000007</t>
  </si>
  <si>
    <t>曹元洁</t>
  </si>
  <si>
    <t>师范学院</t>
    <phoneticPr fontId="3" type="noConversion"/>
  </si>
  <si>
    <t>107598000003089</t>
  </si>
  <si>
    <t>阿尔孜古丽·亚森</t>
  </si>
  <si>
    <t>教育经济与学校管理</t>
  </si>
  <si>
    <t>107598000001229</t>
  </si>
  <si>
    <t>雷亮</t>
  </si>
  <si>
    <t>心理健康教育</t>
    <phoneticPr fontId="3" type="noConversion"/>
  </si>
  <si>
    <t>校内调剂</t>
    <phoneticPr fontId="3" type="noConversion"/>
  </si>
  <si>
    <t>102698116030471</t>
  </si>
  <si>
    <t>庞亚玲</t>
  </si>
  <si>
    <t>心理健康教育</t>
  </si>
  <si>
    <t>56</t>
  </si>
  <si>
    <t>72</t>
  </si>
  <si>
    <t>206</t>
  </si>
  <si>
    <t>334</t>
  </si>
  <si>
    <t>106358306057360</t>
  </si>
  <si>
    <t>岳亚奇</t>
  </si>
  <si>
    <t>58</t>
  </si>
  <si>
    <t>189</t>
  </si>
  <si>
    <t>317</t>
  </si>
  <si>
    <t>106108040200226</t>
  </si>
  <si>
    <t>肖沿</t>
  </si>
  <si>
    <t>68</t>
  </si>
  <si>
    <t>67</t>
  </si>
  <si>
    <t>187</t>
  </si>
  <si>
    <t>322</t>
  </si>
  <si>
    <t>105118104402110</t>
  </si>
  <si>
    <t>赵彩</t>
  </si>
  <si>
    <t>少年儿童组织与思想意识教育</t>
  </si>
  <si>
    <t>194</t>
  </si>
  <si>
    <t>107598000001012</t>
  </si>
  <si>
    <t>郭苏艳</t>
  </si>
  <si>
    <t>107598000000605</t>
  </si>
  <si>
    <t>张玉佩</t>
  </si>
  <si>
    <t>政法学院</t>
    <phoneticPr fontId="3" type="noConversion"/>
  </si>
  <si>
    <t>106108120400828</t>
  </si>
  <si>
    <t>黎凡宁</t>
  </si>
  <si>
    <t>政法学院</t>
    <phoneticPr fontId="3" type="noConversion"/>
  </si>
  <si>
    <t>107308021010553</t>
  </si>
  <si>
    <t>吴玉莹</t>
  </si>
  <si>
    <t>政法学院</t>
    <phoneticPr fontId="3" type="noConversion"/>
  </si>
  <si>
    <t>107598000001065</t>
  </si>
  <si>
    <t>马佳欣</t>
  </si>
  <si>
    <t>107598000001763</t>
  </si>
  <si>
    <t>王  康</t>
  </si>
  <si>
    <t>108</t>
  </si>
  <si>
    <t>107598000000033</t>
  </si>
  <si>
    <t>李宝军</t>
  </si>
  <si>
    <t>102168003900026</t>
  </si>
  <si>
    <t>李晓玉</t>
  </si>
  <si>
    <t>106118003120604</t>
  </si>
  <si>
    <t>陈长煜</t>
  </si>
  <si>
    <t>107598000002493</t>
  </si>
  <si>
    <t>杨静怡</t>
    <phoneticPr fontId="7" type="noConversion"/>
  </si>
  <si>
    <t>文艺学院</t>
    <phoneticPr fontId="3" type="noConversion"/>
  </si>
  <si>
    <t>59</t>
  </si>
  <si>
    <t>一志愿</t>
    <phoneticPr fontId="3" type="noConversion"/>
  </si>
  <si>
    <t>欧文秀</t>
    <phoneticPr fontId="7" type="noConversion"/>
  </si>
  <si>
    <t>调剂</t>
    <phoneticPr fontId="3" type="noConversion"/>
  </si>
  <si>
    <t>薛栋</t>
    <phoneticPr fontId="7" type="noConversion"/>
  </si>
  <si>
    <t>张姝雅</t>
    <phoneticPr fontId="7" type="noConversion"/>
  </si>
  <si>
    <t>104868111015325</t>
  </si>
  <si>
    <t>胡港</t>
    <phoneticPr fontId="7" type="noConversion"/>
  </si>
  <si>
    <t>文艺学院</t>
    <phoneticPr fontId="3" type="noConversion"/>
  </si>
  <si>
    <t>62</t>
  </si>
  <si>
    <t>110</t>
  </si>
  <si>
    <t>112</t>
  </si>
  <si>
    <t>349</t>
  </si>
  <si>
    <t>101408009006451</t>
  </si>
  <si>
    <t>宋园园</t>
    <phoneticPr fontId="7" type="noConversion"/>
  </si>
  <si>
    <t>52</t>
  </si>
  <si>
    <t>138</t>
  </si>
  <si>
    <t>121</t>
  </si>
  <si>
    <t>379</t>
  </si>
  <si>
    <t>106358308081791</t>
  </si>
  <si>
    <t>何丽君</t>
    <phoneticPr fontId="7" type="noConversion"/>
  </si>
  <si>
    <t>66</t>
  </si>
  <si>
    <t>136</t>
  </si>
  <si>
    <t>90</t>
  </si>
  <si>
    <t>344</t>
  </si>
  <si>
    <t>106108071000275</t>
    <phoneticPr fontId="3" type="noConversion"/>
  </si>
  <si>
    <t>朱文静</t>
    <phoneticPr fontId="3" type="noConversion"/>
  </si>
  <si>
    <t>生命科学学院</t>
    <phoneticPr fontId="3" type="noConversion"/>
  </si>
  <si>
    <t>生物学（动物学）</t>
    <phoneticPr fontId="3" type="noConversion"/>
  </si>
  <si>
    <t>106358317124394</t>
    <phoneticPr fontId="3" type="noConversion"/>
  </si>
  <si>
    <t>陈斌</t>
    <phoneticPr fontId="3" type="noConversion"/>
  </si>
  <si>
    <t>生物学（干旱区荒漠-绿洲植被与恢复生态）</t>
    <phoneticPr fontId="3" type="noConversion"/>
  </si>
  <si>
    <r>
      <t>1</t>
    </r>
    <r>
      <rPr>
        <sz val="10"/>
        <color indexed="8"/>
        <rFont val="宋体"/>
        <family val="3"/>
        <charset val="134"/>
      </rPr>
      <t>06108071001057</t>
    </r>
    <phoneticPr fontId="3" type="noConversion"/>
  </si>
  <si>
    <t>张敏</t>
    <phoneticPr fontId="3" type="noConversion"/>
  </si>
  <si>
    <t>107308021003026</t>
    <phoneticPr fontId="3" type="noConversion"/>
  </si>
  <si>
    <t>王杰</t>
    <phoneticPr fontId="3" type="noConversion"/>
  </si>
  <si>
    <r>
      <t>1</t>
    </r>
    <r>
      <rPr>
        <sz val="10"/>
        <color indexed="8"/>
        <rFont val="宋体"/>
        <family val="3"/>
        <charset val="134"/>
      </rPr>
      <t>06978614109388</t>
    </r>
    <phoneticPr fontId="3" type="noConversion"/>
  </si>
  <si>
    <t>杜佳倩</t>
    <phoneticPr fontId="3" type="noConversion"/>
  </si>
  <si>
    <t>生命科学学院</t>
    <phoneticPr fontId="3" type="noConversion"/>
  </si>
  <si>
    <t>生物学（干旱区荒漠-绿洲植被与恢复生态）</t>
    <phoneticPr fontId="3" type="noConversion"/>
  </si>
  <si>
    <t>107598000002263</t>
    <phoneticPr fontId="3" type="noConversion"/>
  </si>
  <si>
    <t>刘晓燕</t>
    <phoneticPr fontId="3" type="noConversion"/>
  </si>
  <si>
    <t>生物学（生物化学与分子生物学）</t>
    <phoneticPr fontId="3" type="noConversion"/>
  </si>
  <si>
    <t>107598000002262</t>
    <phoneticPr fontId="3" type="noConversion"/>
  </si>
  <si>
    <t>张凡</t>
  </si>
  <si>
    <t>107598000001998</t>
    <phoneticPr fontId="3" type="noConversion"/>
  </si>
  <si>
    <t>周芳芳</t>
  </si>
  <si>
    <t>107598000002562</t>
    <phoneticPr fontId="3" type="noConversion"/>
  </si>
  <si>
    <t>董祥雨</t>
    <phoneticPr fontId="3" type="noConversion"/>
  </si>
  <si>
    <t>107598000000919</t>
    <phoneticPr fontId="3" type="noConversion"/>
  </si>
  <si>
    <t>曹军军</t>
    <phoneticPr fontId="3" type="noConversion"/>
  </si>
  <si>
    <t>107598000002648</t>
    <phoneticPr fontId="3" type="noConversion"/>
  </si>
  <si>
    <t>焦姣</t>
    <phoneticPr fontId="3" type="noConversion"/>
  </si>
  <si>
    <t>107308021002697</t>
    <phoneticPr fontId="3" type="noConversion"/>
  </si>
  <si>
    <t>张云川</t>
    <phoneticPr fontId="3" type="noConversion"/>
  </si>
  <si>
    <t>107308021002717</t>
    <phoneticPr fontId="3" type="noConversion"/>
  </si>
  <si>
    <t>王小奎</t>
    <phoneticPr fontId="3" type="noConversion"/>
  </si>
  <si>
    <t>107598000000983</t>
    <phoneticPr fontId="3" type="noConversion"/>
  </si>
  <si>
    <t>刘丹青</t>
    <phoneticPr fontId="3" type="noConversion"/>
  </si>
  <si>
    <t>107598000001779</t>
    <phoneticPr fontId="3" type="noConversion"/>
  </si>
  <si>
    <t>任辉</t>
    <phoneticPr fontId="3" type="noConversion"/>
  </si>
  <si>
    <t>107598000002248</t>
    <phoneticPr fontId="3" type="noConversion"/>
  </si>
  <si>
    <t>张泽星</t>
    <phoneticPr fontId="3" type="noConversion"/>
  </si>
  <si>
    <t>107598000000616</t>
    <phoneticPr fontId="3" type="noConversion"/>
  </si>
  <si>
    <t>李飘飘</t>
    <phoneticPr fontId="3" type="noConversion"/>
  </si>
  <si>
    <t>生物学（生物信息学）</t>
    <phoneticPr fontId="3" type="noConversion"/>
  </si>
  <si>
    <t>144308095000121</t>
    <phoneticPr fontId="3" type="noConversion"/>
  </si>
  <si>
    <t>丁锡旭</t>
    <phoneticPr fontId="3" type="noConversion"/>
  </si>
  <si>
    <t>107598000001996</t>
    <phoneticPr fontId="3" type="noConversion"/>
  </si>
  <si>
    <t>张雪</t>
  </si>
  <si>
    <t>生物学（微生物学）</t>
    <phoneticPr fontId="3" type="noConversion"/>
  </si>
  <si>
    <t>107598000002606</t>
    <phoneticPr fontId="3" type="noConversion"/>
  </si>
  <si>
    <t>陈婷</t>
    <phoneticPr fontId="3" type="noConversion"/>
  </si>
  <si>
    <t>107598000000683</t>
    <phoneticPr fontId="3" type="noConversion"/>
  </si>
  <si>
    <t>孙杰</t>
    <phoneticPr fontId="3" type="noConversion"/>
  </si>
  <si>
    <t>107598000001936</t>
    <phoneticPr fontId="3" type="noConversion"/>
  </si>
  <si>
    <t>田文辉</t>
  </si>
  <si>
    <t>107598000001161</t>
    <phoneticPr fontId="3" type="noConversion"/>
  </si>
  <si>
    <t>朱闪闪</t>
    <phoneticPr fontId="3" type="noConversion"/>
  </si>
  <si>
    <t>107598000000736</t>
    <phoneticPr fontId="3" type="noConversion"/>
  </si>
  <si>
    <t>罗云峰</t>
    <phoneticPr fontId="3" type="noConversion"/>
  </si>
  <si>
    <t>107598000001262</t>
    <phoneticPr fontId="3" type="noConversion"/>
  </si>
  <si>
    <t>曹小洁</t>
  </si>
  <si>
    <t>107598000001879</t>
    <phoneticPr fontId="3" type="noConversion"/>
  </si>
  <si>
    <t>杜秉晨曦</t>
    <phoneticPr fontId="3" type="noConversion"/>
  </si>
  <si>
    <t>一志愿</t>
    <phoneticPr fontId="3" type="noConversion"/>
  </si>
  <si>
    <t>107598000002292</t>
    <phoneticPr fontId="3" type="noConversion"/>
  </si>
  <si>
    <t>高甜甜</t>
  </si>
  <si>
    <t>107598000002244</t>
    <phoneticPr fontId="3" type="noConversion"/>
  </si>
  <si>
    <t>郭家秀</t>
    <phoneticPr fontId="3" type="noConversion"/>
  </si>
  <si>
    <t>生物学（微生物学）</t>
    <phoneticPr fontId="3" type="noConversion"/>
  </si>
  <si>
    <t>107598000001734</t>
    <phoneticPr fontId="3" type="noConversion"/>
  </si>
  <si>
    <t>吕亚洲</t>
    <phoneticPr fontId="3" type="noConversion"/>
  </si>
  <si>
    <t>生物学（细胞生物学）</t>
    <phoneticPr fontId="3" type="noConversion"/>
  </si>
  <si>
    <t>144308177000173</t>
    <phoneticPr fontId="3" type="noConversion"/>
  </si>
  <si>
    <t>王维华</t>
    <phoneticPr fontId="3" type="noConversion"/>
  </si>
  <si>
    <t>106108071000060</t>
    <phoneticPr fontId="3" type="noConversion"/>
  </si>
  <si>
    <t>郭力</t>
    <phoneticPr fontId="3" type="noConversion"/>
  </si>
  <si>
    <t>生物学（遗传学）</t>
    <phoneticPr fontId="3" type="noConversion"/>
  </si>
  <si>
    <t>104868204018217</t>
    <phoneticPr fontId="3" type="noConversion"/>
  </si>
  <si>
    <t>武彩杰</t>
    <phoneticPr fontId="3" type="noConversion"/>
  </si>
  <si>
    <t>106108071001015</t>
    <phoneticPr fontId="3" type="noConversion"/>
  </si>
  <si>
    <t>郭栋</t>
    <phoneticPr fontId="3" type="noConversion"/>
  </si>
  <si>
    <t>104228510910599</t>
    <phoneticPr fontId="3" type="noConversion"/>
  </si>
  <si>
    <t>李全芬</t>
    <phoneticPr fontId="3" type="noConversion"/>
  </si>
  <si>
    <t>106358317122830</t>
    <phoneticPr fontId="3" type="noConversion"/>
  </si>
  <si>
    <t>周至铭</t>
    <phoneticPr fontId="3" type="noConversion"/>
  </si>
  <si>
    <t>106358317123453</t>
    <phoneticPr fontId="3" type="noConversion"/>
  </si>
  <si>
    <t>李相吴</t>
    <phoneticPr fontId="3" type="noConversion"/>
  </si>
  <si>
    <t>生物学（植物生理与发育生物学）</t>
    <phoneticPr fontId="3" type="noConversion"/>
  </si>
  <si>
    <t>106108071000960</t>
    <phoneticPr fontId="3" type="noConversion"/>
  </si>
  <si>
    <t>涂泽行</t>
    <phoneticPr fontId="3" type="noConversion"/>
  </si>
  <si>
    <t>107598000001692</t>
    <phoneticPr fontId="3" type="noConversion"/>
  </si>
  <si>
    <t>王睿</t>
  </si>
  <si>
    <t>生物学（植物学）</t>
    <phoneticPr fontId="3" type="noConversion"/>
  </si>
  <si>
    <t>107598000002003</t>
    <phoneticPr fontId="3" type="noConversion"/>
  </si>
  <si>
    <t>王春成</t>
    <phoneticPr fontId="3" type="noConversion"/>
  </si>
  <si>
    <t>生物学（植物学）</t>
    <phoneticPr fontId="3" type="noConversion"/>
  </si>
  <si>
    <t>144308106000291</t>
    <phoneticPr fontId="3" type="noConversion"/>
  </si>
  <si>
    <t>张欢</t>
    <phoneticPr fontId="3" type="noConversion"/>
  </si>
  <si>
    <t>107598000000276</t>
    <phoneticPr fontId="3" type="noConversion"/>
  </si>
  <si>
    <t>赵亚芸</t>
    <phoneticPr fontId="3" type="noConversion"/>
  </si>
  <si>
    <t>107598000001564</t>
    <phoneticPr fontId="3" type="noConversion"/>
  </si>
  <si>
    <t>王倩倩</t>
  </si>
  <si>
    <t>107598000000708</t>
  </si>
  <si>
    <t>蒋楠</t>
  </si>
  <si>
    <t>信息科学与技术学院</t>
    <phoneticPr fontId="3" type="noConversion"/>
  </si>
  <si>
    <t>农业工程</t>
  </si>
  <si>
    <t>106138081200128</t>
  </si>
  <si>
    <t>钱立鹏</t>
  </si>
  <si>
    <t>105598210000523</t>
  </si>
  <si>
    <t>郭丽洁</t>
  </si>
  <si>
    <t>信息科学与技术学院</t>
    <phoneticPr fontId="3" type="noConversion"/>
  </si>
  <si>
    <t>102518210000208</t>
  </si>
  <si>
    <t>徐梦颖</t>
  </si>
  <si>
    <t>103378210007003</t>
  </si>
  <si>
    <t>杨启原</t>
  </si>
  <si>
    <t>103598210001346</t>
  </si>
  <si>
    <t>郭昊生</t>
  </si>
  <si>
    <t>机械电气工程学院</t>
    <phoneticPr fontId="3" type="noConversion"/>
  </si>
  <si>
    <t>机械工程</t>
  </si>
  <si>
    <t>107108114134984</t>
  </si>
  <si>
    <t>吴孟宸</t>
  </si>
  <si>
    <t>102878210506210</t>
  </si>
  <si>
    <t>郑敏冲</t>
  </si>
  <si>
    <t>103598210000783</t>
  </si>
  <si>
    <t>王鹏</t>
  </si>
  <si>
    <t>106998620917514</t>
  </si>
  <si>
    <t>白宗秀</t>
  </si>
  <si>
    <t>机械电气工程学院</t>
    <phoneticPr fontId="3" type="noConversion"/>
  </si>
  <si>
    <t>107108161330591</t>
  </si>
  <si>
    <t>王征</t>
  </si>
  <si>
    <t>106988620709248</t>
  </si>
  <si>
    <t>李忠义</t>
  </si>
  <si>
    <t>102138050001885</t>
  </si>
  <si>
    <t>周婷</t>
  </si>
  <si>
    <t>机械电气工程学院</t>
    <phoneticPr fontId="3" type="noConversion"/>
  </si>
  <si>
    <t>103198372316152</t>
  </si>
  <si>
    <t>李春志</t>
  </si>
  <si>
    <t>100068210505196</t>
  </si>
  <si>
    <t>付昶鑫</t>
  </si>
  <si>
    <t>101128000001618</t>
  </si>
  <si>
    <t>马文霄</t>
  </si>
  <si>
    <t>107598000001755</t>
  </si>
  <si>
    <t>张旭</t>
  </si>
  <si>
    <t>106988620609234</t>
  </si>
  <si>
    <t>何浩猛</t>
  </si>
  <si>
    <t>104258540005149</t>
  </si>
  <si>
    <t>黄谞</t>
  </si>
  <si>
    <t>103598210001216</t>
  </si>
  <si>
    <t>余思遥</t>
  </si>
  <si>
    <t>101128000001295</t>
  </si>
  <si>
    <t>范锦杰</t>
  </si>
  <si>
    <t>102888500013744</t>
  </si>
  <si>
    <t>葛子翔</t>
  </si>
  <si>
    <t>107318620800749</t>
  </si>
  <si>
    <t>梁明玉</t>
  </si>
  <si>
    <t>107128151212966</t>
  </si>
  <si>
    <t>周天烁</t>
  </si>
  <si>
    <t>107598000002119</t>
  </si>
  <si>
    <t>彭祥彬</t>
  </si>
  <si>
    <t>105648000000101</t>
  </si>
  <si>
    <t>杨禹锟</t>
  </si>
  <si>
    <t>827158000000003</t>
  </si>
  <si>
    <t>韩双蔓</t>
  </si>
  <si>
    <t>104598412030092</t>
  </si>
  <si>
    <t>杨朔</t>
  </si>
  <si>
    <t>107598000000144</t>
  </si>
  <si>
    <t>刘欢</t>
  </si>
  <si>
    <t>王哲理</t>
  </si>
  <si>
    <t>李阳阳</t>
  </si>
  <si>
    <t>宋少龙</t>
  </si>
  <si>
    <t>107598000002376</t>
  </si>
  <si>
    <t>惠强</t>
  </si>
  <si>
    <t>水利建筑工程学院</t>
    <phoneticPr fontId="3" type="noConversion"/>
  </si>
  <si>
    <t>水利工程</t>
  </si>
  <si>
    <t>823068210600066</t>
  </si>
  <si>
    <t>任富天</t>
  </si>
  <si>
    <t>水利建筑工程学院</t>
    <phoneticPr fontId="3" type="noConversion"/>
  </si>
  <si>
    <t>调剂</t>
    <phoneticPr fontId="3" type="noConversion"/>
  </si>
  <si>
    <t>100788081500098</t>
  </si>
  <si>
    <t>李唱唱</t>
  </si>
  <si>
    <t>水利建筑工程学院</t>
    <phoneticPr fontId="3" type="noConversion"/>
  </si>
  <si>
    <t>101418141308505</t>
  </si>
  <si>
    <t>任才</t>
  </si>
  <si>
    <t>水利建筑工程学院</t>
    <phoneticPr fontId="3" type="noConversion"/>
  </si>
  <si>
    <t>107128141302803</t>
  </si>
  <si>
    <t>麻佳</t>
  </si>
  <si>
    <t>107598000001343</t>
  </si>
  <si>
    <t>邹杰</t>
  </si>
  <si>
    <t>107128141302762</t>
  </si>
  <si>
    <t>李福兴</t>
  </si>
  <si>
    <t>107598000002247</t>
  </si>
  <si>
    <t>王亚玉</t>
  </si>
  <si>
    <t>106118017080544</t>
    <phoneticPr fontId="3" type="noConversion"/>
  </si>
  <si>
    <t>杨婕</t>
    <phoneticPr fontId="3" type="noConversion"/>
  </si>
  <si>
    <t>107498000001805</t>
  </si>
  <si>
    <t>马成晓</t>
  </si>
  <si>
    <t>823068210100015</t>
  </si>
  <si>
    <t>谷新晨</t>
  </si>
  <si>
    <t>107128136012829</t>
  </si>
  <si>
    <t>孟玉</t>
  </si>
  <si>
    <t>102248082802059</t>
  </si>
  <si>
    <t>张赫铭</t>
  </si>
  <si>
    <t>821018232296326</t>
  </si>
  <si>
    <t>付博</t>
  </si>
  <si>
    <t>调剂</t>
    <phoneticPr fontId="3" type="noConversion"/>
  </si>
  <si>
    <t>821018140994731</t>
  </si>
  <si>
    <t>贾哲诚</t>
  </si>
  <si>
    <t>调剂</t>
    <phoneticPr fontId="3" type="noConversion"/>
  </si>
  <si>
    <t>107598000002381</t>
  </si>
  <si>
    <t>丁宏伟</t>
  </si>
  <si>
    <t>101458000005882</t>
  </si>
  <si>
    <t>牟元珍</t>
  </si>
  <si>
    <t>食品学院</t>
    <phoneticPr fontId="3" type="noConversion"/>
  </si>
  <si>
    <t>农产品加工及贮藏工程</t>
  </si>
  <si>
    <t>107598000000823</t>
    <phoneticPr fontId="3" type="noConversion"/>
  </si>
  <si>
    <t>张志伟</t>
    <phoneticPr fontId="3" type="noConversion"/>
  </si>
  <si>
    <t>食品学院</t>
    <phoneticPr fontId="3" type="noConversion"/>
  </si>
  <si>
    <t>农产品加工及贮藏工程</t>
    <phoneticPr fontId="3" type="noConversion"/>
  </si>
  <si>
    <t>104038077903102</t>
  </si>
  <si>
    <t>吴潇霞</t>
  </si>
  <si>
    <t>食品学院</t>
    <phoneticPr fontId="3" type="noConversion"/>
  </si>
  <si>
    <t>103868210806493</t>
  </si>
  <si>
    <t>王维霞</t>
  </si>
  <si>
    <t>102958210107962</t>
  </si>
  <si>
    <t>阚泽宇</t>
  </si>
  <si>
    <t>107598000000923</t>
    <phoneticPr fontId="3" type="noConversion"/>
  </si>
  <si>
    <t>刘萍萍</t>
    <phoneticPr fontId="3" type="noConversion"/>
  </si>
  <si>
    <t>农产品加工及贮藏工程</t>
    <phoneticPr fontId="3" type="noConversion"/>
  </si>
  <si>
    <t>一志愿</t>
    <phoneticPr fontId="3" type="noConversion"/>
  </si>
  <si>
    <t>107128137063066</t>
  </si>
  <si>
    <t>宋文</t>
  </si>
  <si>
    <t>105648000002478</t>
  </si>
  <si>
    <t>王丹</t>
  </si>
  <si>
    <t>食品学院</t>
    <phoneticPr fontId="3" type="noConversion"/>
  </si>
  <si>
    <t>103868210806494</t>
  </si>
  <si>
    <t>苏聪燕</t>
  </si>
  <si>
    <t>107598000001126</t>
    <phoneticPr fontId="3" type="noConversion"/>
  </si>
  <si>
    <t>周发科</t>
    <phoneticPr fontId="3" type="noConversion"/>
  </si>
  <si>
    <t>104238650714495</t>
  </si>
  <si>
    <t>欧阳辉</t>
  </si>
  <si>
    <t>102958210110200</t>
  </si>
  <si>
    <t>王月</t>
  </si>
  <si>
    <t>107598000000898</t>
    <phoneticPr fontId="3" type="noConversion"/>
  </si>
  <si>
    <t>朱增芳</t>
    <phoneticPr fontId="3" type="noConversion"/>
  </si>
  <si>
    <t>农产品加工及贮藏工程</t>
    <phoneticPr fontId="3" type="noConversion"/>
  </si>
  <si>
    <t>107598000001141</t>
  </si>
  <si>
    <t>马丽红</t>
  </si>
  <si>
    <t>农学院</t>
    <phoneticPr fontId="3" type="noConversion"/>
  </si>
  <si>
    <t>作物学</t>
    <phoneticPr fontId="3" type="noConversion"/>
  </si>
  <si>
    <t>107598000001764</t>
  </si>
  <si>
    <t>张迎春</t>
  </si>
  <si>
    <t>农学院</t>
    <phoneticPr fontId="3" type="noConversion"/>
  </si>
  <si>
    <t>作物学</t>
  </si>
  <si>
    <t>107598000002597</t>
  </si>
  <si>
    <t>李明华</t>
  </si>
  <si>
    <t>107598000002583</t>
  </si>
  <si>
    <t>代元帅</t>
  </si>
  <si>
    <t>农学院</t>
    <phoneticPr fontId="3" type="noConversion"/>
  </si>
  <si>
    <t>姚秋双</t>
  </si>
  <si>
    <t>107598000000789</t>
  </si>
  <si>
    <t>税光玲</t>
  </si>
  <si>
    <t>107598000000041</t>
  </si>
  <si>
    <t>陈云瑞</t>
  </si>
  <si>
    <t>107598000000530</t>
  </si>
  <si>
    <t>陈海虹</t>
  </si>
  <si>
    <t>107598000001641</t>
  </si>
  <si>
    <t>何扬</t>
  </si>
  <si>
    <t>107598000001645</t>
  </si>
  <si>
    <t>田雨</t>
  </si>
  <si>
    <t>107598000001181</t>
  </si>
  <si>
    <t>孔丽婷</t>
  </si>
  <si>
    <t>农学院</t>
    <phoneticPr fontId="3" type="noConversion"/>
  </si>
  <si>
    <t>107598000000475</t>
  </si>
  <si>
    <t>王银花</t>
  </si>
  <si>
    <t>107598000000529</t>
  </si>
  <si>
    <t>乔艳清</t>
  </si>
  <si>
    <t>107598000000884</t>
  </si>
  <si>
    <t>郝先哲</t>
  </si>
  <si>
    <t>107598000000733</t>
  </si>
  <si>
    <t>韩鹏</t>
  </si>
  <si>
    <t>107598000001658</t>
  </si>
  <si>
    <t>晁磊</t>
  </si>
  <si>
    <t>谷海涛</t>
  </si>
  <si>
    <t>107598000001137</t>
  </si>
  <si>
    <t>时晓娟</t>
  </si>
  <si>
    <t>107598000001745</t>
  </si>
  <si>
    <t>袁玥</t>
  </si>
  <si>
    <t>范向龙</t>
  </si>
  <si>
    <t>107598000002832</t>
  </si>
  <si>
    <t>郭春平</t>
  </si>
  <si>
    <t>107598000002570</t>
  </si>
  <si>
    <t>胡静</t>
  </si>
  <si>
    <t>张兰迎</t>
  </si>
  <si>
    <t>张祥池</t>
  </si>
  <si>
    <t>107598000002171</t>
  </si>
  <si>
    <t>李子玉</t>
  </si>
  <si>
    <t>107598000000856</t>
  </si>
  <si>
    <t>陈丽丽</t>
  </si>
  <si>
    <t>农业资源与环境</t>
    <phoneticPr fontId="3" type="noConversion"/>
  </si>
  <si>
    <t>107598000001565</t>
  </si>
  <si>
    <t>刘凯</t>
  </si>
  <si>
    <t>农业资源与环境</t>
    <phoneticPr fontId="3" type="noConversion"/>
  </si>
  <si>
    <t>孙嘉璘</t>
  </si>
  <si>
    <t>农业资源与环境</t>
    <phoneticPr fontId="3" type="noConversion"/>
  </si>
  <si>
    <t>唐鹏飞</t>
  </si>
  <si>
    <t>107598000001116</t>
  </si>
  <si>
    <t>殷星</t>
  </si>
  <si>
    <t>107598000001452</t>
  </si>
  <si>
    <t>马彬</t>
  </si>
  <si>
    <t xml:space="preserve">王晓丽 </t>
  </si>
  <si>
    <t>农业资源与环境</t>
    <phoneticPr fontId="3" type="noConversion"/>
  </si>
  <si>
    <t>107598000001291</t>
  </si>
  <si>
    <t>李天胜</t>
  </si>
  <si>
    <t>107598000000839</t>
  </si>
  <si>
    <t>何力</t>
  </si>
  <si>
    <t>107598000000573</t>
  </si>
  <si>
    <t>张兴旺</t>
  </si>
  <si>
    <t>植物保护</t>
    <phoneticPr fontId="3" type="noConversion"/>
  </si>
  <si>
    <t>107598000001053</t>
  </si>
  <si>
    <t>高国龙</t>
  </si>
  <si>
    <t>植物保护</t>
    <phoneticPr fontId="3" type="noConversion"/>
  </si>
  <si>
    <t>107598000000626</t>
  </si>
  <si>
    <t>李思琪</t>
  </si>
  <si>
    <t>朱安迪</t>
  </si>
  <si>
    <t>107598000001883</t>
  </si>
  <si>
    <t>李明杰</t>
  </si>
  <si>
    <t>植物保护</t>
    <phoneticPr fontId="3" type="noConversion"/>
  </si>
  <si>
    <t>罗欢</t>
  </si>
  <si>
    <t>植物保护</t>
    <phoneticPr fontId="3" type="noConversion"/>
  </si>
  <si>
    <t>姜昊</t>
  </si>
  <si>
    <t>107598000001599</t>
  </si>
  <si>
    <t>周婷婷</t>
  </si>
  <si>
    <t>107598000001091</t>
  </si>
  <si>
    <t>李辉</t>
  </si>
  <si>
    <t>107598000001874</t>
  </si>
  <si>
    <t>刘倩倩</t>
  </si>
  <si>
    <t>陈睿</t>
  </si>
  <si>
    <t>107598000002584</t>
  </si>
  <si>
    <t>郭彩华</t>
  </si>
  <si>
    <t>园艺学</t>
  </si>
  <si>
    <t>107598000002634</t>
  </si>
  <si>
    <t>张中荣</t>
  </si>
  <si>
    <t>107598000002270</t>
  </si>
  <si>
    <t>杜红艳</t>
  </si>
  <si>
    <t>一志愿</t>
    <phoneticPr fontId="3" type="noConversion"/>
  </si>
  <si>
    <t>牛宁</t>
  </si>
  <si>
    <t>园艺学</t>
    <phoneticPr fontId="3" type="noConversion"/>
  </si>
  <si>
    <t>107598000000976</t>
  </si>
  <si>
    <t>郝宝玉</t>
  </si>
  <si>
    <t>107598000000198</t>
  </si>
  <si>
    <t>唐玉薇</t>
  </si>
  <si>
    <t>107598000002001</t>
  </si>
  <si>
    <t>丛蕴郸</t>
  </si>
  <si>
    <t>107598000002655</t>
  </si>
  <si>
    <t>窦飞飞</t>
  </si>
  <si>
    <t>107598000001406</t>
  </si>
  <si>
    <t>李益涛</t>
  </si>
  <si>
    <t>动物科技学院</t>
    <phoneticPr fontId="3" type="noConversion"/>
  </si>
  <si>
    <t>兽医学</t>
  </si>
  <si>
    <t>107598000000611</t>
  </si>
  <si>
    <t>杨琴</t>
  </si>
  <si>
    <t>动物科技学院</t>
    <phoneticPr fontId="3" type="noConversion"/>
  </si>
  <si>
    <t>107598000001270</t>
  </si>
  <si>
    <t>李珂儿</t>
  </si>
  <si>
    <t>107598000002927</t>
  </si>
  <si>
    <t>李增强</t>
  </si>
  <si>
    <t>107598000000150</t>
  </si>
  <si>
    <t>张超</t>
  </si>
  <si>
    <t>107598000001555</t>
  </si>
  <si>
    <t>江婉琳</t>
  </si>
  <si>
    <t>107598000000684</t>
  </si>
  <si>
    <t>赵晓丽</t>
  </si>
  <si>
    <t>107598000002926</t>
  </si>
  <si>
    <t>朱孝珍</t>
  </si>
  <si>
    <t>动物科技学院</t>
    <phoneticPr fontId="3" type="noConversion"/>
  </si>
  <si>
    <t>107598000000490</t>
  </si>
  <si>
    <t>李佳</t>
  </si>
  <si>
    <t>107598000002604</t>
  </si>
  <si>
    <t>县锦雯</t>
  </si>
  <si>
    <t>107598000002598</t>
  </si>
  <si>
    <t>马忠梅</t>
  </si>
  <si>
    <t>107598000000969</t>
  </si>
  <si>
    <t>张敏</t>
  </si>
  <si>
    <t>107598000000755</t>
  </si>
  <si>
    <t>袁利明</t>
  </si>
  <si>
    <t>107598000000741</t>
  </si>
  <si>
    <t>陶婷婷</t>
  </si>
  <si>
    <t>107598000002646</t>
  </si>
  <si>
    <t>阮婷玉</t>
  </si>
  <si>
    <t>107598000001059</t>
  </si>
  <si>
    <t>肖海华</t>
  </si>
  <si>
    <t>107598000001297</t>
  </si>
  <si>
    <t>蔡亚婷</t>
  </si>
  <si>
    <t>107598000002787</t>
  </si>
  <si>
    <t>刘庆庆</t>
  </si>
  <si>
    <t>动物科技学院</t>
    <phoneticPr fontId="3" type="noConversion"/>
  </si>
  <si>
    <t>107598000002603</t>
  </si>
  <si>
    <t>赵艺越</t>
  </si>
  <si>
    <t>107598000001133</t>
  </si>
  <si>
    <t>杨艳</t>
  </si>
  <si>
    <t>107598000000688</t>
  </si>
  <si>
    <t>王丹阳</t>
  </si>
  <si>
    <t>107598000000295</t>
  </si>
  <si>
    <t>俞雪</t>
  </si>
  <si>
    <t>畜牧学</t>
  </si>
  <si>
    <t>107598000001562</t>
  </si>
  <si>
    <t>高若男</t>
  </si>
  <si>
    <t>107598000001507</t>
  </si>
  <si>
    <t>薛雪</t>
  </si>
  <si>
    <t>107598000002553</t>
  </si>
  <si>
    <t>苏力合</t>
  </si>
  <si>
    <t>107598000001759</t>
  </si>
  <si>
    <t>牛玉杰</t>
  </si>
  <si>
    <t>107598000000293</t>
  </si>
  <si>
    <t>任秀美奥</t>
  </si>
  <si>
    <t>107598000001474</t>
  </si>
  <si>
    <t>刘俊英</t>
  </si>
  <si>
    <t>107598000000044</t>
  </si>
  <si>
    <t>郑新霞</t>
  </si>
  <si>
    <t>107598000001147</t>
  </si>
  <si>
    <t>王明远</t>
  </si>
  <si>
    <t>107598000001637</t>
  </si>
  <si>
    <t>曹佳敏</t>
  </si>
  <si>
    <t>107598000001754</t>
  </si>
  <si>
    <t>和军飞</t>
  </si>
  <si>
    <t>107598000000048</t>
  </si>
  <si>
    <t>郭亚亚</t>
  </si>
  <si>
    <t>107598000000051</t>
  </si>
  <si>
    <t>郭旭川</t>
  </si>
  <si>
    <t>107598000000291</t>
  </si>
  <si>
    <t>南颖</t>
  </si>
  <si>
    <t>107598000002620</t>
  </si>
  <si>
    <t>贺婷婷</t>
  </si>
  <si>
    <t>107598000001835</t>
  </si>
  <si>
    <t>蒙亚琦</t>
    <phoneticPr fontId="3" type="noConversion"/>
  </si>
  <si>
    <t>107598000001258</t>
  </si>
  <si>
    <t>凌芳</t>
  </si>
  <si>
    <t>101598000003573</t>
  </si>
  <si>
    <t>蒋涵</t>
  </si>
  <si>
    <t>医学院</t>
    <phoneticPr fontId="3" type="noConversion"/>
  </si>
  <si>
    <t>基础医学</t>
  </si>
  <si>
    <t>110658850009577</t>
  </si>
  <si>
    <t>王永佳</t>
  </si>
  <si>
    <t>医学院</t>
    <phoneticPr fontId="3" type="noConversion"/>
  </si>
  <si>
    <t>105338430400119</t>
  </si>
  <si>
    <t>张暑军</t>
  </si>
  <si>
    <t>102478370812811</t>
  </si>
  <si>
    <t>刘鲁倩</t>
  </si>
  <si>
    <t>101598000000623</t>
  </si>
  <si>
    <t>周维</t>
  </si>
  <si>
    <t>100758150000003</t>
  </si>
  <si>
    <t>刘静</t>
  </si>
  <si>
    <t>医学院</t>
    <phoneticPr fontId="3" type="noConversion"/>
  </si>
  <si>
    <t>106988152305778</t>
  </si>
  <si>
    <t>杨志豪</t>
  </si>
  <si>
    <t>106988413807867</t>
  </si>
  <si>
    <t>翟英杰</t>
  </si>
  <si>
    <t>102268004001087</t>
  </si>
  <si>
    <t>袁鑫</t>
  </si>
  <si>
    <t>107308021006826</t>
  </si>
  <si>
    <t>张丹丹</t>
  </si>
  <si>
    <t>101838217313966</t>
  </si>
  <si>
    <t>王永刚</t>
  </si>
  <si>
    <t>102268004002171</t>
  </si>
  <si>
    <t>王哲</t>
  </si>
  <si>
    <t>医学院</t>
    <phoneticPr fontId="3" type="noConversion"/>
  </si>
  <si>
    <t>107598000001194</t>
  </si>
  <si>
    <t>李响</t>
  </si>
  <si>
    <t>101838217514138</t>
  </si>
  <si>
    <t>南红星</t>
  </si>
  <si>
    <t>100928028000022</t>
  </si>
  <si>
    <t>黄红芳</t>
  </si>
  <si>
    <t>100018009100228</t>
  </si>
  <si>
    <t>江辰昊</t>
  </si>
  <si>
    <t>104408650000851</t>
  </si>
  <si>
    <t>唐吴月</t>
  </si>
  <si>
    <t>104388630000585</t>
  </si>
  <si>
    <t>李春森</t>
  </si>
  <si>
    <t>103668210002854</t>
  </si>
  <si>
    <t>岳汶</t>
  </si>
  <si>
    <t>107308021006063</t>
  </si>
  <si>
    <t>马苗苗</t>
  </si>
  <si>
    <t>106108100100127</t>
  </si>
  <si>
    <t>阿合马拉力·巴合提</t>
  </si>
  <si>
    <t>100258370602308</t>
  </si>
  <si>
    <t>孟瑾</t>
  </si>
  <si>
    <t>106108100200070</t>
  </si>
  <si>
    <t>舒畅</t>
  </si>
  <si>
    <t>106348105109059</t>
  </si>
  <si>
    <t>姜德坤</t>
  </si>
  <si>
    <t>临床医学</t>
  </si>
  <si>
    <t>101148114151901</t>
  </si>
  <si>
    <t>陈志文</t>
  </si>
  <si>
    <t>107598000001336</t>
  </si>
  <si>
    <t>韦艳</t>
  </si>
  <si>
    <t>107598000001038</t>
  </si>
  <si>
    <t>张雨</t>
  </si>
  <si>
    <t>101838217416433</t>
  </si>
  <si>
    <t>周赞东</t>
  </si>
  <si>
    <t>107598000000837</t>
  </si>
  <si>
    <t>王似雄</t>
  </si>
  <si>
    <t>护理</t>
  </si>
  <si>
    <t>107598000002913</t>
  </si>
  <si>
    <t>李秀凤</t>
  </si>
  <si>
    <t>校内调剂</t>
    <phoneticPr fontId="3" type="noConversion"/>
  </si>
  <si>
    <t>107598000000299</t>
  </si>
  <si>
    <t>王雨卢</t>
  </si>
  <si>
    <t>103358000913765</t>
  </si>
  <si>
    <t>李丹玉</t>
  </si>
  <si>
    <t>107598000001677</t>
  </si>
  <si>
    <t>刘盼盼</t>
  </si>
  <si>
    <t>110658850007594</t>
  </si>
  <si>
    <t>黄峥</t>
  </si>
  <si>
    <t>107598000000242</t>
  </si>
  <si>
    <t>胡承</t>
  </si>
  <si>
    <t>校内调剂</t>
    <phoneticPr fontId="3" type="noConversion"/>
  </si>
  <si>
    <t>101148114150807</t>
  </si>
  <si>
    <t>白梅传</t>
  </si>
  <si>
    <t>107598000000949</t>
  </si>
  <si>
    <t>任庆新</t>
  </si>
  <si>
    <t>107598000001424</t>
  </si>
  <si>
    <t>邓斌</t>
  </si>
  <si>
    <t>107598000000208</t>
  </si>
  <si>
    <t>黄仙</t>
  </si>
  <si>
    <t>104878000140710</t>
  </si>
  <si>
    <t>姜云星</t>
  </si>
  <si>
    <t>107598000000528</t>
  </si>
  <si>
    <t>宋艳芳</t>
  </si>
  <si>
    <t>107598000001010</t>
  </si>
  <si>
    <t>冯红红</t>
  </si>
  <si>
    <t>107598000001333</t>
  </si>
  <si>
    <t>鲁天骄</t>
  </si>
  <si>
    <t>107598000001257</t>
  </si>
  <si>
    <t>刘丹丹</t>
  </si>
  <si>
    <t>105598210014616</t>
  </si>
  <si>
    <t>钟小明</t>
  </si>
  <si>
    <t>107598000001519</t>
  </si>
  <si>
    <t>陈文娟</t>
  </si>
  <si>
    <t>107598000000691</t>
  </si>
  <si>
    <t>黄芳</t>
  </si>
  <si>
    <t>107598000000425</t>
  </si>
  <si>
    <t>张粝文</t>
  </si>
  <si>
    <t>107598000000594</t>
  </si>
  <si>
    <t>吴娇健</t>
  </si>
  <si>
    <t>106988650209547</t>
  </si>
  <si>
    <t>凌春美</t>
  </si>
  <si>
    <t>107598000001159</t>
  </si>
  <si>
    <t>郝启迪</t>
  </si>
  <si>
    <t>107598000001352</t>
  </si>
  <si>
    <t>王瑞雪</t>
  </si>
  <si>
    <t>107598000001273</t>
  </si>
  <si>
    <t>杨翌承</t>
  </si>
  <si>
    <t>100628000104723</t>
  </si>
  <si>
    <t>蔺珂</t>
  </si>
  <si>
    <t>101598000002002</t>
  </si>
  <si>
    <t>刘颖颖</t>
  </si>
  <si>
    <t>104228510912005</t>
  </si>
  <si>
    <t>廖原</t>
  </si>
  <si>
    <t>104598410310005</t>
  </si>
  <si>
    <t>桑春丽</t>
  </si>
  <si>
    <t>107598000001305</t>
  </si>
  <si>
    <t>蒋良</t>
  </si>
  <si>
    <t>107598000000763</t>
  </si>
  <si>
    <t>孟兆慧</t>
  </si>
  <si>
    <t>107598000000557</t>
  </si>
  <si>
    <t>王文博</t>
  </si>
  <si>
    <t>100628000106838</t>
  </si>
  <si>
    <t>邵晗</t>
  </si>
  <si>
    <t>100018009100383</t>
  </si>
  <si>
    <t>彭颖</t>
  </si>
  <si>
    <t>102488121819220</t>
  </si>
  <si>
    <t>林怡秀</t>
  </si>
  <si>
    <t>107598000001250</t>
  </si>
  <si>
    <t>卢国栋</t>
  </si>
  <si>
    <t>107598000000356</t>
  </si>
  <si>
    <t>赵会荣</t>
  </si>
  <si>
    <t>校内调剂</t>
    <phoneticPr fontId="3" type="noConversion"/>
  </si>
  <si>
    <t>107598000000446</t>
  </si>
  <si>
    <t>马天水</t>
  </si>
  <si>
    <t>104878000136906</t>
  </si>
  <si>
    <t>陈玲</t>
  </si>
  <si>
    <t>100628000103102</t>
  </si>
  <si>
    <t>李阳</t>
  </si>
  <si>
    <t>101148150183053</t>
  </si>
  <si>
    <t>李瑶瑶</t>
  </si>
  <si>
    <t>110658850010106</t>
  </si>
  <si>
    <t>邓江华</t>
  </si>
  <si>
    <t>104598410510014</t>
  </si>
  <si>
    <t>林涛</t>
  </si>
  <si>
    <t>101148114150331</t>
  </si>
  <si>
    <t>安学院</t>
  </si>
  <si>
    <t>104598410390006</t>
  </si>
  <si>
    <t>冯真</t>
  </si>
  <si>
    <t>107598000001441</t>
  </si>
  <si>
    <t>邓双</t>
  </si>
  <si>
    <t>107598000001390</t>
  </si>
  <si>
    <t>徐少然</t>
  </si>
  <si>
    <t>107598000001218</t>
  </si>
  <si>
    <t>何婷婷</t>
  </si>
  <si>
    <t>107598000000538</t>
  </si>
  <si>
    <t>欧阳远朔</t>
  </si>
  <si>
    <t>107598000000907</t>
  </si>
  <si>
    <t>唐雪纯</t>
  </si>
  <si>
    <t>107598000001182</t>
  </si>
  <si>
    <t>马英华</t>
  </si>
  <si>
    <t>107598000001207</t>
  </si>
  <si>
    <t>孙悦</t>
  </si>
  <si>
    <t>107598000001282</t>
  </si>
  <si>
    <t>107598000000393</t>
  </si>
  <si>
    <t>仇同同</t>
  </si>
  <si>
    <t>107598000000810</t>
  </si>
  <si>
    <t>孙嘉伟</t>
  </si>
  <si>
    <t>107598000001548</t>
  </si>
  <si>
    <t>陈宇婷</t>
  </si>
  <si>
    <t>107598000001939</t>
  </si>
  <si>
    <t>李雪</t>
  </si>
  <si>
    <t>107598000001891</t>
  </si>
  <si>
    <t>徐慧玲</t>
  </si>
  <si>
    <t>107598000001342</t>
  </si>
  <si>
    <t>樊雅歌</t>
  </si>
  <si>
    <t>107598000001461</t>
  </si>
  <si>
    <t>贺飞明</t>
  </si>
  <si>
    <t>107598000000537</t>
  </si>
  <si>
    <t>马国英</t>
  </si>
  <si>
    <t>107598000000847</t>
  </si>
  <si>
    <t>孙涛</t>
  </si>
  <si>
    <t>107598000001520</t>
  </si>
  <si>
    <t>毛福秀</t>
  </si>
  <si>
    <t>107598000000735</t>
  </si>
  <si>
    <t>丁剑锋</t>
  </si>
  <si>
    <t>107598000001074</t>
  </si>
  <si>
    <t>王甲嘉</t>
  </si>
  <si>
    <t>107598000000448</t>
  </si>
  <si>
    <t>107598000001345</t>
  </si>
  <si>
    <t>薛亚军</t>
  </si>
  <si>
    <t>102488121819172</t>
  </si>
  <si>
    <t>文博</t>
  </si>
  <si>
    <t>910308165061074</t>
  </si>
  <si>
    <t>杨海成</t>
  </si>
  <si>
    <t>107598000000236</t>
  </si>
  <si>
    <t>冯靖</t>
  </si>
  <si>
    <t>100238340304124</t>
  </si>
  <si>
    <t>杨可勋</t>
  </si>
  <si>
    <t>107598000002029</t>
  </si>
  <si>
    <t>谭小武</t>
  </si>
  <si>
    <t>100018008930421</t>
  </si>
  <si>
    <t>岳杉杉</t>
  </si>
  <si>
    <t>107598000000955</t>
  </si>
  <si>
    <t>费晶</t>
  </si>
  <si>
    <t>107598000001778</t>
  </si>
  <si>
    <t>俞晓凡</t>
  </si>
  <si>
    <t>校内调剂（少民）</t>
    <phoneticPr fontId="3" type="noConversion"/>
  </si>
  <si>
    <t>107598000002594</t>
  </si>
  <si>
    <t>彭欣</t>
  </si>
  <si>
    <t>107598000000973</t>
  </si>
  <si>
    <t>刘啸昂</t>
  </si>
  <si>
    <t>药学院</t>
    <phoneticPr fontId="3" type="noConversion"/>
  </si>
  <si>
    <t>药学</t>
  </si>
  <si>
    <t>107598000000600</t>
  </si>
  <si>
    <t>黄诗铭</t>
  </si>
  <si>
    <t>药学院</t>
    <phoneticPr fontId="3" type="noConversion"/>
  </si>
  <si>
    <t>103378210008301</t>
  </si>
  <si>
    <t>邓雅芯</t>
  </si>
  <si>
    <t>107598000000648</t>
  </si>
  <si>
    <t>袁小红</t>
  </si>
  <si>
    <t>107598000000571</t>
  </si>
  <si>
    <t>张小燕</t>
  </si>
  <si>
    <t>107598000001589</t>
  </si>
  <si>
    <t>陈霖怡</t>
  </si>
  <si>
    <t>107598000001150</t>
  </si>
  <si>
    <t>刘婧</t>
    <phoneticPr fontId="3" type="noConversion"/>
  </si>
  <si>
    <t>107598000000574</t>
  </si>
  <si>
    <t>赵云丽</t>
  </si>
  <si>
    <t>106118029100068</t>
  </si>
  <si>
    <t>罗莉</t>
  </si>
  <si>
    <t>106118029100020</t>
    <phoneticPr fontId="3" type="noConversion"/>
  </si>
  <si>
    <t>丁琼</t>
    <phoneticPr fontId="3" type="noConversion"/>
  </si>
  <si>
    <t>101638000000696</t>
  </si>
  <si>
    <t>冯泽国</t>
  </si>
  <si>
    <t>107598000003052</t>
  </si>
  <si>
    <t>姚佳</t>
    <phoneticPr fontId="3" type="noConversion"/>
  </si>
  <si>
    <t>107598000001235</t>
  </si>
  <si>
    <t>王晓花</t>
  </si>
  <si>
    <t>退役士兵专项</t>
    <phoneticPr fontId="3" type="noConversion"/>
  </si>
  <si>
    <t>101638000000532</t>
  </si>
  <si>
    <t>刘永浩</t>
  </si>
  <si>
    <t>107598000001365</t>
  </si>
  <si>
    <t>王茹</t>
    <phoneticPr fontId="3" type="noConversion"/>
  </si>
  <si>
    <t>107598000002235</t>
  </si>
  <si>
    <t>杨洁</t>
    <phoneticPr fontId="3" type="noConversion"/>
  </si>
  <si>
    <t>107598000000547</t>
  </si>
  <si>
    <t>姜情情</t>
  </si>
  <si>
    <t>107598000001206</t>
  </si>
  <si>
    <t>孙钦荣</t>
  </si>
  <si>
    <t>107598000001329</t>
  </si>
  <si>
    <t>邵雪雪</t>
  </si>
  <si>
    <t>107598000000959</t>
  </si>
  <si>
    <t>徐皓月</t>
  </si>
  <si>
    <t>107598000000858</t>
  </si>
  <si>
    <t>王慧</t>
    <phoneticPr fontId="3" type="noConversion"/>
  </si>
  <si>
    <t>106108100700884</t>
  </si>
  <si>
    <t>徐宏宏</t>
  </si>
  <si>
    <t>102858212316738</t>
  </si>
  <si>
    <t>谢珍珍</t>
  </si>
  <si>
    <t>106108100700747</t>
  </si>
  <si>
    <t>张玉崚</t>
  </si>
  <si>
    <t>100088210006964</t>
  </si>
  <si>
    <t>罗青</t>
  </si>
  <si>
    <t>经济与管理学院</t>
    <phoneticPr fontId="3" type="noConversion"/>
  </si>
  <si>
    <t>工商管理</t>
  </si>
  <si>
    <t>104848410020064</t>
  </si>
  <si>
    <t>庞惠伟</t>
  </si>
  <si>
    <t>104848410070861</t>
  </si>
  <si>
    <t>王楠楠</t>
  </si>
  <si>
    <t>105048210634149</t>
  </si>
  <si>
    <t>张颖</t>
  </si>
  <si>
    <t>经济与管理学院</t>
    <phoneticPr fontId="3" type="noConversion"/>
  </si>
  <si>
    <t>107128113063752</t>
  </si>
  <si>
    <t>滕晨光</t>
  </si>
  <si>
    <t>105208666613928</t>
    <phoneticPr fontId="3" type="noConversion"/>
  </si>
  <si>
    <t>李洁艳</t>
  </si>
  <si>
    <t>102258230401147</t>
  </si>
  <si>
    <t>张英</t>
  </si>
  <si>
    <t>102248120202006</t>
    <phoneticPr fontId="3" type="noConversion"/>
  </si>
  <si>
    <t>李梓萌</t>
  </si>
  <si>
    <t>103578210006372</t>
  </si>
  <si>
    <t>汪世倩</t>
  </si>
  <si>
    <t>107598000000906</t>
  </si>
  <si>
    <t>李闯</t>
  </si>
  <si>
    <t>102178000090013</t>
  </si>
  <si>
    <t>高雅琪</t>
  </si>
  <si>
    <t>106138020200077</t>
  </si>
  <si>
    <t>陈小林</t>
  </si>
  <si>
    <t>100368999907260</t>
  </si>
  <si>
    <t>卫聪慧</t>
  </si>
  <si>
    <t>100138197120182</t>
  </si>
  <si>
    <t>樊玥</t>
  </si>
  <si>
    <t>106108120200884</t>
  </si>
  <si>
    <t>周红艳</t>
  </si>
  <si>
    <t>应用经济学</t>
  </si>
  <si>
    <t>107128114103708</t>
  </si>
  <si>
    <t>杜江</t>
  </si>
  <si>
    <t>105338420808967</t>
  </si>
  <si>
    <t>王昱心</t>
  </si>
  <si>
    <t>101838219108549</t>
  </si>
  <si>
    <t>史雪然</t>
  </si>
  <si>
    <t>应用经济学</t>
    <phoneticPr fontId="3" type="noConversion"/>
  </si>
  <si>
    <t>101258000000313</t>
  </si>
  <si>
    <t>赵怡阳</t>
  </si>
  <si>
    <t>102478410113101</t>
  </si>
  <si>
    <t>常青</t>
  </si>
  <si>
    <t>104598411220281</t>
  </si>
  <si>
    <t>赵欣宇</t>
  </si>
  <si>
    <t>102958210905109</t>
  </si>
  <si>
    <t>刘小凤</t>
  </si>
  <si>
    <t>105208666603182</t>
  </si>
  <si>
    <t>尹丽</t>
  </si>
  <si>
    <t>101418113060447</t>
  </si>
  <si>
    <t>赵雯</t>
  </si>
  <si>
    <t>105208666617152</t>
  </si>
  <si>
    <t>李慧</t>
  </si>
  <si>
    <t>104238130609908</t>
  </si>
  <si>
    <t>郝涵</t>
  </si>
  <si>
    <t>102768211704900</t>
    <phoneticPr fontId="3" type="noConversion"/>
  </si>
  <si>
    <t>姜蔚</t>
  </si>
  <si>
    <t>106108020200178</t>
  </si>
  <si>
    <t>退役士兵专项</t>
    <phoneticPr fontId="3" type="noConversion"/>
  </si>
  <si>
    <t>102168006500029</t>
  </si>
  <si>
    <t>孙少帅</t>
  </si>
  <si>
    <t>马克思主义学院</t>
    <phoneticPr fontId="3" type="noConversion"/>
  </si>
  <si>
    <t>马克思主义理论</t>
  </si>
  <si>
    <t>130</t>
  </si>
  <si>
    <t>107308021013833</t>
  </si>
  <si>
    <t>冯岐</t>
  </si>
  <si>
    <t>126</t>
  </si>
  <si>
    <t>102138040002275</t>
  </si>
  <si>
    <t>肖静静</t>
  </si>
  <si>
    <t>107598000000256</t>
  </si>
  <si>
    <t>李红霞</t>
  </si>
  <si>
    <t>104258540003831</t>
  </si>
  <si>
    <t>胡彦琪</t>
  </si>
  <si>
    <t>122</t>
  </si>
  <si>
    <t>107598000000043</t>
  </si>
  <si>
    <t>种永恒</t>
  </si>
  <si>
    <t>109</t>
  </si>
  <si>
    <t>107598000002497</t>
  </si>
  <si>
    <t>孙锦尉</t>
  </si>
  <si>
    <t>100118803000052</t>
  </si>
  <si>
    <t>徐妍</t>
  </si>
  <si>
    <t>马克思主义学院</t>
    <phoneticPr fontId="3" type="noConversion"/>
  </si>
  <si>
    <t>102958212408321</t>
  </si>
  <si>
    <t>张芷荧</t>
  </si>
  <si>
    <t>107598000002939</t>
  </si>
  <si>
    <t>王雪琪</t>
  </si>
  <si>
    <t>95</t>
  </si>
  <si>
    <t>107598000000123</t>
  </si>
  <si>
    <t>秦翠翠</t>
  </si>
  <si>
    <t>93</t>
  </si>
  <si>
    <t>107598000001090</t>
  </si>
  <si>
    <t>刘雅婷</t>
  </si>
  <si>
    <t>88</t>
  </si>
  <si>
    <t>107598000002846</t>
  </si>
  <si>
    <t>张福平</t>
    <phoneticPr fontId="3" type="noConversion"/>
  </si>
  <si>
    <t>化学化工学院</t>
    <phoneticPr fontId="3" type="noConversion"/>
  </si>
  <si>
    <t>化学工程与技术</t>
    <phoneticPr fontId="3" type="noConversion"/>
  </si>
  <si>
    <t>107598000000395</t>
  </si>
  <si>
    <t>白歌</t>
    <phoneticPr fontId="3" type="noConversion"/>
  </si>
  <si>
    <t>107598000001023</t>
  </si>
  <si>
    <t>谢佩</t>
    <phoneticPr fontId="3" type="noConversion"/>
  </si>
  <si>
    <t>107598000001344</t>
  </si>
  <si>
    <t>王心愿</t>
    <phoneticPr fontId="3" type="noConversion"/>
  </si>
  <si>
    <t>107598000001930</t>
  </si>
  <si>
    <t>翟兴吾</t>
    <phoneticPr fontId="3" type="noConversion"/>
  </si>
  <si>
    <t>104868203006969</t>
  </si>
  <si>
    <t>刘清萃</t>
  </si>
  <si>
    <t>104598412330008</t>
  </si>
  <si>
    <t>万荫基</t>
  </si>
  <si>
    <t>105618000007447</t>
  </si>
  <si>
    <t>杨响明</t>
    <phoneticPr fontId="3" type="noConversion"/>
  </si>
  <si>
    <t>化学化工学院</t>
    <phoneticPr fontId="3" type="noConversion"/>
  </si>
  <si>
    <t>100108100002435</t>
  </si>
  <si>
    <t>李涛</t>
  </si>
  <si>
    <t>101418141418749</t>
  </si>
  <si>
    <t>常周鑫</t>
  </si>
  <si>
    <t>104598412310026</t>
  </si>
  <si>
    <t>陈自龙</t>
  </si>
  <si>
    <t>107108163019766</t>
  </si>
  <si>
    <t>缑敏敏</t>
    <phoneticPr fontId="3" type="noConversion"/>
  </si>
  <si>
    <t>化学工程与技术</t>
    <phoneticPr fontId="3" type="noConversion"/>
  </si>
  <si>
    <t>101418141338593</t>
  </si>
  <si>
    <t>李举</t>
  </si>
  <si>
    <t>107598000001762</t>
    <phoneticPr fontId="3" type="noConversion"/>
  </si>
  <si>
    <t>周雪宁</t>
    <phoneticPr fontId="3" type="noConversion"/>
  </si>
  <si>
    <t>100108100001487</t>
  </si>
  <si>
    <t>陈丹阳</t>
  </si>
  <si>
    <t>100568042118739</t>
  </si>
  <si>
    <t>于水</t>
  </si>
  <si>
    <t>102808210018695</t>
  </si>
  <si>
    <t>李中航</t>
  </si>
  <si>
    <t>103598210003914</t>
  </si>
  <si>
    <t>杨振</t>
  </si>
  <si>
    <t>114148141032733</t>
  </si>
  <si>
    <t>安帅奇</t>
  </si>
  <si>
    <t>106118018080253</t>
  </si>
  <si>
    <t>陈勋鑫</t>
  </si>
  <si>
    <t>102478650216631</t>
  </si>
  <si>
    <t>周方东</t>
  </si>
  <si>
    <t>100058360705477</t>
  </si>
  <si>
    <t>张苏弟</t>
  </si>
  <si>
    <t>102178000100270</t>
  </si>
  <si>
    <t>刘莺</t>
  </si>
  <si>
    <t>100108100004463</t>
  </si>
  <si>
    <t>王珊</t>
  </si>
  <si>
    <t>104598412480007</t>
  </si>
  <si>
    <t>贾梦真</t>
    <phoneticPr fontId="3" type="noConversion"/>
  </si>
  <si>
    <t>107598000002756</t>
    <phoneticPr fontId="3" type="noConversion"/>
  </si>
  <si>
    <t>朱福隆</t>
    <phoneticPr fontId="3" type="noConversion"/>
  </si>
  <si>
    <t>114148113081515</t>
    <phoneticPr fontId="3" type="noConversion"/>
  </si>
  <si>
    <t>王志辉</t>
    <phoneticPr fontId="3" type="noConversion"/>
  </si>
  <si>
    <t>102958210600496</t>
  </si>
  <si>
    <t>黎炜炜</t>
  </si>
  <si>
    <t>105048210332849</t>
  </si>
  <si>
    <t>王心林</t>
  </si>
  <si>
    <t>104598412330006</t>
  </si>
  <si>
    <t>魏斓枫</t>
  </si>
  <si>
    <t>103598210004062</t>
  </si>
  <si>
    <t>徐鹤林</t>
  </si>
  <si>
    <t>101458000001361</t>
  </si>
  <si>
    <t>王伟</t>
  </si>
  <si>
    <t>106978413408975</t>
  </si>
  <si>
    <t>石磊</t>
  </si>
  <si>
    <t>102518210007086</t>
  </si>
  <si>
    <t>徐浩</t>
  </si>
  <si>
    <t>104978400343343</t>
  </si>
  <si>
    <t>蔡明</t>
  </si>
  <si>
    <t>104238130509883</t>
  </si>
  <si>
    <t>张一凡</t>
  </si>
  <si>
    <t>106978140908910</t>
  </si>
  <si>
    <t>张强</t>
  </si>
  <si>
    <t>100058130202099</t>
  </si>
  <si>
    <t>徐晓青</t>
  </si>
  <si>
    <t>106978120708895</t>
  </si>
  <si>
    <t>肖悦</t>
  </si>
  <si>
    <t>107598000001574</t>
    <phoneticPr fontId="3" type="noConversion"/>
  </si>
  <si>
    <t>孙跃</t>
    <phoneticPr fontId="3" type="noConversion"/>
  </si>
  <si>
    <t>107048165013182</t>
    <phoneticPr fontId="3" type="noConversion"/>
  </si>
  <si>
    <t>刘政洋</t>
    <phoneticPr fontId="3" type="noConversion"/>
  </si>
  <si>
    <t>103868211307328</t>
  </si>
  <si>
    <t>徐宇文</t>
  </si>
  <si>
    <t>100808015070055</t>
  </si>
  <si>
    <t>赵文龙</t>
  </si>
  <si>
    <t>144308043000093</t>
  </si>
  <si>
    <t>倪晓霞</t>
    <phoneticPr fontId="3" type="noConversion"/>
  </si>
  <si>
    <t>101128000002646</t>
  </si>
  <si>
    <t>马超云</t>
  </si>
  <si>
    <t>107308021003336</t>
  </si>
  <si>
    <t>马腾</t>
  </si>
  <si>
    <t>102918210404800</t>
  </si>
  <si>
    <t>付巧鸽</t>
    <phoneticPr fontId="3" type="noConversion"/>
  </si>
  <si>
    <t>101128000002722</t>
  </si>
  <si>
    <t>杨寿山</t>
  </si>
  <si>
    <t>102518210006999</t>
  </si>
  <si>
    <t>姜宇</t>
  </si>
  <si>
    <t>102888500012573</t>
  </si>
  <si>
    <t>陈锋</t>
  </si>
  <si>
    <t>105908765405105</t>
  </si>
  <si>
    <t>田庆</t>
  </si>
  <si>
    <t>102178000100375</t>
  </si>
  <si>
    <t>盛奥</t>
  </si>
  <si>
    <t>104258540005950</t>
    <phoneticPr fontId="3" type="noConversion"/>
  </si>
  <si>
    <t>朱应强</t>
    <phoneticPr fontId="3" type="noConversion"/>
  </si>
  <si>
    <t>102558000007214</t>
  </si>
  <si>
    <t>郭雅莉</t>
  </si>
  <si>
    <t>107108161331280</t>
  </si>
  <si>
    <t>李琦</t>
  </si>
  <si>
    <t>100808015060127</t>
    <phoneticPr fontId="3" type="noConversion"/>
  </si>
  <si>
    <t>牟荣林</t>
    <phoneticPr fontId="3" type="noConversion"/>
  </si>
  <si>
    <t>102518210008902</t>
    <phoneticPr fontId="3" type="noConversion"/>
  </si>
  <si>
    <t>李文俊</t>
    <phoneticPr fontId="3" type="noConversion"/>
  </si>
  <si>
    <t>104268550002789</t>
    <phoneticPr fontId="3" type="noConversion"/>
  </si>
  <si>
    <t>梁文翠</t>
    <phoneticPr fontId="3" type="noConversion"/>
  </si>
  <si>
    <t>102518210003176</t>
    <phoneticPr fontId="3" type="noConversion"/>
  </si>
  <si>
    <t>刘志松</t>
    <phoneticPr fontId="3" type="noConversion"/>
  </si>
  <si>
    <t>102248081704003</t>
    <phoneticPr fontId="3" type="noConversion"/>
  </si>
  <si>
    <t>刘欢</t>
    <phoneticPr fontId="3" type="noConversion"/>
  </si>
  <si>
    <t>107308021003334</t>
  </si>
  <si>
    <t>杨花昌</t>
  </si>
  <si>
    <t>107598000000032</t>
    <phoneticPr fontId="3" type="noConversion"/>
  </si>
  <si>
    <t>杨文达</t>
    <phoneticPr fontId="3" type="noConversion"/>
  </si>
  <si>
    <t>101458000006095</t>
  </si>
  <si>
    <t>刘丰羽</t>
    <phoneticPr fontId="3" type="noConversion"/>
  </si>
  <si>
    <t>104598412450002</t>
  </si>
  <si>
    <t>宋承刚</t>
  </si>
  <si>
    <t>183598210004259</t>
    <phoneticPr fontId="3" type="noConversion"/>
  </si>
  <si>
    <t>周玉龙</t>
    <phoneticPr fontId="3" type="noConversion"/>
  </si>
  <si>
    <t>101918210000346</t>
    <phoneticPr fontId="3" type="noConversion"/>
  </si>
  <si>
    <t>肖映瑱</t>
    <phoneticPr fontId="3" type="noConversion"/>
  </si>
  <si>
    <t>谢秀梅</t>
  </si>
  <si>
    <t>教育管理</t>
  </si>
  <si>
    <t>107188612204032</t>
  </si>
  <si>
    <t>刘蕾</t>
  </si>
  <si>
    <t>63</t>
  </si>
  <si>
    <t>191</t>
  </si>
  <si>
    <t>319</t>
  </si>
  <si>
    <t>105148045101015</t>
  </si>
  <si>
    <t>胡净</t>
  </si>
  <si>
    <t>55</t>
  </si>
  <si>
    <t>54</t>
  </si>
  <si>
    <t>99</t>
  </si>
  <si>
    <t>104</t>
  </si>
  <si>
    <t>何俐瑛</t>
  </si>
  <si>
    <t>43</t>
  </si>
  <si>
    <t>316</t>
  </si>
  <si>
    <t>107598000001954</t>
  </si>
  <si>
    <t>贾永明</t>
  </si>
  <si>
    <t>小学教育</t>
  </si>
  <si>
    <t>107598000001877</t>
  </si>
  <si>
    <t>张雨婷</t>
  </si>
  <si>
    <t>107598000000267</t>
  </si>
  <si>
    <t>杨兰兰</t>
  </si>
  <si>
    <t>107598000002827</t>
  </si>
  <si>
    <t>胡怡丽</t>
  </si>
  <si>
    <t>107188440612453</t>
  </si>
  <si>
    <t>杜燕燕</t>
  </si>
  <si>
    <t>57</t>
  </si>
  <si>
    <t>127</t>
  </si>
  <si>
    <t>106</t>
  </si>
  <si>
    <t>360</t>
  </si>
  <si>
    <t>107598000000962</t>
  </si>
  <si>
    <t>陈师</t>
  </si>
  <si>
    <t>107188620314155</t>
  </si>
  <si>
    <t>夏爱玲</t>
  </si>
  <si>
    <t>64</t>
  </si>
  <si>
    <t>107</t>
  </si>
  <si>
    <t>100528011105892</t>
  </si>
  <si>
    <t>房旺</t>
  </si>
  <si>
    <t>124</t>
  </si>
  <si>
    <t>351</t>
  </si>
  <si>
    <t>107598000001873</t>
  </si>
  <si>
    <t>107598000001013</t>
  </si>
  <si>
    <t>敬丹</t>
  </si>
  <si>
    <t>107598000000321</t>
  </si>
  <si>
    <t>刘桃桃</t>
  </si>
  <si>
    <t>103358000919088</t>
  </si>
  <si>
    <t>吴雪敏</t>
  </si>
  <si>
    <t>科学与技术教育</t>
  </si>
  <si>
    <t>326</t>
  </si>
  <si>
    <t>105748000013170</t>
  </si>
  <si>
    <t>张文琪</t>
  </si>
  <si>
    <t>87</t>
  </si>
  <si>
    <t>325</t>
  </si>
  <si>
    <t>104758040101013</t>
  </si>
  <si>
    <t>郝渊博</t>
  </si>
  <si>
    <t>50</t>
  </si>
  <si>
    <t>207</t>
  </si>
  <si>
    <t>107598000001784</t>
  </si>
  <si>
    <t>彭燕</t>
  </si>
  <si>
    <t>106358306072799</t>
  </si>
  <si>
    <t>胡元琴</t>
  </si>
  <si>
    <t>78</t>
  </si>
  <si>
    <t>210</t>
  </si>
  <si>
    <t>345</t>
  </si>
  <si>
    <t>107598000001664</t>
  </si>
  <si>
    <t>魏娟娟</t>
  </si>
  <si>
    <t>107598000001809</t>
  </si>
  <si>
    <t>张垠</t>
  </si>
  <si>
    <t>102697116040558</t>
  </si>
  <si>
    <t>王颖</t>
  </si>
  <si>
    <t>330</t>
  </si>
  <si>
    <t>107598000001765</t>
  </si>
  <si>
    <t>陈婷</t>
  </si>
  <si>
    <t>106358306071278</t>
  </si>
  <si>
    <t>翁紫诺</t>
  </si>
  <si>
    <t>176</t>
  </si>
  <si>
    <t>336</t>
  </si>
  <si>
    <t>102708000000526</t>
  </si>
  <si>
    <t>牛丽</t>
  </si>
  <si>
    <t>102698116040016</t>
  </si>
  <si>
    <t>殷柳依</t>
  </si>
  <si>
    <t>181</t>
  </si>
  <si>
    <t>313</t>
  </si>
  <si>
    <t>107598000000347</t>
  </si>
  <si>
    <t>吴雨楠</t>
  </si>
  <si>
    <t>学前教育</t>
  </si>
  <si>
    <t>101838262231347</t>
  </si>
  <si>
    <t>李文柏</t>
  </si>
  <si>
    <t>法律（非法学）</t>
  </si>
  <si>
    <t>107598000002015</t>
  </si>
  <si>
    <t>席鸽</t>
  </si>
  <si>
    <t>106108035101431</t>
  </si>
  <si>
    <t>吴佳伦</t>
  </si>
  <si>
    <t>107598000002498</t>
  </si>
  <si>
    <t>韩路颖</t>
  </si>
  <si>
    <t>100538260102978</t>
  </si>
  <si>
    <t>李云婷</t>
  </si>
  <si>
    <t>107598000002366</t>
  </si>
  <si>
    <t>李书豪</t>
  </si>
  <si>
    <t>103198340312132</t>
  </si>
  <si>
    <t>廖聪</t>
  </si>
  <si>
    <t>102768263702024</t>
  </si>
  <si>
    <t>程雪雪</t>
  </si>
  <si>
    <t>100558377771808</t>
  </si>
  <si>
    <t>张思娇</t>
  </si>
  <si>
    <t xml:space="preserve"> 106358302012288 </t>
  </si>
  <si>
    <t>王树文</t>
  </si>
  <si>
    <t>116468260005505</t>
  </si>
  <si>
    <t>李芮</t>
  </si>
  <si>
    <t>104878000132601</t>
  </si>
  <si>
    <t>房程</t>
  </si>
  <si>
    <t>105208666607082</t>
  </si>
  <si>
    <t>赵康森</t>
  </si>
  <si>
    <t>100538260102802</t>
  </si>
  <si>
    <t>赵诗敏</t>
  </si>
  <si>
    <t>107308021008547</t>
  </si>
  <si>
    <t>尹森林</t>
  </si>
  <si>
    <t>法律（法学）</t>
  </si>
  <si>
    <t>100078000010443</t>
  </si>
  <si>
    <t>郭颖慧</t>
  </si>
  <si>
    <t>107268662106401</t>
  </si>
  <si>
    <t>何静茹</t>
  </si>
  <si>
    <t>102768263803599</t>
  </si>
  <si>
    <t>秦兆萌</t>
  </si>
  <si>
    <t>100528011103176</t>
  </si>
  <si>
    <t>褚程远</t>
  </si>
  <si>
    <t>106108030101038</t>
  </si>
  <si>
    <t>陈倩雯</t>
  </si>
  <si>
    <t>101588035102068</t>
  </si>
  <si>
    <t>王雨萌</t>
  </si>
  <si>
    <t>100348228120038</t>
  </si>
  <si>
    <t>王磊</t>
  </si>
  <si>
    <t>106978130310280</t>
  </si>
  <si>
    <t>曹超</t>
  </si>
  <si>
    <t>105428650201287</t>
  </si>
  <si>
    <t>龙小涛</t>
  </si>
  <si>
    <t>学科教学（历史）</t>
  </si>
  <si>
    <t>105428411710100</t>
    <phoneticPr fontId="3" type="noConversion"/>
  </si>
  <si>
    <t>彭洲恩</t>
    <phoneticPr fontId="3" type="noConversion"/>
  </si>
  <si>
    <t>体育学院</t>
    <phoneticPr fontId="3" type="noConversion"/>
  </si>
  <si>
    <t>学科教学（体育）</t>
    <phoneticPr fontId="3" type="noConversion"/>
  </si>
  <si>
    <t>105428431801394</t>
    <phoneticPr fontId="3" type="noConversion"/>
  </si>
  <si>
    <t>庞自甲</t>
    <phoneticPr fontId="3" type="noConversion"/>
  </si>
  <si>
    <t>103468000004648</t>
    <phoneticPr fontId="3" type="noConversion"/>
  </si>
  <si>
    <t>王婕</t>
    <phoneticPr fontId="3" type="noConversion"/>
  </si>
  <si>
    <t>106538040300986</t>
    <phoneticPr fontId="3" type="noConversion"/>
  </si>
  <si>
    <t>赵怀强</t>
    <phoneticPr fontId="3" type="noConversion"/>
  </si>
  <si>
    <t>100438120183075</t>
    <phoneticPr fontId="3" type="noConversion"/>
  </si>
  <si>
    <t>106108040300067</t>
    <phoneticPr fontId="3" type="noConversion"/>
  </si>
  <si>
    <t>郑双</t>
    <phoneticPr fontId="3" type="noConversion"/>
  </si>
  <si>
    <t>107188620414196</t>
    <phoneticPr fontId="3" type="noConversion"/>
  </si>
  <si>
    <t>许磊</t>
    <phoneticPr fontId="3" type="noConversion"/>
  </si>
  <si>
    <t>107598000000164</t>
  </si>
  <si>
    <t>马艺修</t>
    <phoneticPr fontId="7" type="noConversion"/>
  </si>
  <si>
    <t>文学艺术学院</t>
    <phoneticPr fontId="3" type="noConversion"/>
  </si>
  <si>
    <t>学科教学（语文）</t>
    <phoneticPr fontId="7" type="noConversion"/>
  </si>
  <si>
    <t>107598000000876</t>
  </si>
  <si>
    <t>王沛欢</t>
    <phoneticPr fontId="7" type="noConversion"/>
  </si>
  <si>
    <t>一志愿</t>
    <phoneticPr fontId="3" type="noConversion"/>
  </si>
  <si>
    <t>107598000000894</t>
  </si>
  <si>
    <t>郭秋霞</t>
    <phoneticPr fontId="7" type="noConversion"/>
  </si>
  <si>
    <t>107598000000958</t>
  </si>
  <si>
    <t>107598000001391</t>
  </si>
  <si>
    <t>107598000002154</t>
  </si>
  <si>
    <t>任美玲</t>
    <phoneticPr fontId="7" type="noConversion"/>
  </si>
  <si>
    <t>107598000002158</t>
  </si>
  <si>
    <t>黄文君</t>
    <phoneticPr fontId="7" type="noConversion"/>
  </si>
  <si>
    <t>106368045103239</t>
  </si>
  <si>
    <t>赵彬</t>
    <phoneticPr fontId="7" type="noConversion"/>
  </si>
  <si>
    <t>128</t>
  </si>
  <si>
    <t>375</t>
  </si>
  <si>
    <t>杨玄璘</t>
    <phoneticPr fontId="7" type="noConversion"/>
  </si>
  <si>
    <t>孙珑芸</t>
    <phoneticPr fontId="7" type="noConversion"/>
  </si>
  <si>
    <t>100948110790189</t>
  </si>
  <si>
    <t>石鑫</t>
    <phoneticPr fontId="7" type="noConversion"/>
  </si>
  <si>
    <t>53</t>
  </si>
  <si>
    <t>111</t>
  </si>
  <si>
    <t>105748000012284</t>
  </si>
  <si>
    <t>段瑜</t>
  </si>
  <si>
    <t>外国语学院</t>
    <phoneticPr fontId="3" type="noConversion"/>
  </si>
  <si>
    <t>学科教学（英语）</t>
  </si>
  <si>
    <t>107598000000273</t>
  </si>
  <si>
    <t>剡苏芳</t>
  </si>
  <si>
    <t>107188420911873</t>
  </si>
  <si>
    <t>王晓亭</t>
  </si>
  <si>
    <t>106358310094995</t>
  </si>
  <si>
    <t>陈一点</t>
  </si>
  <si>
    <t>107188621214772</t>
  </si>
  <si>
    <t>薛星星</t>
  </si>
  <si>
    <t>107188141106821</t>
  </si>
  <si>
    <t>畅英丽</t>
  </si>
  <si>
    <t>105748000012513</t>
  </si>
  <si>
    <t>王怡乐</t>
  </si>
  <si>
    <t>105748000012140</t>
  </si>
  <si>
    <t>张鑫婕</t>
  </si>
  <si>
    <t>107598000000120</t>
  </si>
  <si>
    <t>吕洁</t>
  </si>
  <si>
    <t>107188612202418</t>
  </si>
  <si>
    <t>耿佳艺</t>
  </si>
  <si>
    <t>107598000002577</t>
  </si>
  <si>
    <t>林紫同</t>
  </si>
  <si>
    <t>107598000002579</t>
  </si>
  <si>
    <t>安正强</t>
  </si>
  <si>
    <t>107598000000085</t>
  </si>
  <si>
    <t>田军霞</t>
  </si>
  <si>
    <t>生命科学学院</t>
    <phoneticPr fontId="3" type="noConversion"/>
  </si>
  <si>
    <t>学科教学（生物）</t>
    <phoneticPr fontId="3" type="noConversion"/>
  </si>
  <si>
    <t>102008211507256</t>
    <phoneticPr fontId="3" type="noConversion"/>
  </si>
  <si>
    <t>任悦</t>
    <phoneticPr fontId="3" type="noConversion"/>
  </si>
  <si>
    <t>学科教学（生物）</t>
    <phoneticPr fontId="3" type="noConversion"/>
  </si>
  <si>
    <t>107598000001847</t>
    <phoneticPr fontId="3" type="noConversion"/>
  </si>
  <si>
    <t>苟博文</t>
    <phoneticPr fontId="3" type="noConversion"/>
  </si>
  <si>
    <t>107188650615305</t>
    <phoneticPr fontId="3" type="noConversion"/>
  </si>
  <si>
    <t>胡伟杰</t>
    <phoneticPr fontId="3" type="noConversion"/>
  </si>
  <si>
    <t>王慧允</t>
    <phoneticPr fontId="3" type="noConversion"/>
  </si>
  <si>
    <t>吕琳</t>
    <phoneticPr fontId="3" type="noConversion"/>
  </si>
  <si>
    <t>107598000000312</t>
    <phoneticPr fontId="3" type="noConversion"/>
  </si>
  <si>
    <t>刘丽</t>
    <phoneticPr fontId="3" type="noConversion"/>
  </si>
  <si>
    <t>105118115411418</t>
    <phoneticPr fontId="3" type="noConversion"/>
  </si>
  <si>
    <t>100658013517108</t>
    <phoneticPr fontId="3" type="noConversion"/>
  </si>
  <si>
    <t>耿巍</t>
    <phoneticPr fontId="3" type="noConversion"/>
  </si>
  <si>
    <t>路晶晶</t>
    <phoneticPr fontId="3" type="noConversion"/>
  </si>
  <si>
    <t>任笑笑</t>
    <phoneticPr fontId="3" type="noConversion"/>
  </si>
  <si>
    <t>107598000000863</t>
  </si>
  <si>
    <t>学科教学（化学）</t>
    <phoneticPr fontId="3" type="noConversion"/>
  </si>
  <si>
    <t>107598000000278</t>
  </si>
  <si>
    <t>107598000002143</t>
    <phoneticPr fontId="3" type="noConversion"/>
  </si>
  <si>
    <t>102958210609101</t>
  </si>
  <si>
    <t>赵小宾</t>
  </si>
  <si>
    <t>104598412530039</t>
  </si>
  <si>
    <t>李林峰</t>
  </si>
  <si>
    <t>107598000002174</t>
  </si>
  <si>
    <t>107598000001710</t>
  </si>
  <si>
    <t>化学工程</t>
    <phoneticPr fontId="3" type="noConversion"/>
  </si>
  <si>
    <t>107038165026662</t>
  </si>
  <si>
    <t>任景行</t>
  </si>
  <si>
    <t>101418141418750</t>
  </si>
  <si>
    <t>范传敏</t>
  </si>
  <si>
    <t>100088210003566</t>
  </si>
  <si>
    <t>秦世煜</t>
  </si>
  <si>
    <t>102918210403739</t>
  </si>
  <si>
    <t>黄路</t>
  </si>
  <si>
    <t>102138010001892</t>
  </si>
  <si>
    <t>赵克永</t>
  </si>
  <si>
    <t>106108085203860</t>
  </si>
  <si>
    <t>曾俊铭</t>
  </si>
  <si>
    <t>100108100002529</t>
  </si>
  <si>
    <t>101468003000361</t>
    <phoneticPr fontId="3" type="noConversion"/>
  </si>
  <si>
    <t>孙溪寅</t>
    <phoneticPr fontId="3" type="noConversion"/>
  </si>
  <si>
    <t>101418162129827</t>
  </si>
  <si>
    <t>李延琴</t>
  </si>
  <si>
    <t>106978621209127</t>
  </si>
  <si>
    <t>张维芳</t>
  </si>
  <si>
    <t>106988431408364</t>
  </si>
  <si>
    <t>李琴</t>
  </si>
  <si>
    <t>101838213309856</t>
  </si>
  <si>
    <t>朱晓峰</t>
  </si>
  <si>
    <t>101418121424563</t>
    <phoneticPr fontId="3" type="noConversion"/>
  </si>
  <si>
    <t>李昊泉</t>
  </si>
  <si>
    <t>101418162099817</t>
  </si>
  <si>
    <t>成佩佩</t>
  </si>
  <si>
    <t>106978611600309</t>
  </si>
  <si>
    <t>安通</t>
    <phoneticPr fontId="3" type="noConversion"/>
  </si>
  <si>
    <t>106158085201940</t>
  </si>
  <si>
    <t>范永涛</t>
  </si>
  <si>
    <t>105908765407189</t>
  </si>
  <si>
    <t>于春杰</t>
  </si>
  <si>
    <t>101128000001003</t>
  </si>
  <si>
    <t>114138141502259</t>
  </si>
  <si>
    <t>牛保平</t>
  </si>
  <si>
    <t>104878000136676</t>
  </si>
  <si>
    <t>祁影</t>
  </si>
  <si>
    <t>101128000000915</t>
  </si>
  <si>
    <t>王沁汾</t>
  </si>
  <si>
    <t>100808015060117</t>
  </si>
  <si>
    <t>王金婷</t>
  </si>
  <si>
    <t>朱婷婷</t>
  </si>
  <si>
    <t>103578210010818</t>
  </si>
  <si>
    <t>曹自峰</t>
    <phoneticPr fontId="3" type="noConversion"/>
  </si>
  <si>
    <t>104878000140720</t>
    <phoneticPr fontId="3" type="noConversion"/>
  </si>
  <si>
    <t>何明</t>
    <phoneticPr fontId="3" type="noConversion"/>
  </si>
  <si>
    <t>徐祝</t>
  </si>
  <si>
    <t>李昊</t>
  </si>
  <si>
    <t>程皓</t>
  </si>
  <si>
    <t>孙永康</t>
  </si>
  <si>
    <t>赵腾</t>
  </si>
  <si>
    <t>范长春</t>
  </si>
  <si>
    <t>付正强</t>
  </si>
  <si>
    <t>王圣霆</t>
  </si>
  <si>
    <t>114148161033390</t>
    <phoneticPr fontId="3" type="noConversion"/>
  </si>
  <si>
    <t>陈利威</t>
  </si>
  <si>
    <t>林萌</t>
  </si>
  <si>
    <t>赵子涵</t>
  </si>
  <si>
    <t>刘鑫</t>
  </si>
  <si>
    <t>103598210004224</t>
    <phoneticPr fontId="3" type="noConversion"/>
  </si>
  <si>
    <t>王秦伟</t>
  </si>
  <si>
    <t>张魁魁</t>
  </si>
  <si>
    <t>余俊志</t>
  </si>
  <si>
    <t>史俊斌</t>
    <phoneticPr fontId="3" type="noConversion"/>
  </si>
  <si>
    <t>曹宁涛</t>
  </si>
  <si>
    <t>张玉婷</t>
  </si>
  <si>
    <t>103198320806711</t>
  </si>
  <si>
    <t>王申</t>
  </si>
  <si>
    <t>现代教育技术</t>
  </si>
  <si>
    <t>105118120412584</t>
  </si>
  <si>
    <t>米珍美</t>
  </si>
  <si>
    <t>106368045114009</t>
  </si>
  <si>
    <t>昝陈慧</t>
  </si>
  <si>
    <t>107188414011397</t>
  </si>
  <si>
    <t>刘圆</t>
  </si>
  <si>
    <t>107188612203007</t>
  </si>
  <si>
    <t>党高歌</t>
  </si>
  <si>
    <t>100568002408707</t>
  </si>
  <si>
    <t>苏慧</t>
  </si>
  <si>
    <t>105748000013922</t>
  </si>
  <si>
    <t>赵恒斌</t>
  </si>
  <si>
    <t>107598000000745</t>
  </si>
  <si>
    <t>105338620214003</t>
  </si>
  <si>
    <t>王玉忠</t>
  </si>
  <si>
    <t>顾剑峰</t>
  </si>
  <si>
    <t>107598000002368</t>
  </si>
  <si>
    <t>齐庆征</t>
  </si>
  <si>
    <t>张校康</t>
  </si>
  <si>
    <t>张斌</t>
  </si>
  <si>
    <t>马燕</t>
  </si>
  <si>
    <t>胡东彬</t>
  </si>
  <si>
    <t>郑一江</t>
  </si>
  <si>
    <t>蒋明鸿</t>
  </si>
  <si>
    <t>贾育豪</t>
  </si>
  <si>
    <t>107598000002530</t>
  </si>
  <si>
    <t>余志远</t>
  </si>
  <si>
    <t>张文亚</t>
  </si>
  <si>
    <t>王凯飞</t>
  </si>
  <si>
    <t>李飞</t>
  </si>
  <si>
    <t>张鹏</t>
  </si>
  <si>
    <t>付昱兴</t>
  </si>
  <si>
    <t>朱彤</t>
  </si>
  <si>
    <t>李小雨</t>
  </si>
  <si>
    <t>曹冰玉</t>
  </si>
  <si>
    <t>张雪媛</t>
  </si>
  <si>
    <t>李中祥</t>
  </si>
  <si>
    <t>张伟荣</t>
  </si>
  <si>
    <t>万龙</t>
  </si>
  <si>
    <t>107598000000180</t>
  </si>
  <si>
    <t>陈净</t>
  </si>
  <si>
    <t>李小占</t>
  </si>
  <si>
    <t>徐磊</t>
  </si>
  <si>
    <t>喻国威</t>
  </si>
  <si>
    <t>107598000000197</t>
  </si>
  <si>
    <t>潘峰</t>
  </si>
  <si>
    <t>赵文</t>
  </si>
  <si>
    <t>李申</t>
  </si>
  <si>
    <t>107598000002768</t>
  </si>
  <si>
    <t>董剑豪</t>
  </si>
  <si>
    <t>徐冬</t>
  </si>
  <si>
    <t>王伟军</t>
  </si>
  <si>
    <t>韩树杰</t>
  </si>
  <si>
    <t>王国良</t>
  </si>
  <si>
    <t>娄晓康</t>
  </si>
  <si>
    <t>田世吉</t>
  </si>
  <si>
    <t>谷贵志</t>
  </si>
  <si>
    <t>104248530004610</t>
  </si>
  <si>
    <t>杨崇山</t>
  </si>
  <si>
    <t>107558000004345</t>
  </si>
  <si>
    <t>张文强</t>
  </si>
  <si>
    <t>100048130203654</t>
  </si>
  <si>
    <t>姚锦松</t>
  </si>
  <si>
    <t>110758000000291</t>
  </si>
  <si>
    <t>叶星晨</t>
  </si>
  <si>
    <t>104248530004319</t>
  </si>
  <si>
    <t>王成霄</t>
  </si>
  <si>
    <t>107128123192910</t>
  </si>
  <si>
    <t>赵春明</t>
  </si>
  <si>
    <t>106138085204116</t>
  </si>
  <si>
    <t>龙翔</t>
  </si>
  <si>
    <t>102958210808400</t>
  </si>
  <si>
    <t>王明恩</t>
  </si>
  <si>
    <t>107108141518142</t>
  </si>
  <si>
    <t>牛国梁</t>
  </si>
  <si>
    <t>102988211203112</t>
  </si>
  <si>
    <t>任远</t>
  </si>
  <si>
    <t>106138080200475</t>
  </si>
  <si>
    <t>李枫楠</t>
  </si>
  <si>
    <t>102868411715048</t>
  </si>
  <si>
    <t>文智宇</t>
  </si>
  <si>
    <t>102948211207877</t>
  </si>
  <si>
    <t>张鹏志</t>
  </si>
  <si>
    <t>104598412060039</t>
  </si>
  <si>
    <t>姜鹏</t>
  </si>
  <si>
    <t>144308147000158</t>
  </si>
  <si>
    <t>温相源</t>
  </si>
  <si>
    <t>107108141317707</t>
  </si>
  <si>
    <t>雷世博</t>
  </si>
  <si>
    <t>104338890020470</t>
  </si>
  <si>
    <t>李洋</t>
  </si>
  <si>
    <t>100548000004741</t>
  </si>
  <si>
    <t>赵文文</t>
  </si>
  <si>
    <t>103388210000222</t>
  </si>
  <si>
    <t>李伊博</t>
  </si>
  <si>
    <t>106118017080165</t>
    <phoneticPr fontId="3" type="noConversion"/>
  </si>
  <si>
    <t>徐岩</t>
    <phoneticPr fontId="3" type="noConversion"/>
  </si>
  <si>
    <t>建筑与土木工程</t>
    <phoneticPr fontId="3" type="noConversion"/>
  </si>
  <si>
    <t>建筑与土木工程</t>
  </si>
  <si>
    <t>107598000002800</t>
  </si>
  <si>
    <t>叶坤祥</t>
  </si>
  <si>
    <t>106188010280416</t>
  </si>
  <si>
    <t>李玉成</t>
  </si>
  <si>
    <t>106138085202016</t>
  </si>
  <si>
    <t>潘境盛</t>
  </si>
  <si>
    <t>105328310608249</t>
  </si>
  <si>
    <t>许亚军</t>
  </si>
  <si>
    <t>104758085213068</t>
  </si>
  <si>
    <t>张幸</t>
  </si>
  <si>
    <t>107038162026385</t>
  </si>
  <si>
    <t>牛爱宏</t>
  </si>
  <si>
    <t>106108081400221</t>
  </si>
  <si>
    <t>盛艳</t>
  </si>
  <si>
    <t>107598000002665</t>
  </si>
  <si>
    <t>李元琦</t>
  </si>
  <si>
    <t>107108141337858</t>
  </si>
  <si>
    <t>赵桦</t>
  </si>
  <si>
    <t>107598000002258</t>
  </si>
  <si>
    <t>杨慧君</t>
  </si>
  <si>
    <t>107008065074192</t>
  </si>
  <si>
    <t>吴晨涛</t>
  </si>
  <si>
    <t>107128137094501</t>
    <phoneticPr fontId="3" type="noConversion"/>
  </si>
  <si>
    <t>余天源</t>
    <phoneticPr fontId="3" type="noConversion"/>
  </si>
  <si>
    <t>农业工程</t>
    <phoneticPr fontId="3" type="noConversion"/>
  </si>
  <si>
    <t>107128165024517</t>
  </si>
  <si>
    <t>陈潇洁</t>
  </si>
  <si>
    <t>106108085202892</t>
  </si>
  <si>
    <t>李玲</t>
  </si>
  <si>
    <t>100788082800125</t>
  </si>
  <si>
    <t>魏建涛</t>
  </si>
  <si>
    <t>111178210010058</t>
  </si>
  <si>
    <t>贺天明</t>
  </si>
  <si>
    <t>104238413012962</t>
  </si>
  <si>
    <t>林恩</t>
  </si>
  <si>
    <t>107598000001688</t>
  </si>
  <si>
    <t>彭小丽</t>
  </si>
  <si>
    <t>107598000001381</t>
  </si>
  <si>
    <t>吴凡</t>
  </si>
  <si>
    <t>107598000000882</t>
  </si>
  <si>
    <t>黄星</t>
  </si>
  <si>
    <t>107598000000891</t>
  </si>
  <si>
    <t>任锦豪</t>
  </si>
  <si>
    <t>100198065077136</t>
  </si>
  <si>
    <t>邢少博</t>
  </si>
  <si>
    <t>110758000001969</t>
  </si>
  <si>
    <t>张继</t>
  </si>
  <si>
    <t>107598000002639</t>
  </si>
  <si>
    <t>胡松可</t>
  </si>
  <si>
    <t>107008061361506</t>
  </si>
  <si>
    <t>许虎</t>
  </si>
  <si>
    <t>107598000001283</t>
  </si>
  <si>
    <t>孟尧</t>
  </si>
  <si>
    <t>101128000005231</t>
  </si>
  <si>
    <t>马瑞莎</t>
  </si>
  <si>
    <t>107598000002567</t>
  </si>
  <si>
    <t>刘赛华</t>
  </si>
  <si>
    <t>107598000001120</t>
    <phoneticPr fontId="3" type="noConversion"/>
  </si>
  <si>
    <t>李丹阳</t>
    <phoneticPr fontId="3" type="noConversion"/>
  </si>
  <si>
    <t>食品加工与安全</t>
    <phoneticPr fontId="3" type="noConversion"/>
  </si>
  <si>
    <t>106358324143693</t>
  </si>
  <si>
    <t>杨博</t>
  </si>
  <si>
    <t>食品工程</t>
  </si>
  <si>
    <t>107598000001638</t>
    <phoneticPr fontId="3" type="noConversion"/>
  </si>
  <si>
    <t>107598000001261</t>
    <phoneticPr fontId="3" type="noConversion"/>
  </si>
  <si>
    <t>高静</t>
    <phoneticPr fontId="3" type="noConversion"/>
  </si>
  <si>
    <t>101088210004513</t>
  </si>
  <si>
    <t>李亚倬</t>
  </si>
  <si>
    <t>107128143084047</t>
  </si>
  <si>
    <t>汪琳</t>
  </si>
  <si>
    <t>107598000000869</t>
    <phoneticPr fontId="3" type="noConversion"/>
  </si>
  <si>
    <t>赛依丹·木沙江</t>
    <phoneticPr fontId="3" type="noConversion"/>
  </si>
  <si>
    <t>103078020182058</t>
  </si>
  <si>
    <t>罗一甲</t>
  </si>
  <si>
    <t>107598000002483</t>
    <phoneticPr fontId="3" type="noConversion"/>
  </si>
  <si>
    <t>107128161394599</t>
  </si>
  <si>
    <t>白莹莹</t>
  </si>
  <si>
    <t>104038083200086</t>
  </si>
  <si>
    <t>赵济苍</t>
  </si>
  <si>
    <t>107598000000692</t>
    <phoneticPr fontId="3" type="noConversion"/>
  </si>
  <si>
    <t>冉丽丹</t>
    <phoneticPr fontId="3" type="noConversion"/>
  </si>
  <si>
    <t>100198037024543</t>
  </si>
  <si>
    <t>杨佳玮</t>
  </si>
  <si>
    <t>106358324142961</t>
  </si>
  <si>
    <t>李珊</t>
  </si>
  <si>
    <t>105648000003638</t>
  </si>
  <si>
    <t>陈宇</t>
  </si>
  <si>
    <t>闫艺</t>
    <phoneticPr fontId="3" type="noConversion"/>
  </si>
  <si>
    <t>107188612201691</t>
  </si>
  <si>
    <t>陈楠</t>
  </si>
  <si>
    <t>104038083200144</t>
  </si>
  <si>
    <t>袁湖川</t>
  </si>
  <si>
    <t>于译</t>
    <phoneticPr fontId="3" type="noConversion"/>
  </si>
  <si>
    <t>104038083200090</t>
  </si>
  <si>
    <t>蔡慧学</t>
  </si>
  <si>
    <t>107598000001819</t>
    <phoneticPr fontId="3" type="noConversion"/>
  </si>
  <si>
    <t>田欢</t>
    <phoneticPr fontId="3" type="noConversion"/>
  </si>
  <si>
    <t>107128165023212</t>
  </si>
  <si>
    <t>李欢康</t>
  </si>
  <si>
    <t>100198062097030</t>
  </si>
  <si>
    <t>张亚倩</t>
  </si>
  <si>
    <t>105048210934570</t>
  </si>
  <si>
    <t>林可</t>
  </si>
  <si>
    <t>107598000002168</t>
    <phoneticPr fontId="3" type="noConversion"/>
  </si>
  <si>
    <t>宋磊</t>
    <phoneticPr fontId="3" type="noConversion"/>
  </si>
  <si>
    <t>105618000008301</t>
  </si>
  <si>
    <t>葛正凯</t>
  </si>
  <si>
    <t>821018370994594</t>
  </si>
  <si>
    <t>周靖</t>
  </si>
  <si>
    <t>105048210934859</t>
  </si>
  <si>
    <t>张</t>
  </si>
  <si>
    <t>104348601802469</t>
  </si>
  <si>
    <t>薛宇昂</t>
  </si>
  <si>
    <t>107598000002659</t>
    <phoneticPr fontId="3" type="noConversion"/>
  </si>
  <si>
    <t>董腾</t>
    <phoneticPr fontId="3" type="noConversion"/>
  </si>
  <si>
    <t>106108085203842</t>
  </si>
  <si>
    <t>郑晓春</t>
  </si>
  <si>
    <t>107598000001761</t>
  </si>
  <si>
    <t>食品加工与安全</t>
  </si>
  <si>
    <t>100198014042589</t>
  </si>
  <si>
    <t>白杨</t>
  </si>
  <si>
    <t>107128165023030</t>
  </si>
  <si>
    <t>高建伟</t>
  </si>
  <si>
    <t>107598000001026</t>
  </si>
  <si>
    <t>农艺与种业</t>
    <phoneticPr fontId="3" type="noConversion"/>
  </si>
  <si>
    <t>107598000001027</t>
  </si>
  <si>
    <t>戴宇祥</t>
  </si>
  <si>
    <t>农艺与种业</t>
  </si>
  <si>
    <t>107598000001234</t>
  </si>
  <si>
    <t>黄升</t>
  </si>
  <si>
    <t>107598000003026</t>
  </si>
  <si>
    <t>闫江伟</t>
  </si>
  <si>
    <t>唐纪元</t>
  </si>
  <si>
    <t>张静悟</t>
  </si>
  <si>
    <t>107598000001064</t>
  </si>
  <si>
    <t>杨鲤糠</t>
  </si>
  <si>
    <t>107598000000392</t>
  </si>
  <si>
    <t>刘鉴</t>
  </si>
  <si>
    <t>107598000002009</t>
  </si>
  <si>
    <t>欧阳雪莹</t>
  </si>
  <si>
    <t>107598000002784</t>
  </si>
  <si>
    <t>赵明伟</t>
  </si>
  <si>
    <t>107598000000924</t>
  </si>
  <si>
    <t>朱会调</t>
  </si>
  <si>
    <t>107598000001967</t>
  </si>
  <si>
    <t>贾晓丽</t>
  </si>
  <si>
    <t>107598000002629</t>
  </si>
  <si>
    <t>刘慧</t>
  </si>
  <si>
    <t>刘聪聪</t>
  </si>
  <si>
    <t>107598000001167</t>
  </si>
  <si>
    <t>张洁</t>
  </si>
  <si>
    <t>107598000000449</t>
  </si>
  <si>
    <t>王军武</t>
  </si>
  <si>
    <t>107598000000524</t>
  </si>
  <si>
    <t>阿勒合斯·加尔得木拉提</t>
    <phoneticPr fontId="3" type="noConversion"/>
  </si>
  <si>
    <t>翟娟</t>
  </si>
  <si>
    <t>明聪</t>
  </si>
  <si>
    <t xml:space="preserve"> 
106268090100044</t>
  </si>
  <si>
    <t>李晓鹏</t>
  </si>
  <si>
    <t>许敬诚</t>
  </si>
  <si>
    <t>马尔合巴·艾司拜尔</t>
  </si>
  <si>
    <t>赵龙飞</t>
  </si>
  <si>
    <t>107598000000862</t>
  </si>
  <si>
    <t>范宗民</t>
  </si>
  <si>
    <t>107598000001255</t>
  </si>
  <si>
    <t>李毓儿</t>
  </si>
  <si>
    <t>107598000001479</t>
  </si>
  <si>
    <t>张园梦</t>
  </si>
  <si>
    <t>李婧慧</t>
  </si>
  <si>
    <t>107598000002850</t>
  </si>
  <si>
    <t>张万银</t>
    <phoneticPr fontId="3" type="noConversion"/>
  </si>
  <si>
    <t>107598000000484</t>
  </si>
  <si>
    <t>肖庆刚</t>
  </si>
  <si>
    <t>资源利用与植物保护</t>
  </si>
  <si>
    <t>107598000001177</t>
  </si>
  <si>
    <t>谢欣</t>
  </si>
  <si>
    <t>王江博</t>
  </si>
  <si>
    <t>107598000002618</t>
  </si>
  <si>
    <t>范伟彦</t>
  </si>
  <si>
    <t>资源利用与植物保护</t>
    <phoneticPr fontId="3" type="noConversion"/>
  </si>
  <si>
    <t>107598000002978</t>
  </si>
  <si>
    <t>史亚辉</t>
  </si>
  <si>
    <t>郭晓霞</t>
  </si>
  <si>
    <t>黄庆超</t>
    <phoneticPr fontId="3" type="noConversion"/>
  </si>
  <si>
    <t>107598000001631</t>
  </si>
  <si>
    <t>陈文静</t>
  </si>
  <si>
    <t xml:space="preserve">106358320135950
</t>
    <phoneticPr fontId="3" type="noConversion"/>
  </si>
  <si>
    <t>杨洋</t>
  </si>
  <si>
    <t>107598000002592</t>
  </si>
  <si>
    <t>范晓芳</t>
  </si>
  <si>
    <t>107598000001260</t>
  </si>
  <si>
    <t>纪晓彬</t>
    <phoneticPr fontId="3" type="noConversion"/>
  </si>
  <si>
    <t>张振亚</t>
  </si>
  <si>
    <t>107598000000855</t>
  </si>
  <si>
    <t>王方斌</t>
  </si>
  <si>
    <t>107598000000753</t>
    <phoneticPr fontId="3" type="noConversion"/>
  </si>
  <si>
    <t>符振实</t>
    <phoneticPr fontId="3" type="noConversion"/>
  </si>
  <si>
    <t>107598000000397</t>
  </si>
  <si>
    <t>史蛟华</t>
    <phoneticPr fontId="3" type="noConversion"/>
  </si>
  <si>
    <t>任美佳</t>
  </si>
  <si>
    <t>李兴龙</t>
    <phoneticPr fontId="3" type="noConversion"/>
  </si>
  <si>
    <t>107598000000784</t>
  </si>
  <si>
    <t>陈宽</t>
  </si>
  <si>
    <t>王亚娟</t>
  </si>
  <si>
    <t>107598000000703</t>
  </si>
  <si>
    <t>陈建华</t>
  </si>
  <si>
    <t>蔡晓虎</t>
  </si>
  <si>
    <t>陈泓渝</t>
  </si>
  <si>
    <t>李番</t>
  </si>
  <si>
    <t>107598000001011</t>
  </si>
  <si>
    <t>帕尔曼·帕哈尔丁</t>
  </si>
  <si>
    <t>王春艳</t>
  </si>
  <si>
    <t>107598000003087</t>
  </si>
  <si>
    <t>洪延宏</t>
  </si>
  <si>
    <t>农业工程与信息技术</t>
    <phoneticPr fontId="3" type="noConversion"/>
  </si>
  <si>
    <t>107598000000902</t>
  </si>
  <si>
    <t>王玉兰</t>
  </si>
  <si>
    <t>农业工程与信息技术</t>
  </si>
  <si>
    <t>107598000001767</t>
  </si>
  <si>
    <t>李明仁</t>
  </si>
  <si>
    <t>107598000001254</t>
  </si>
  <si>
    <t>武赟</t>
  </si>
  <si>
    <t>畜牧</t>
  </si>
  <si>
    <t>107598000001417</t>
  </si>
  <si>
    <t>王雨曈</t>
  </si>
  <si>
    <t>107598000002622</t>
  </si>
  <si>
    <t>107598000001156</t>
  </si>
  <si>
    <t>丁秋芸</t>
  </si>
  <si>
    <t>107598000000329</t>
  </si>
  <si>
    <t>尚峰军</t>
  </si>
  <si>
    <t>107598000000848</t>
  </si>
  <si>
    <t>张会会</t>
  </si>
  <si>
    <t>107598000002657</t>
  </si>
  <si>
    <t>卢奇成</t>
  </si>
  <si>
    <t>107598000001055</t>
  </si>
  <si>
    <t>王永健</t>
  </si>
  <si>
    <t>107598000000398</t>
  </si>
  <si>
    <t>王帅</t>
  </si>
  <si>
    <t>107598000002081</t>
  </si>
  <si>
    <t>张嘉琪</t>
  </si>
  <si>
    <t>107598000002945</t>
  </si>
  <si>
    <t>丽娜·沙肯</t>
  </si>
  <si>
    <t>107598000001303</t>
  </si>
  <si>
    <t>赵轩</t>
  </si>
  <si>
    <t>107598000000640</t>
  </si>
  <si>
    <t>张彦红</t>
  </si>
  <si>
    <t>兽医</t>
    <phoneticPr fontId="3" type="noConversion"/>
  </si>
  <si>
    <t>107598000001327</t>
  </si>
  <si>
    <t>唐泽惠</t>
  </si>
  <si>
    <t>兽医</t>
  </si>
  <si>
    <t>107598000001203</t>
  </si>
  <si>
    <t>王珂</t>
  </si>
  <si>
    <t>107598000001672</t>
  </si>
  <si>
    <t>潘星羽</t>
  </si>
  <si>
    <t>107598000001482</t>
  </si>
  <si>
    <t>曾义夫</t>
  </si>
  <si>
    <t>107598000001811</t>
  </si>
  <si>
    <t>吴雨红</t>
  </si>
  <si>
    <t>107598000002647</t>
  </si>
  <si>
    <t>张艳玲</t>
  </si>
  <si>
    <t>107598000002014</t>
  </si>
  <si>
    <t>张哲</t>
  </si>
  <si>
    <t>107598000001521</t>
  </si>
  <si>
    <t>王云菲</t>
  </si>
  <si>
    <t>107598000001458</t>
  </si>
  <si>
    <t>叶丽霞</t>
  </si>
  <si>
    <t>107598000001775</t>
  </si>
  <si>
    <t>马铭</t>
  </si>
  <si>
    <t>107598000000743</t>
  </si>
  <si>
    <t>钦倩</t>
  </si>
  <si>
    <t>107598000001022</t>
  </si>
  <si>
    <t>陶乔孝慈</t>
  </si>
  <si>
    <t>107598000002636</t>
  </si>
  <si>
    <t>谷思颖</t>
  </si>
  <si>
    <t>107598000002725</t>
  </si>
  <si>
    <t>王标</t>
  </si>
  <si>
    <t>107598000000927</t>
  </si>
  <si>
    <t>任宏琪</t>
  </si>
  <si>
    <t>107598000001134</t>
  </si>
  <si>
    <t>魏其</t>
  </si>
  <si>
    <t>107598000001876</t>
  </si>
  <si>
    <t>甘卫泽</t>
  </si>
  <si>
    <t>107598000002617</t>
  </si>
  <si>
    <t>陆宝燕</t>
  </si>
  <si>
    <t>106988650309557</t>
  </si>
  <si>
    <t>孙晓栋</t>
  </si>
  <si>
    <t>107598000002887</t>
  </si>
  <si>
    <t>肖雅倩</t>
  </si>
  <si>
    <t>105338232001736</t>
  </si>
  <si>
    <t>孙静静</t>
  </si>
  <si>
    <t>107598000001311</t>
  </si>
  <si>
    <t>比力克孜·买买提</t>
  </si>
  <si>
    <t>一志愿（少民）</t>
  </si>
  <si>
    <t>104598410450002</t>
  </si>
  <si>
    <t>刘靖</t>
  </si>
  <si>
    <t>104228510903184</t>
  </si>
  <si>
    <t>李金铭</t>
  </si>
  <si>
    <t>107308021005642</t>
  </si>
  <si>
    <t>阮阳阳</t>
  </si>
  <si>
    <t>104868302009523</t>
  </si>
  <si>
    <t>彭琪</t>
  </si>
  <si>
    <t>107598000002320</t>
  </si>
  <si>
    <t>高欢</t>
  </si>
  <si>
    <t>107598000000214</t>
  </si>
  <si>
    <t>王硕</t>
  </si>
  <si>
    <t>107598000000365</t>
  </si>
  <si>
    <t>梅露露</t>
  </si>
  <si>
    <t>107598000001179</t>
  </si>
  <si>
    <t>卢层层</t>
  </si>
  <si>
    <t>107598000001165</t>
  </si>
  <si>
    <t>鲁艳</t>
  </si>
  <si>
    <t>107598000002501</t>
  </si>
  <si>
    <t>余莉</t>
  </si>
  <si>
    <t>107598000000188</t>
  </si>
  <si>
    <t>陈一超</t>
  </si>
  <si>
    <t>107598000002923</t>
  </si>
  <si>
    <t>王晓梅</t>
  </si>
  <si>
    <t>104598410290003</t>
  </si>
  <si>
    <t>李雅珺</t>
  </si>
  <si>
    <t>110658850009328</t>
  </si>
  <si>
    <t>张鸿雁</t>
  </si>
  <si>
    <t>104878000140734</t>
  </si>
  <si>
    <t>陈璠璠</t>
  </si>
  <si>
    <t>107598000002889</t>
  </si>
  <si>
    <t>张沛文</t>
  </si>
  <si>
    <t>107598000001678</t>
  </si>
  <si>
    <t>肖兰</t>
  </si>
  <si>
    <t>105588810114982</t>
  </si>
  <si>
    <t>李一帆</t>
  </si>
  <si>
    <t>口腔医学</t>
  </si>
  <si>
    <t>102848213512627</t>
  </si>
  <si>
    <t>鲁皓</t>
  </si>
  <si>
    <t>107598000001469</t>
  </si>
  <si>
    <t>李艳</t>
  </si>
  <si>
    <t>101838217614003</t>
  </si>
  <si>
    <t>崔灵欣</t>
  </si>
  <si>
    <t>107598000000707</t>
  </si>
  <si>
    <t>王亚娥</t>
  </si>
  <si>
    <t>105588810114985</t>
  </si>
  <si>
    <t>姜丹丹</t>
  </si>
  <si>
    <t>101838217614009</t>
  </si>
  <si>
    <t>赵格</t>
  </si>
  <si>
    <t>107598000001756</t>
  </si>
  <si>
    <t>赵举红</t>
  </si>
  <si>
    <t>104598410220297</t>
  </si>
  <si>
    <t>郭红菊</t>
  </si>
  <si>
    <t>104598410320065</t>
  </si>
  <si>
    <t>梁晓娜</t>
  </si>
  <si>
    <t>104868302021655</t>
  </si>
  <si>
    <t>曹水仙</t>
  </si>
  <si>
    <t>104228510903121</t>
  </si>
  <si>
    <t>殷思诺</t>
  </si>
  <si>
    <t>105338430400251</t>
  </si>
  <si>
    <t>张露</t>
  </si>
  <si>
    <t>107598000000107</t>
  </si>
  <si>
    <t>张安志</t>
  </si>
  <si>
    <t>102858212518496</t>
  </si>
  <si>
    <t>董双双</t>
  </si>
  <si>
    <t>107598000002414</t>
  </si>
  <si>
    <t>104878000135314</t>
  </si>
  <si>
    <t>于毅</t>
  </si>
  <si>
    <t>100628000102057</t>
  </si>
  <si>
    <t>张素杰</t>
  </si>
  <si>
    <t>104598410220121</t>
  </si>
  <si>
    <t>路超奇</t>
  </si>
  <si>
    <t>107598000002661</t>
  </si>
  <si>
    <t>杨柳</t>
  </si>
  <si>
    <t>107598000001757</t>
  </si>
  <si>
    <t>冶学燕</t>
  </si>
  <si>
    <t>101838217312315</t>
  </si>
  <si>
    <t>周文意</t>
  </si>
  <si>
    <t>107598000002791</t>
  </si>
  <si>
    <t>张成超</t>
  </si>
  <si>
    <t>107598000000057</t>
  </si>
  <si>
    <t>许珂</t>
  </si>
  <si>
    <t>101838217515214</t>
  </si>
  <si>
    <t>陶俊</t>
  </si>
  <si>
    <t>102858212519284</t>
  </si>
  <si>
    <t>郭佳</t>
  </si>
  <si>
    <t>107598000001721</t>
  </si>
  <si>
    <t>杨惠鸿</t>
  </si>
  <si>
    <t>107598000000229</t>
  </si>
  <si>
    <t>刘奥</t>
  </si>
  <si>
    <t>101838217509031</t>
  </si>
  <si>
    <t>张钰</t>
  </si>
  <si>
    <t>107598000001170</t>
  </si>
  <si>
    <t>潘帅</t>
  </si>
  <si>
    <t>107598000001993</t>
  </si>
  <si>
    <t>阿力木江·阿布拉</t>
  </si>
  <si>
    <t>104868302021473</t>
  </si>
  <si>
    <t>100018009710032</t>
  </si>
  <si>
    <t>刘海峰</t>
  </si>
  <si>
    <t>106108105100030</t>
  </si>
  <si>
    <t>温雨佳</t>
  </si>
  <si>
    <t>106988370607302</t>
  </si>
  <si>
    <t>姜兴超</t>
  </si>
  <si>
    <t>105608020001581</t>
  </si>
  <si>
    <t>王中蓉</t>
  </si>
  <si>
    <t>104598410140136</t>
  </si>
  <si>
    <t>陈亚杰</t>
  </si>
  <si>
    <t>106108105100062</t>
  </si>
  <si>
    <t>任慧敏</t>
  </si>
  <si>
    <t>104228510902820</t>
  </si>
  <si>
    <t>孙慧敏</t>
  </si>
  <si>
    <t>101618231902371</t>
  </si>
  <si>
    <t>张姵</t>
  </si>
  <si>
    <t>107598000002089</t>
  </si>
  <si>
    <t>蔡昕添</t>
  </si>
  <si>
    <t>104598410220296</t>
  </si>
  <si>
    <t>杨宜帆</t>
  </si>
  <si>
    <t>107598000000702</t>
  </si>
  <si>
    <t>谢元茂</t>
  </si>
  <si>
    <t>107598000002340</t>
  </si>
  <si>
    <t>孙梦醒</t>
  </si>
  <si>
    <t>107598000000231</t>
  </si>
  <si>
    <t>张莉</t>
  </si>
  <si>
    <t>107598000000285</t>
  </si>
  <si>
    <t>汪健强</t>
  </si>
  <si>
    <t>107598000000353</t>
  </si>
  <si>
    <t>魏银</t>
  </si>
  <si>
    <t>107598000001171</t>
  </si>
  <si>
    <t>王佳</t>
  </si>
  <si>
    <t>107598000001047</t>
  </si>
  <si>
    <t>伍雅敏</t>
  </si>
  <si>
    <t>107598000002876</t>
  </si>
  <si>
    <t>梁星辰</t>
  </si>
  <si>
    <t>107598000002925</t>
  </si>
  <si>
    <t>杨慧</t>
  </si>
  <si>
    <t>107598000002515</t>
  </si>
  <si>
    <t>杨泽光</t>
  </si>
  <si>
    <t>107598000000637</t>
  </si>
  <si>
    <t>阿依古再丽·艾合买提</t>
  </si>
  <si>
    <t>107598000002486</t>
  </si>
  <si>
    <t>杨志康</t>
  </si>
  <si>
    <t>107598000003036</t>
  </si>
  <si>
    <t>黄城</t>
  </si>
  <si>
    <t>107598000002165</t>
  </si>
  <si>
    <t>仝梦维</t>
  </si>
  <si>
    <t>107598000003090</t>
  </si>
  <si>
    <t>操原</t>
  </si>
  <si>
    <t>107598000002179</t>
  </si>
  <si>
    <t>李瑞婷</t>
  </si>
  <si>
    <t>107598000002215</t>
  </si>
  <si>
    <t>骆建兰</t>
  </si>
  <si>
    <t>107598000002823</t>
  </si>
  <si>
    <t>王晓玲</t>
  </si>
  <si>
    <t>107598000002877</t>
  </si>
  <si>
    <t>郭登辉</t>
  </si>
  <si>
    <t>103358000915701</t>
  </si>
  <si>
    <t>陈钦钦</t>
  </si>
  <si>
    <t>106318020805664</t>
  </si>
  <si>
    <t>陈家瀚</t>
  </si>
  <si>
    <t>102488121820123</t>
  </si>
  <si>
    <t>张琦</t>
  </si>
  <si>
    <t>106108105100883</t>
  </si>
  <si>
    <t>王鑫</t>
  </si>
  <si>
    <t>104868302021746</t>
  </si>
  <si>
    <t>孙凡</t>
  </si>
  <si>
    <t>107598000002217</t>
  </si>
  <si>
    <t>董肖泰愚</t>
  </si>
  <si>
    <t>100628000106334</t>
  </si>
  <si>
    <t>田敏</t>
  </si>
  <si>
    <t>107598000000523</t>
  </si>
  <si>
    <t>王超</t>
  </si>
  <si>
    <t>107598000001245</t>
  </si>
  <si>
    <t>董晓寅</t>
  </si>
  <si>
    <t>101838217409950</t>
  </si>
  <si>
    <t>孙伟文</t>
  </si>
  <si>
    <t>梅霄阳</t>
  </si>
  <si>
    <t>107598000000166</t>
  </si>
  <si>
    <t>王斌</t>
  </si>
  <si>
    <t>107598000000937</t>
  </si>
  <si>
    <t>陶思琪</t>
  </si>
  <si>
    <t>104598410220048</t>
  </si>
  <si>
    <t>赵雪源</t>
  </si>
  <si>
    <t>王元毅</t>
  </si>
  <si>
    <t>秦小春</t>
  </si>
  <si>
    <t>张祥鑫</t>
  </si>
  <si>
    <t>陈富雷</t>
  </si>
  <si>
    <t>王敬珅</t>
  </si>
  <si>
    <t>苏俊飞</t>
  </si>
  <si>
    <t>107598000002085</t>
  </si>
  <si>
    <t>高磊</t>
  </si>
  <si>
    <t>游洪</t>
  </si>
  <si>
    <t>104868303022350</t>
  </si>
  <si>
    <t>温钰鹏</t>
  </si>
  <si>
    <t>107598000002031</t>
  </si>
  <si>
    <t>李鹏</t>
  </si>
  <si>
    <t>殷跃</t>
  </si>
  <si>
    <t>107598000002834</t>
  </si>
  <si>
    <t>马爽</t>
  </si>
  <si>
    <t>103358000920237</t>
  </si>
  <si>
    <t>贺小玉</t>
  </si>
  <si>
    <t>107598000002142</t>
  </si>
  <si>
    <t>刘春晖</t>
  </si>
  <si>
    <t>107598000001481</t>
  </si>
  <si>
    <t>张梦思</t>
  </si>
  <si>
    <t>100628000106820</t>
  </si>
  <si>
    <t>陈铭</t>
  </si>
  <si>
    <t>104598410200011</t>
  </si>
  <si>
    <t>石佩玉</t>
  </si>
  <si>
    <t>107598000000254</t>
  </si>
  <si>
    <t>李金芳</t>
  </si>
  <si>
    <t>107598000000309</t>
  </si>
  <si>
    <t>贺帅杰</t>
  </si>
  <si>
    <t>107598000002306</t>
  </si>
  <si>
    <t>周洁</t>
  </si>
  <si>
    <t>104868302021778</t>
  </si>
  <si>
    <t>石冲</t>
  </si>
  <si>
    <t>107598000002821</t>
  </si>
  <si>
    <t>李彦奇</t>
  </si>
  <si>
    <t>100258370802405</t>
  </si>
  <si>
    <t>司付平</t>
  </si>
  <si>
    <t>121218000001691</t>
  </si>
  <si>
    <t>肖驰</t>
  </si>
  <si>
    <t>105588890114418</t>
  </si>
  <si>
    <t>王丽萍</t>
  </si>
  <si>
    <t>100258620303424</t>
  </si>
  <si>
    <t>李小英</t>
  </si>
  <si>
    <t>104228510903168</t>
  </si>
  <si>
    <t>冀雪姣</t>
  </si>
  <si>
    <t>107598000002314</t>
  </si>
  <si>
    <t>史康杰</t>
  </si>
  <si>
    <t>104878000137390</t>
  </si>
  <si>
    <t>王怡</t>
  </si>
  <si>
    <t>107598000001958</t>
  </si>
  <si>
    <t>李小鲁</t>
  </si>
  <si>
    <t>105338650202326</t>
  </si>
  <si>
    <t>蔡润生</t>
  </si>
  <si>
    <t>101838217313124</t>
  </si>
  <si>
    <t>张德瑞</t>
  </si>
  <si>
    <t>104598410440018</t>
  </si>
  <si>
    <t>李硕杰</t>
  </si>
  <si>
    <t>106108105100739</t>
  </si>
  <si>
    <t>徐贵璇</t>
  </si>
  <si>
    <t>107598000000878</t>
  </si>
  <si>
    <t>美尔·吐合塔米什</t>
  </si>
  <si>
    <t>一志愿校内调剂（少民）</t>
  </si>
  <si>
    <t>107598000000375</t>
  </si>
  <si>
    <t>马伟</t>
  </si>
  <si>
    <t>107598000001805</t>
  </si>
  <si>
    <t>郝相楠</t>
  </si>
  <si>
    <t>105588360114887</t>
  </si>
  <si>
    <t>江利</t>
    <phoneticPr fontId="3" type="noConversion"/>
  </si>
  <si>
    <t>101188050102997</t>
  </si>
  <si>
    <t>张家豪</t>
  </si>
  <si>
    <t>101638000001606</t>
  </si>
  <si>
    <t>李海宁</t>
  </si>
  <si>
    <t>104398640001777</t>
  </si>
  <si>
    <t>马志强</t>
  </si>
  <si>
    <t>103358000918899</t>
  </si>
  <si>
    <t>101638000001623</t>
  </si>
  <si>
    <t>王颖慧</t>
  </si>
  <si>
    <t>103378210008294</t>
  </si>
  <si>
    <t>吴冠蓁</t>
  </si>
  <si>
    <t>101638000001315</t>
  </si>
  <si>
    <t>任童童</t>
  </si>
  <si>
    <t>121218000004906</t>
  </si>
  <si>
    <t>王雅丽</t>
  </si>
  <si>
    <t>103698212400383</t>
  </si>
  <si>
    <t>杜超</t>
    <phoneticPr fontId="3" type="noConversion"/>
  </si>
  <si>
    <t>104228510903867</t>
  </si>
  <si>
    <t>王艺</t>
    <phoneticPr fontId="3" type="noConversion"/>
  </si>
  <si>
    <t>102858212317486</t>
  </si>
  <si>
    <t>李闯</t>
    <phoneticPr fontId="3" type="noConversion"/>
  </si>
  <si>
    <t>100018008920483</t>
  </si>
  <si>
    <t>尹雪妍</t>
  </si>
  <si>
    <t>106978650206150</t>
  </si>
  <si>
    <t>刘朦朦</t>
  </si>
  <si>
    <t>107598000001402</t>
  </si>
  <si>
    <t>张祺宇</t>
  </si>
  <si>
    <t>会计</t>
  </si>
  <si>
    <t>107598000000068</t>
  </si>
  <si>
    <t>陆晓玲</t>
  </si>
  <si>
    <t>107598000002507</t>
  </si>
  <si>
    <t>王晓彤</t>
  </si>
  <si>
    <t>107598000000297</t>
  </si>
  <si>
    <t>原琳</t>
  </si>
  <si>
    <t>107598000000132</t>
  </si>
  <si>
    <t>刘崇</t>
  </si>
  <si>
    <t>107598000002335</t>
  </si>
  <si>
    <t>吕铁权</t>
  </si>
  <si>
    <t>107598000002036</t>
  </si>
  <si>
    <t>王雪</t>
  </si>
  <si>
    <t>107598000000325</t>
  </si>
  <si>
    <t>郑凯轩</t>
  </si>
  <si>
    <t>107598000003071</t>
  </si>
  <si>
    <t>邹亚颖</t>
  </si>
  <si>
    <t>107598000002410</t>
  </si>
  <si>
    <t>杨振威</t>
  </si>
  <si>
    <t>107598000002847</t>
  </si>
  <si>
    <t>冷俊秋</t>
  </si>
  <si>
    <t>107598000002508</t>
  </si>
  <si>
    <t>孙萍</t>
  </si>
  <si>
    <t>107598000000147</t>
  </si>
  <si>
    <t>李佩瑶</t>
  </si>
  <si>
    <t>107598000002706</t>
  </si>
  <si>
    <t>朱榕</t>
  </si>
  <si>
    <t>107598000001941</t>
  </si>
  <si>
    <t>王豆</t>
  </si>
  <si>
    <t>107598000000088</t>
  </si>
  <si>
    <t>王莹</t>
  </si>
  <si>
    <t>107598000000156</t>
  </si>
  <si>
    <t>易宪中</t>
  </si>
  <si>
    <t>107598000000260</t>
  </si>
  <si>
    <t>刘艳平</t>
  </si>
  <si>
    <t>107598000002130</t>
  </si>
  <si>
    <t>赵晨辉</t>
  </si>
  <si>
    <t>107598000002782</t>
  </si>
  <si>
    <t>吴梦琦</t>
  </si>
  <si>
    <t>107598000001215</t>
  </si>
  <si>
    <t>蒙杰</t>
  </si>
  <si>
    <t>107598000002094</t>
  </si>
  <si>
    <t>王海陶</t>
  </si>
  <si>
    <t>107598000001105</t>
  </si>
  <si>
    <t>王丹璐</t>
  </si>
  <si>
    <t>107598000000086</t>
  </si>
  <si>
    <t>李婷婷</t>
  </si>
  <si>
    <t>107598000001487</t>
  </si>
  <si>
    <t>李学飞</t>
  </si>
  <si>
    <t>107598000003078</t>
  </si>
  <si>
    <t>107598000002897</t>
  </si>
  <si>
    <t>刘巧萍</t>
  </si>
  <si>
    <t>107598000002670</t>
  </si>
  <si>
    <t>李霞</t>
  </si>
  <si>
    <t>107598000000201</t>
  </si>
  <si>
    <t>李海婷</t>
  </si>
  <si>
    <t>107598000000728</t>
  </si>
  <si>
    <t>彭宣</t>
  </si>
  <si>
    <t>107598000002705</t>
  </si>
  <si>
    <t>郑新楠</t>
  </si>
  <si>
    <t>107598000001935</t>
  </si>
  <si>
    <t>芦晓楠</t>
  </si>
  <si>
    <t>107598000002845</t>
  </si>
  <si>
    <t>孙黎明</t>
  </si>
  <si>
    <t>107598000002511</t>
  </si>
  <si>
    <t>朱敬迪</t>
  </si>
  <si>
    <t>107598000002346</t>
  </si>
  <si>
    <t>107598000001934</t>
  </si>
  <si>
    <t>李悦</t>
  </si>
  <si>
    <t>107598000000800</t>
  </si>
  <si>
    <t>陈垒</t>
  </si>
  <si>
    <t>107598000003050</t>
  </si>
  <si>
    <t>郭秋雯</t>
  </si>
  <si>
    <t>107598000000336</t>
  </si>
  <si>
    <t>张继冬</t>
  </si>
  <si>
    <t>107598000002773</t>
  </si>
  <si>
    <t>戎传家</t>
  </si>
  <si>
    <t>112878210301351</t>
  </si>
  <si>
    <t>吴翔</t>
  </si>
  <si>
    <t>金融</t>
  </si>
  <si>
    <t>106358303022345</t>
  </si>
  <si>
    <t>王彤</t>
  </si>
  <si>
    <t>104248530006048</t>
  </si>
  <si>
    <t>郭方旭</t>
  </si>
  <si>
    <t>105208666608868</t>
  </si>
  <si>
    <t>曾磊</t>
  </si>
  <si>
    <t>105208666612886</t>
  </si>
  <si>
    <t>曹梦渊</t>
  </si>
  <si>
    <t>104598411220096</t>
  </si>
  <si>
    <t>韩子健</t>
  </si>
  <si>
    <t>104848410040322</t>
  </si>
  <si>
    <t>任梦歆</t>
  </si>
  <si>
    <t>105118102400889</t>
  </si>
  <si>
    <t>许梦杰</t>
  </si>
  <si>
    <t>102468210004596</t>
  </si>
  <si>
    <t>白烨</t>
  </si>
  <si>
    <t>104598411200251</t>
  </si>
  <si>
    <t>王鹏飞</t>
  </si>
  <si>
    <t>102808210021423</t>
  </si>
  <si>
    <t>陆洁</t>
  </si>
  <si>
    <t>104878000134901</t>
  </si>
  <si>
    <t>高孝禄</t>
  </si>
  <si>
    <t>104598411200213</t>
  </si>
  <si>
    <t>周特特</t>
  </si>
  <si>
    <t>104758025100190</t>
  </si>
  <si>
    <t>窦林柯</t>
  </si>
  <si>
    <t>105748000004322</t>
  </si>
  <si>
    <t>吉维雄</t>
  </si>
  <si>
    <t>802018805000047</t>
  </si>
  <si>
    <t>周子雄</t>
  </si>
  <si>
    <t>105338431814325</t>
  </si>
  <si>
    <t>李运</t>
  </si>
  <si>
    <t>100028111522861</t>
  </si>
  <si>
    <t>李建梅</t>
  </si>
  <si>
    <t>106518025200486</t>
  </si>
  <si>
    <t>赵国园</t>
  </si>
  <si>
    <t>103588210001633</t>
  </si>
  <si>
    <t>李珺</t>
  </si>
  <si>
    <t>104878000105533</t>
  </si>
  <si>
    <t>刘镇宁</t>
  </si>
  <si>
    <t>106118506020124</t>
  </si>
  <si>
    <t>闫刘杰</t>
  </si>
  <si>
    <t>106168020200034</t>
  </si>
  <si>
    <t>宁茜</t>
  </si>
  <si>
    <t>100568000104131</t>
  </si>
  <si>
    <t>王有强</t>
  </si>
  <si>
    <t>105598210000249</t>
  </si>
  <si>
    <t>林宽</t>
  </si>
  <si>
    <t>106978130606365</t>
  </si>
  <si>
    <t>100038070013837</t>
  </si>
  <si>
    <t>杜亚博</t>
  </si>
  <si>
    <t>107598000001139</t>
  </si>
  <si>
    <t>张明慧</t>
  </si>
  <si>
    <t>农业管理</t>
  </si>
  <si>
    <t>107598000000401</t>
  </si>
  <si>
    <t>刘引兄</t>
  </si>
  <si>
    <t>107598000002222</t>
  </si>
  <si>
    <t>张燕</t>
  </si>
  <si>
    <t>107598000000572</t>
  </si>
  <si>
    <t>张芳</t>
  </si>
  <si>
    <t>107598000000331</t>
  </si>
  <si>
    <t>李含笑</t>
  </si>
  <si>
    <t>107598000001230</t>
  </si>
  <si>
    <t>姜钊</t>
  </si>
  <si>
    <t>107598000001862</t>
  </si>
  <si>
    <t>赵雪茹</t>
  </si>
  <si>
    <t>107598000002605</t>
  </si>
  <si>
    <t>朱莉</t>
  </si>
  <si>
    <t>107598000001388</t>
  </si>
  <si>
    <t>张雪婷</t>
  </si>
  <si>
    <t>107598000000634</t>
  </si>
  <si>
    <t>贾永礼</t>
  </si>
  <si>
    <t>107598000002494</t>
  </si>
  <si>
    <t>吴进</t>
  </si>
  <si>
    <t>107598000000035</t>
    <phoneticPr fontId="3" type="noConversion"/>
  </si>
  <si>
    <t>王琳杰</t>
    <phoneticPr fontId="3" type="noConversion"/>
  </si>
  <si>
    <t>理学院</t>
    <phoneticPr fontId="3" type="noConversion"/>
  </si>
  <si>
    <t>学科教学（数学）</t>
    <phoneticPr fontId="3" type="noConversion"/>
  </si>
  <si>
    <t>103458211602002</t>
  </si>
  <si>
    <t>黄田甜</t>
  </si>
  <si>
    <t>102008211205413</t>
  </si>
  <si>
    <t>梁荟杰</t>
  </si>
  <si>
    <t>101658000003629</t>
  </si>
  <si>
    <t>张聪</t>
  </si>
  <si>
    <t>105748000011198</t>
  </si>
  <si>
    <t>徐海娜</t>
  </si>
  <si>
    <t>学科教学（数学）</t>
  </si>
  <si>
    <t>107598000001058</t>
  </si>
  <si>
    <t>王昕蕊</t>
  </si>
  <si>
    <t>学科教学（物理）</t>
    <phoneticPr fontId="3" type="noConversion"/>
  </si>
  <si>
    <t>105748000011651</t>
  </si>
  <si>
    <t>崔娟</t>
  </si>
  <si>
    <t>102008211305944</t>
  </si>
  <si>
    <t>魏冲</t>
  </si>
  <si>
    <t>104458690008605</t>
    <phoneticPr fontId="3" type="noConversion"/>
  </si>
  <si>
    <t>孙迪</t>
  </si>
  <si>
    <t>107598000002683</t>
  </si>
  <si>
    <t>李皎</t>
  </si>
  <si>
    <t>学科教学（地理）</t>
    <phoneticPr fontId="3" type="noConversion"/>
  </si>
  <si>
    <t>107598000002843</t>
  </si>
  <si>
    <t>万维维</t>
  </si>
  <si>
    <t>107188511113045</t>
  </si>
  <si>
    <t>马晓霖</t>
  </si>
  <si>
    <t>107188511113050</t>
  </si>
  <si>
    <t>陆娟</t>
    <phoneticPr fontId="3" type="noConversion"/>
  </si>
  <si>
    <t>105118114410618</t>
  </si>
  <si>
    <t>张奎</t>
  </si>
  <si>
    <t>102008211607600</t>
  </si>
  <si>
    <t>刘美辰</t>
  </si>
  <si>
    <t>学科教学（地理）</t>
  </si>
  <si>
    <t>105748000013864</t>
  </si>
  <si>
    <t>贺瑶</t>
  </si>
  <si>
    <t>107188321708969</t>
  </si>
  <si>
    <t>桂佳</t>
  </si>
  <si>
    <t>学科教学（思政）</t>
  </si>
  <si>
    <t>107188140405957</t>
  </si>
  <si>
    <t>郭妍</t>
  </si>
  <si>
    <t>107598000002287</t>
  </si>
  <si>
    <t>刘永霞</t>
  </si>
  <si>
    <t>107598000001008</t>
  </si>
  <si>
    <t>单文莹</t>
  </si>
  <si>
    <t>107598000002922</t>
  </si>
  <si>
    <t>郭露</t>
  </si>
  <si>
    <t>107598000002111</t>
  </si>
  <si>
    <t>李雨晴</t>
  </si>
  <si>
    <t>107598000001079</t>
  </si>
  <si>
    <t>杨英</t>
  </si>
  <si>
    <t>104758045118051</t>
  </si>
  <si>
    <t>张田田</t>
  </si>
  <si>
    <t>专业
排名</t>
    <phoneticPr fontId="3" type="noConversion"/>
  </si>
  <si>
    <t>加试二</t>
    <phoneticPr fontId="3" type="noConversion"/>
  </si>
  <si>
    <t>张莹</t>
    <phoneticPr fontId="7" type="noConversion"/>
  </si>
  <si>
    <t>赵荣</t>
    <phoneticPr fontId="7" type="noConversion"/>
  </si>
  <si>
    <t>罗新梅</t>
    <phoneticPr fontId="7" type="noConversion"/>
  </si>
  <si>
    <t>李隽男</t>
    <phoneticPr fontId="7" type="noConversion"/>
  </si>
  <si>
    <t>学科教学（美术）</t>
    <phoneticPr fontId="7" type="noConversion"/>
  </si>
  <si>
    <t>107598000000729</t>
    <phoneticPr fontId="3" type="noConversion"/>
  </si>
  <si>
    <t>王家荟</t>
    <phoneticPr fontId="3" type="noConversion"/>
  </si>
  <si>
    <t>107598000000793</t>
    <phoneticPr fontId="3" type="noConversion"/>
  </si>
  <si>
    <t>屈世颖</t>
    <phoneticPr fontId="3" type="noConversion"/>
  </si>
  <si>
    <t>107598000001063</t>
    <phoneticPr fontId="3" type="noConversion"/>
  </si>
  <si>
    <t>张雪</t>
    <phoneticPr fontId="3" type="noConversion"/>
  </si>
  <si>
    <t>107188422412026</t>
    <phoneticPr fontId="3" type="noConversion"/>
  </si>
  <si>
    <t>何有花</t>
    <phoneticPr fontId="3" type="noConversion"/>
  </si>
  <si>
    <t>107188370309848</t>
    <phoneticPr fontId="3" type="noConversion"/>
  </si>
  <si>
    <t>董琪琪</t>
    <phoneticPr fontId="3" type="noConversion"/>
  </si>
  <si>
    <t>105748000011744</t>
    <phoneticPr fontId="3" type="noConversion"/>
  </si>
  <si>
    <t>104458690009073</t>
    <phoneticPr fontId="3" type="noConversion"/>
  </si>
  <si>
    <t>105118115411386</t>
    <phoneticPr fontId="3" type="noConversion"/>
  </si>
  <si>
    <t>沈思</t>
    <phoneticPr fontId="3" type="noConversion"/>
  </si>
  <si>
    <t>105748000012040</t>
    <phoneticPr fontId="3" type="noConversion"/>
  </si>
  <si>
    <t>张露尹</t>
    <phoneticPr fontId="3" type="noConversion"/>
  </si>
  <si>
    <t>105748000011755</t>
    <phoneticPr fontId="3" type="noConversion"/>
  </si>
  <si>
    <t>代梦桃</t>
    <phoneticPr fontId="3" type="noConversion"/>
  </si>
  <si>
    <t>张贺玲</t>
    <phoneticPr fontId="3" type="noConversion"/>
  </si>
  <si>
    <t>孙潇</t>
    <phoneticPr fontId="3" type="noConversion"/>
  </si>
  <si>
    <t>103458211902223</t>
    <phoneticPr fontId="3" type="noConversion"/>
  </si>
  <si>
    <t>105748000011705</t>
    <phoneticPr fontId="3" type="noConversion"/>
  </si>
  <si>
    <t>105118115411417</t>
    <phoneticPr fontId="3" type="noConversion"/>
  </si>
  <si>
    <t>李风鑫</t>
    <phoneticPr fontId="3" type="noConversion"/>
  </si>
  <si>
    <t>彭芳霞</t>
    <phoneticPr fontId="3" type="noConversion"/>
  </si>
  <si>
    <t>107598000002182</t>
    <phoneticPr fontId="3" type="noConversion"/>
  </si>
  <si>
    <t>梅新兰</t>
    <phoneticPr fontId="3" type="noConversion"/>
  </si>
  <si>
    <t>王贺</t>
    <phoneticPr fontId="3" type="noConversion"/>
  </si>
  <si>
    <t>107598000001783</t>
    <phoneticPr fontId="3" type="noConversion"/>
  </si>
  <si>
    <t>严格</t>
    <phoneticPr fontId="3" type="noConversion"/>
  </si>
  <si>
    <t>宋一举</t>
    <phoneticPr fontId="3" type="noConversion"/>
  </si>
  <si>
    <t>王开祥</t>
    <phoneticPr fontId="3" type="noConversion"/>
  </si>
  <si>
    <t>佟义斌</t>
    <phoneticPr fontId="3" type="noConversion"/>
  </si>
  <si>
    <t>106108085202552</t>
    <phoneticPr fontId="3" type="noConversion"/>
  </si>
  <si>
    <t>黄渝凡</t>
    <phoneticPr fontId="3" type="noConversion"/>
  </si>
  <si>
    <t>100068210502310</t>
    <phoneticPr fontId="3" type="noConversion"/>
  </si>
  <si>
    <t>李珺卿</t>
    <phoneticPr fontId="3" type="noConversion"/>
  </si>
  <si>
    <t>魏倩玉</t>
    <phoneticPr fontId="3" type="noConversion"/>
  </si>
  <si>
    <t>100558333306713</t>
    <phoneticPr fontId="3" type="noConversion"/>
  </si>
  <si>
    <t>宋豹</t>
    <phoneticPr fontId="3" type="noConversion"/>
  </si>
  <si>
    <t>104598412300043</t>
    <phoneticPr fontId="3" type="noConversion"/>
  </si>
  <si>
    <t>104598411990103</t>
    <phoneticPr fontId="3" type="noConversion"/>
  </si>
  <si>
    <t>刘帅博</t>
    <phoneticPr fontId="3" type="noConversion"/>
  </si>
  <si>
    <t>103578210010932</t>
    <phoneticPr fontId="3" type="noConversion"/>
  </si>
  <si>
    <t>王铭海</t>
    <phoneticPr fontId="3" type="noConversion"/>
  </si>
  <si>
    <t>周武</t>
    <phoneticPr fontId="3" type="noConversion"/>
  </si>
  <si>
    <t>107128111532478</t>
    <phoneticPr fontId="3" type="noConversion"/>
  </si>
  <si>
    <t>周红娟</t>
    <phoneticPr fontId="3" type="noConversion"/>
  </si>
  <si>
    <t>100058132003558</t>
    <phoneticPr fontId="3" type="noConversion"/>
  </si>
  <si>
    <t>王洋</t>
    <phoneticPr fontId="3" type="noConversion"/>
  </si>
  <si>
    <t>孙美州</t>
    <phoneticPr fontId="3" type="noConversion"/>
  </si>
  <si>
    <t>106978611600024</t>
    <phoneticPr fontId="3" type="noConversion"/>
  </si>
  <si>
    <t>王东</t>
    <phoneticPr fontId="3" type="noConversion"/>
  </si>
  <si>
    <t>106138085205697</t>
    <phoneticPr fontId="3" type="noConversion"/>
  </si>
  <si>
    <t>郭璞</t>
    <phoneticPr fontId="3" type="noConversion"/>
  </si>
  <si>
    <t>107598000001878</t>
    <phoneticPr fontId="3" type="noConversion"/>
  </si>
  <si>
    <t>郭璟瑜</t>
    <phoneticPr fontId="3" type="noConversion"/>
  </si>
  <si>
    <t>107598000001926</t>
    <phoneticPr fontId="3" type="noConversion"/>
  </si>
  <si>
    <t>高云云</t>
    <phoneticPr fontId="3" type="noConversion"/>
  </si>
  <si>
    <t>沙玉欢</t>
    <phoneticPr fontId="3" type="noConversion"/>
  </si>
  <si>
    <t>穆香轶</t>
    <phoneticPr fontId="3" type="noConversion"/>
  </si>
  <si>
    <t>107598000001440</t>
    <phoneticPr fontId="3" type="noConversion"/>
  </si>
  <si>
    <t>107598000001837</t>
    <phoneticPr fontId="3" type="noConversion"/>
  </si>
  <si>
    <t>朱冉冉</t>
    <phoneticPr fontId="3" type="noConversion"/>
  </si>
  <si>
    <t>白爱兴</t>
    <phoneticPr fontId="3" type="noConversion"/>
  </si>
  <si>
    <t>潘杰</t>
    <phoneticPr fontId="3" type="noConversion"/>
  </si>
  <si>
    <t>石河子大学2018年硕士研究生拟录取名单公示（非全日制）</t>
    <phoneticPr fontId="3" type="noConversion"/>
  </si>
  <si>
    <t>考生编号</t>
    <phoneticPr fontId="3" type="noConversion"/>
  </si>
  <si>
    <t>初试总分</t>
    <phoneticPr fontId="3" type="noConversion"/>
  </si>
  <si>
    <t>专业
排名</t>
    <phoneticPr fontId="3" type="noConversion"/>
  </si>
  <si>
    <t>备注</t>
    <phoneticPr fontId="3" type="noConversion"/>
  </si>
  <si>
    <t>107598000001070</t>
  </si>
  <si>
    <t>刘双</t>
  </si>
  <si>
    <t>107598000002152</t>
  </si>
  <si>
    <t>马元原</t>
  </si>
  <si>
    <t>107598000002986</t>
  </si>
  <si>
    <t>杨芳芳</t>
  </si>
  <si>
    <t>107598000001075</t>
    <phoneticPr fontId="3" type="noConversion"/>
  </si>
  <si>
    <t>李小进</t>
    <phoneticPr fontId="3" type="noConversion"/>
  </si>
  <si>
    <t>107598000000664</t>
  </si>
  <si>
    <t>胡鹏飞</t>
  </si>
  <si>
    <t>经济与管理学院</t>
    <phoneticPr fontId="3" type="noConversion"/>
  </si>
  <si>
    <t>107598000002464</t>
  </si>
  <si>
    <t>柳青</t>
  </si>
  <si>
    <t>107598000001151</t>
  </si>
  <si>
    <t>赵路路</t>
  </si>
  <si>
    <t>107598000000237</t>
  </si>
  <si>
    <t>刘洋</t>
  </si>
  <si>
    <t>107668000000800</t>
  </si>
  <si>
    <t>李宪阳</t>
  </si>
  <si>
    <t>经济与管理学院</t>
    <phoneticPr fontId="3" type="noConversion"/>
  </si>
  <si>
    <t>107598000000787</t>
  </si>
  <si>
    <t>何海燕</t>
  </si>
  <si>
    <t>107598000000903</t>
  </si>
  <si>
    <t>秦潮君</t>
  </si>
  <si>
    <t>107598000001525</t>
  </si>
  <si>
    <t>徐晓枫</t>
  </si>
  <si>
    <t>107598000000597</t>
  </si>
  <si>
    <t>张波</t>
  </si>
  <si>
    <t>107598000001421</t>
  </si>
  <si>
    <t>李宁蒙</t>
  </si>
  <si>
    <t>10078812502289</t>
  </si>
  <si>
    <t>杨林辉</t>
  </si>
  <si>
    <t>107598000002462</t>
  </si>
  <si>
    <t>宋跃</t>
  </si>
  <si>
    <t>107668000002124</t>
  </si>
  <si>
    <t>贺婷</t>
  </si>
  <si>
    <t>107598000000724</t>
  </si>
  <si>
    <t>鹿麟</t>
  </si>
  <si>
    <t>107598000001130</t>
  </si>
  <si>
    <t>姚新梅</t>
  </si>
  <si>
    <t>102128012510431</t>
  </si>
  <si>
    <t>韩双</t>
  </si>
  <si>
    <t>107598000000945</t>
  </si>
  <si>
    <t>栾渤海</t>
  </si>
  <si>
    <t>107598000000417</t>
  </si>
  <si>
    <t>贾俊亮</t>
  </si>
  <si>
    <t>107598000002474</t>
  </si>
  <si>
    <t>周思宇</t>
  </si>
  <si>
    <t>107598000000515</t>
  </si>
  <si>
    <t>曹蓓蓓</t>
  </si>
  <si>
    <t>107308025012504</t>
  </si>
  <si>
    <t>范丽娟</t>
  </si>
  <si>
    <t>107598000000402</t>
  </si>
  <si>
    <t>徐康康</t>
  </si>
  <si>
    <t>107598000000583</t>
  </si>
  <si>
    <t>杨续尧</t>
  </si>
  <si>
    <t>104918301104534</t>
  </si>
  <si>
    <t>黄宁凤</t>
  </si>
  <si>
    <t>107598000001594</t>
  </si>
  <si>
    <t>冯楠</t>
  </si>
  <si>
    <t>107598000000564</t>
  </si>
  <si>
    <t>马珑宸</t>
  </si>
  <si>
    <t>103278250101843</t>
  </si>
  <si>
    <t>107598000000503</t>
  </si>
  <si>
    <t>余媛媛</t>
  </si>
  <si>
    <t>107598000000796</t>
  </si>
  <si>
    <t>李鹏飞</t>
  </si>
  <si>
    <t>107598000001422</t>
  </si>
  <si>
    <t>刘梦婕</t>
  </si>
  <si>
    <t>107598000000430</t>
  </si>
  <si>
    <t>陈思</t>
  </si>
  <si>
    <t>10592844191835</t>
  </si>
  <si>
    <t>李晓亮</t>
  </si>
  <si>
    <t>107598000001217</t>
  </si>
  <si>
    <t>马蕊</t>
  </si>
  <si>
    <t>100038051010788</t>
  </si>
  <si>
    <t>叶明明</t>
  </si>
  <si>
    <t>107598000001472</t>
  </si>
  <si>
    <t>罗宏宇</t>
  </si>
  <si>
    <t>107598000000379</t>
  </si>
  <si>
    <t>蒙辉</t>
  </si>
  <si>
    <t>107598000001158</t>
  </si>
  <si>
    <t>封雪</t>
  </si>
  <si>
    <t>104568750001783</t>
  </si>
  <si>
    <t>104568750001525</t>
  </si>
  <si>
    <t>滕宇鹏</t>
  </si>
  <si>
    <t>103598250001794</t>
  </si>
  <si>
    <t>王清</t>
  </si>
  <si>
    <t>107598000002459</t>
  </si>
  <si>
    <t>文天祥</t>
  </si>
  <si>
    <t>107598000001003</t>
  </si>
  <si>
    <t>李楠</t>
  </si>
  <si>
    <t>100788125101449</t>
  </si>
  <si>
    <t>张帅</t>
  </si>
  <si>
    <t>105598250001227</t>
  </si>
  <si>
    <t>何志权</t>
  </si>
  <si>
    <t>107598000000977</t>
  </si>
  <si>
    <t>王青</t>
  </si>
  <si>
    <t>107598000001514</t>
  </si>
  <si>
    <t>张晓娇</t>
  </si>
  <si>
    <t>107188440112423</t>
  </si>
  <si>
    <t>王琴</t>
  </si>
  <si>
    <t>107598000000933</t>
  </si>
  <si>
    <t>107598000000709</t>
  </si>
  <si>
    <t>盛文</t>
  </si>
  <si>
    <t>104228510100060</t>
  </si>
  <si>
    <t>辛莹莹</t>
  </si>
  <si>
    <t>100168125100108</t>
  </si>
  <si>
    <t>韩昊</t>
  </si>
  <si>
    <t>107598000001163</t>
  </si>
  <si>
    <t>龚佳宁</t>
  </si>
  <si>
    <t>100278999020412</t>
  </si>
  <si>
    <t>徐颖</t>
  </si>
  <si>
    <t>107598000001401</t>
  </si>
  <si>
    <t>张艳</t>
  </si>
  <si>
    <t>802028000000846</t>
  </si>
  <si>
    <t>106998440151346</t>
  </si>
  <si>
    <t>谢广鸿</t>
  </si>
  <si>
    <t>107038537029085</t>
  </si>
  <si>
    <t>滑侨</t>
  </si>
  <si>
    <t>110788125300175</t>
  </si>
  <si>
    <t>李锋</t>
  </si>
  <si>
    <t>107598000001015</t>
  </si>
  <si>
    <t>闵秀雯</t>
  </si>
  <si>
    <t>104878000148823</t>
  </si>
  <si>
    <t>陶智</t>
  </si>
  <si>
    <t>107598000001673</t>
  </si>
  <si>
    <t>马双</t>
  </si>
  <si>
    <t>107598000001544</t>
  </si>
  <si>
    <t>勇晓婷</t>
  </si>
  <si>
    <t>118458080003609</t>
  </si>
  <si>
    <t>布广植</t>
  </si>
  <si>
    <t>104568750001538</t>
  </si>
  <si>
    <t>邵毅</t>
  </si>
  <si>
    <t>102128012554838</t>
  </si>
  <si>
    <t>杨宏远</t>
  </si>
  <si>
    <t>107598000001211</t>
  </si>
  <si>
    <t>刘钦</t>
  </si>
  <si>
    <t>107598000002730</t>
  </si>
  <si>
    <t>侯颖超</t>
  </si>
  <si>
    <t>107598000000795</t>
  </si>
  <si>
    <t>107598000000860</t>
  </si>
  <si>
    <t>王瑶</t>
  </si>
  <si>
    <t>104978400338594</t>
  </si>
  <si>
    <t>程文游</t>
  </si>
  <si>
    <t>104228510900397</t>
  </si>
  <si>
    <t>刘国升</t>
  </si>
  <si>
    <t>107598000001238</t>
  </si>
  <si>
    <t>张宽</t>
  </si>
  <si>
    <t>107598000000453</t>
  </si>
  <si>
    <t>赵丹青</t>
  </si>
  <si>
    <t>107598000003066</t>
  </si>
  <si>
    <t>陈贵香</t>
  </si>
  <si>
    <t>104238370707073</t>
  </si>
  <si>
    <t>张瑞浩</t>
  </si>
  <si>
    <t>107308025010795</t>
  </si>
  <si>
    <t>赖国红</t>
  </si>
  <si>
    <t>107598000001266</t>
  </si>
  <si>
    <t>吐妮克·哈那提</t>
  </si>
  <si>
    <t>102728000000107</t>
  </si>
  <si>
    <t>周巨刚</t>
  </si>
  <si>
    <t>104568750000469</t>
  </si>
  <si>
    <t>陈志伟</t>
  </si>
  <si>
    <t>101478250000104</t>
  </si>
  <si>
    <t xml:space="preserve">唐崇杰 </t>
  </si>
  <si>
    <t>100538250050220</t>
  </si>
  <si>
    <t>王冰冰</t>
  </si>
  <si>
    <t>107598000001377</t>
  </si>
  <si>
    <t>张懿圆</t>
  </si>
  <si>
    <t>107588000001643</t>
  </si>
  <si>
    <t>高娜</t>
  </si>
  <si>
    <t>107598000001078</t>
  </si>
  <si>
    <t>李蜀</t>
  </si>
  <si>
    <t>104238370606139</t>
  </si>
  <si>
    <t>姜真真</t>
  </si>
  <si>
    <t xml:space="preserve"> 105608007001131</t>
  </si>
  <si>
    <t>魏旭东</t>
  </si>
  <si>
    <t>104228510101069</t>
  </si>
  <si>
    <t xml:space="preserve">张新华 </t>
  </si>
  <si>
    <t>118328125100114</t>
  </si>
  <si>
    <t>杨熙</t>
  </si>
  <si>
    <t>105958253000893</t>
  </si>
  <si>
    <t>邬孟洁</t>
  </si>
  <si>
    <t>106998440151340</t>
  </si>
  <si>
    <t>朱四雄</t>
  </si>
  <si>
    <t>102168004000313</t>
  </si>
  <si>
    <t>庄云显</t>
  </si>
  <si>
    <t>107668000000772</t>
  </si>
  <si>
    <t>杜英杰</t>
  </si>
  <si>
    <t>107598000000099</t>
  </si>
  <si>
    <t>黄玉婷</t>
  </si>
  <si>
    <t>102718201801542</t>
  </si>
  <si>
    <t>任中伟</t>
  </si>
  <si>
    <t>104848410262344</t>
  </si>
  <si>
    <t>蔡波</t>
  </si>
  <si>
    <t>107598000001590</t>
  </si>
  <si>
    <t>万露露</t>
  </si>
  <si>
    <t>101478250000058</t>
  </si>
  <si>
    <t>何斌</t>
  </si>
  <si>
    <t>107598000000555</t>
  </si>
  <si>
    <t>张政</t>
  </si>
  <si>
    <t>102698555050509</t>
  </si>
  <si>
    <t>唐立军</t>
  </si>
  <si>
    <t>104228510101553</t>
  </si>
  <si>
    <t>周志昊</t>
  </si>
  <si>
    <t>110788125300199</t>
  </si>
  <si>
    <t>林锐鑫</t>
  </si>
  <si>
    <t>110788125300279</t>
  </si>
  <si>
    <t>倪洪边</t>
  </si>
  <si>
    <t>103598250000621</t>
  </si>
  <si>
    <t>徐振东</t>
  </si>
  <si>
    <t>104228510901530</t>
  </si>
  <si>
    <t>杨雪梅</t>
  </si>
  <si>
    <t>100388125100409</t>
  </si>
  <si>
    <t>丰廷隆</t>
  </si>
  <si>
    <t>107598000001353</t>
  </si>
  <si>
    <t>高法栋</t>
  </si>
  <si>
    <t>102718201801582</t>
  </si>
  <si>
    <t>杨万勇</t>
  </si>
  <si>
    <t>110658850001892</t>
  </si>
  <si>
    <t>丰娟</t>
  </si>
  <si>
    <t>101088250007255</t>
  </si>
  <si>
    <t>崔文标</t>
  </si>
  <si>
    <t>103848253503194</t>
  </si>
  <si>
    <t>102808250004352</t>
  </si>
  <si>
    <t>王瑞</t>
  </si>
  <si>
    <t>104978400342341</t>
  </si>
  <si>
    <t>蒋春燕</t>
  </si>
  <si>
    <t>107598000001640</t>
  </si>
  <si>
    <t>宋亚楠</t>
  </si>
  <si>
    <t>107598000000980</t>
  </si>
  <si>
    <t>尹亚强</t>
  </si>
  <si>
    <t>107598000001200</t>
  </si>
  <si>
    <t>张丽</t>
  </si>
  <si>
    <t>107598000000474</t>
  </si>
  <si>
    <t>赵玉芬</t>
  </si>
  <si>
    <t>103588250006473</t>
  </si>
  <si>
    <t>段彬</t>
  </si>
  <si>
    <t>802018802000280</t>
  </si>
  <si>
    <t>马琼宇</t>
  </si>
  <si>
    <t>107598000001354</t>
  </si>
  <si>
    <t>王厚慧</t>
  </si>
  <si>
    <t>110658850002007</t>
  </si>
  <si>
    <t>张延志</t>
  </si>
  <si>
    <t>107598000000721</t>
  </si>
  <si>
    <t>刘佳越</t>
  </si>
  <si>
    <t>105618500016474</t>
  </si>
  <si>
    <t>卢从元</t>
  </si>
  <si>
    <t>102518250001917</t>
  </si>
  <si>
    <t>鲍岱舟</t>
  </si>
  <si>
    <t>100058110501513</t>
  </si>
  <si>
    <t>李岩</t>
  </si>
  <si>
    <t>104038125100009</t>
  </si>
  <si>
    <t>牛亮</t>
  </si>
  <si>
    <t>101418562101944</t>
  </si>
  <si>
    <t>朱彦龙</t>
  </si>
  <si>
    <t>107598000001375</t>
  </si>
  <si>
    <t>黄白杨</t>
  </si>
  <si>
    <t>102728000000898</t>
  </si>
  <si>
    <t>张磊</t>
  </si>
  <si>
    <t>106118503120731</t>
  </si>
  <si>
    <t>蒋文强</t>
  </si>
  <si>
    <t>102168004000332</t>
  </si>
  <si>
    <t>李丹丹</t>
  </si>
  <si>
    <t>107668000000538</t>
  </si>
  <si>
    <t>黄伶俐</t>
  </si>
  <si>
    <t>104888250003672</t>
  </si>
  <si>
    <t>吴少欢</t>
  </si>
  <si>
    <t>104338890182481</t>
  </si>
  <si>
    <t>王丹丹</t>
  </si>
  <si>
    <t>107598000000495</t>
  </si>
  <si>
    <t>李沐言</t>
  </si>
  <si>
    <t>115608562108008</t>
  </si>
  <si>
    <t>丁阳</t>
  </si>
  <si>
    <t>经济与管理学院</t>
    <phoneticPr fontId="3" type="noConversion"/>
  </si>
  <si>
    <t>106378121103583</t>
  </si>
  <si>
    <t>戴冰洁</t>
  </si>
  <si>
    <t>103358000908028</t>
  </si>
  <si>
    <t>沈军</t>
  </si>
  <si>
    <t>104888250003683</t>
  </si>
  <si>
    <t>张徐</t>
  </si>
  <si>
    <t>100198037235265</t>
  </si>
  <si>
    <t>宋俨伟</t>
  </si>
  <si>
    <t>104978400342505</t>
  </si>
  <si>
    <t>潘豪杰</t>
  </si>
  <si>
    <t>107598000001411</t>
  </si>
  <si>
    <t>张婷</t>
  </si>
  <si>
    <t>101478250000096</t>
  </si>
  <si>
    <t>孟麟</t>
  </si>
  <si>
    <t>107308025011002</t>
  </si>
  <si>
    <t>何琦琅</t>
  </si>
  <si>
    <t>107598000001373</t>
  </si>
  <si>
    <t>吕佳莹</t>
  </si>
  <si>
    <t>107598000003063</t>
  </si>
  <si>
    <t>刘黎超</t>
  </si>
  <si>
    <t>104338890182304</t>
  </si>
  <si>
    <t>刘爽</t>
  </si>
  <si>
    <t>107598000001442</t>
  </si>
  <si>
    <t>杨帆</t>
  </si>
  <si>
    <t>107668000001520</t>
  </si>
  <si>
    <t>王艳</t>
  </si>
  <si>
    <t>106998440151338</t>
  </si>
  <si>
    <t>白佳兴</t>
  </si>
  <si>
    <t>118468004001081</t>
  </si>
  <si>
    <t>袁淑贤</t>
  </si>
  <si>
    <t>104238375200521</t>
  </si>
  <si>
    <t>张彦平</t>
  </si>
  <si>
    <t>106998370250927</t>
  </si>
  <si>
    <t>李童</t>
  </si>
  <si>
    <t>107598000001367</t>
  </si>
  <si>
    <t>孔光辉</t>
  </si>
  <si>
    <t>110658850001960</t>
  </si>
  <si>
    <t>王济娟</t>
  </si>
  <si>
    <t>107308025011078</t>
  </si>
  <si>
    <t>张水涛</t>
  </si>
  <si>
    <t>104248530001808</t>
  </si>
  <si>
    <t>李聪</t>
  </si>
  <si>
    <t>104888250003541</t>
  </si>
  <si>
    <t>尹高俊</t>
  </si>
  <si>
    <t>104908808001486</t>
  </si>
  <si>
    <t>陈飞龙</t>
  </si>
  <si>
    <t>107598000001561</t>
  </si>
  <si>
    <t>赵雨婷</t>
  </si>
  <si>
    <t>100068210103200</t>
  </si>
  <si>
    <t>李玉洁</t>
  </si>
  <si>
    <t>104238375200454</t>
  </si>
  <si>
    <t>杨超</t>
  </si>
  <si>
    <t>101838252422713</t>
  </si>
  <si>
    <t>肖雪峰</t>
  </si>
  <si>
    <t>102878253306337</t>
  </si>
  <si>
    <t xml:space="preserve">王骏 </t>
  </si>
  <si>
    <t>101408005003091</t>
  </si>
  <si>
    <t>张骁洋</t>
  </si>
  <si>
    <t>105558431503626</t>
  </si>
  <si>
    <t xml:space="preserve">谈志兴 </t>
  </si>
  <si>
    <t>105338440116669</t>
  </si>
  <si>
    <t>孙红满</t>
  </si>
  <si>
    <t>100088250007576</t>
  </si>
  <si>
    <t>周炜</t>
  </si>
  <si>
    <t>107598000001366</t>
  </si>
  <si>
    <t>侯翠霞</t>
  </si>
  <si>
    <t>106998370250951</t>
  </si>
  <si>
    <t>任永磊</t>
  </si>
  <si>
    <t>102948250803450</t>
  </si>
  <si>
    <t>102698555050447</t>
  </si>
  <si>
    <t>乔中超</t>
  </si>
  <si>
    <t>114148511640346</t>
  </si>
  <si>
    <t>侯少杰</t>
  </si>
  <si>
    <t>105338440116601</t>
  </si>
  <si>
    <t>吴友军</t>
  </si>
  <si>
    <t>100118199000037</t>
  </si>
  <si>
    <t>何华</t>
  </si>
  <si>
    <t>102808250015639</t>
  </si>
  <si>
    <t>王文</t>
  </si>
  <si>
    <t>104978100330075</t>
  </si>
  <si>
    <t>102888500007229</t>
  </si>
  <si>
    <t>王治亮</t>
  </si>
  <si>
    <t>102888500006527</t>
  </si>
  <si>
    <t>郭赢莹</t>
  </si>
  <si>
    <t>104238375200149</t>
  </si>
  <si>
    <t>李晋</t>
  </si>
  <si>
    <t>100828028000086</t>
  </si>
  <si>
    <t>张维</t>
  </si>
  <si>
    <t>105748000000283</t>
  </si>
  <si>
    <t>李秀娟</t>
  </si>
  <si>
    <t>104978100330086</t>
  </si>
  <si>
    <t>杜巍</t>
  </si>
  <si>
    <t>101478250000078</t>
  </si>
  <si>
    <t>李婷</t>
  </si>
  <si>
    <t>107598000000713</t>
  </si>
  <si>
    <t>王伟俊</t>
  </si>
  <si>
    <t>107598000000551</t>
  </si>
  <si>
    <t>赵鹏程</t>
  </si>
  <si>
    <t>104978100330407</t>
  </si>
  <si>
    <t>李达明</t>
  </si>
  <si>
    <t>104238375200236</t>
  </si>
  <si>
    <t>路玲玲</t>
  </si>
  <si>
    <t>106138125100072</t>
  </si>
  <si>
    <t>魏子宸</t>
  </si>
  <si>
    <t>103588250006427</t>
  </si>
  <si>
    <t>王小敏</t>
  </si>
  <si>
    <t>103358000919391</t>
  </si>
  <si>
    <t>毕晶</t>
  </si>
  <si>
    <t>104258540000072</t>
  </si>
  <si>
    <t>王晶</t>
  </si>
  <si>
    <t>106998370250902</t>
  </si>
  <si>
    <t>刘海鹏</t>
  </si>
  <si>
    <t>110788125300216</t>
  </si>
  <si>
    <t>刘宏龙</t>
  </si>
  <si>
    <t>100778021000252</t>
  </si>
  <si>
    <t>周冲</t>
  </si>
  <si>
    <t>104888250001729</t>
  </si>
  <si>
    <t>郑武</t>
  </si>
  <si>
    <t>104338890182405</t>
  </si>
  <si>
    <t>周丛</t>
  </si>
  <si>
    <t>石河子大学2018年硕士研究生拟录取名单（全日制学术型）</t>
    <phoneticPr fontId="3" type="noConversion"/>
  </si>
  <si>
    <t>石河子大学2018年硕士研究生拟录取名单（全日制专业学位）</t>
    <phoneticPr fontId="3" type="noConversion"/>
  </si>
  <si>
    <t>儿科学</t>
  </si>
  <si>
    <t>妇产科学</t>
  </si>
  <si>
    <t>急诊医学</t>
  </si>
  <si>
    <t>精神病与精神卫生学</t>
  </si>
  <si>
    <t>康复医学与理疗学</t>
  </si>
  <si>
    <t>老年医学</t>
  </si>
  <si>
    <t>临床病理学</t>
  </si>
  <si>
    <t>临床检验诊断学</t>
  </si>
  <si>
    <t>麻醉学</t>
  </si>
  <si>
    <t>内科学</t>
  </si>
  <si>
    <t>全科医学</t>
  </si>
  <si>
    <t>神经病学</t>
  </si>
  <si>
    <t>外科学</t>
  </si>
  <si>
    <t>眼科学</t>
  </si>
  <si>
    <t>影像医学与核医学</t>
  </si>
  <si>
    <t>运动医学</t>
  </si>
  <si>
    <t>肿瘤学</t>
  </si>
  <si>
    <t>马克思主义理论</t>
    <phoneticPr fontId="2" type="noConversion"/>
  </si>
  <si>
    <t>工商管理</t>
    <phoneticPr fontId="2" type="noConversion"/>
  </si>
  <si>
    <t>中国语言文学</t>
    <phoneticPr fontId="7" type="noConversion"/>
  </si>
  <si>
    <t>100808012020167</t>
    <phoneticPr fontId="2" type="noConversion"/>
  </si>
  <si>
    <t>102178000040528</t>
    <phoneticPr fontId="2" type="noConversion"/>
  </si>
  <si>
    <t>107008061360459</t>
    <phoneticPr fontId="2" type="noConversion"/>
  </si>
  <si>
    <t>流行病与卫生统计学</t>
    <phoneticPr fontId="2" type="noConversion"/>
  </si>
  <si>
    <t>106518020288034</t>
    <phoneticPr fontId="3" type="noConversion"/>
  </si>
  <si>
    <t>刘维</t>
    <phoneticPr fontId="3" type="noConversion"/>
  </si>
  <si>
    <t>调剂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</si>
</sst>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);[Red]\(0.00\)"/>
    <numFmt numFmtId="177" formatCode="0_);[Red]\(0\)"/>
    <numFmt numFmtId="178" formatCode="0_ "/>
    <numFmt numFmtId="179" formatCode="000000"/>
    <numFmt numFmtId="180" formatCode="0.00_ "/>
    <numFmt numFmtId="181" formatCode="0.0_ "/>
  </numFmts>
  <fonts count="23" x14ac:knownFonts="1">
    <font>
      <sz val="11"/>
      <color theme="1"/>
      <name val="宋体"/>
      <family val="2"/>
      <scheme val="minor"/>
    </font>
    <font>
      <b/>
      <sz val="16"/>
      <name val="华文仿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ajor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  <scheme val="major"/>
    </font>
    <font>
      <sz val="10"/>
      <color rgb="FF333333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sz val="10"/>
      <color theme="1"/>
      <name val="新宋体"/>
      <family val="3"/>
      <charset val="134"/>
    </font>
    <font>
      <sz val="10"/>
      <color indexed="8"/>
      <name val="新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>
      <alignment vertical="center"/>
    </xf>
  </cellStyleXfs>
  <cellXfs count="190">
    <xf numFmtId="0" fontId="0" fillId="0" borderId="0" xfId="0"/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shrinkToFit="1"/>
    </xf>
    <xf numFmtId="176" fontId="6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shrinkToFit="1"/>
    </xf>
    <xf numFmtId="177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shrinkToFit="1"/>
    </xf>
    <xf numFmtId="49" fontId="6" fillId="0" borderId="1" xfId="0" applyNumberFormat="1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shrinkToFit="1"/>
    </xf>
    <xf numFmtId="1" fontId="6" fillId="2" borderId="1" xfId="0" applyNumberFormat="1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left" vertical="center" shrinkToFi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shrinkToFit="1"/>
    </xf>
    <xf numFmtId="176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 shrinkToFit="1"/>
    </xf>
    <xf numFmtId="49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>
      <alignment horizontal="left" vertical="center" wrapText="1"/>
    </xf>
    <xf numFmtId="1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shrinkToFit="1"/>
    </xf>
    <xf numFmtId="0" fontId="6" fillId="0" borderId="1" xfId="0" quotePrefix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shrinkToFit="1"/>
    </xf>
    <xf numFmtId="177" fontId="11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shrinkToFit="1"/>
    </xf>
    <xf numFmtId="177" fontId="6" fillId="3" borderId="1" xfId="0" applyNumberFormat="1" applyFont="1" applyFill="1" applyBorder="1" applyAlignment="1">
      <alignment horizontal="left" vertical="center" shrinkToFit="1"/>
    </xf>
    <xf numFmtId="177" fontId="6" fillId="0" borderId="1" xfId="0" applyNumberFormat="1" applyFont="1" applyFill="1" applyBorder="1" applyAlignment="1">
      <alignment horizontal="left" vertical="center" shrinkToFit="1"/>
    </xf>
    <xf numFmtId="176" fontId="6" fillId="0" borderId="1" xfId="0" applyNumberFormat="1" applyFont="1" applyFill="1" applyBorder="1" applyAlignment="1">
      <alignment horizontal="left" vertical="center"/>
    </xf>
    <xf numFmtId="177" fontId="11" fillId="0" borderId="1" xfId="0" applyNumberFormat="1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left" vertical="center"/>
    </xf>
    <xf numFmtId="0" fontId="13" fillId="0" borderId="1" xfId="0" quotePrefix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shrinkToFit="1"/>
    </xf>
    <xf numFmtId="49" fontId="8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left" vertical="center" wrapText="1"/>
    </xf>
    <xf numFmtId="177" fontId="6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178" fontId="8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shrinkToFit="1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 wrapText="1"/>
    </xf>
    <xf numFmtId="177" fontId="9" fillId="0" borderId="1" xfId="0" applyNumberFormat="1" applyFont="1" applyBorder="1" applyAlignment="1">
      <alignment horizontal="left" vertical="center"/>
    </xf>
    <xf numFmtId="179" fontId="9" fillId="0" borderId="1" xfId="0" applyNumberFormat="1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9" fontId="6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176" fontId="9" fillId="0" borderId="1" xfId="0" applyNumberFormat="1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 wrapText="1"/>
    </xf>
    <xf numFmtId="176" fontId="6" fillId="3" borderId="1" xfId="0" applyNumberFormat="1" applyFont="1" applyFill="1" applyBorder="1" applyAlignment="1">
      <alignment horizontal="left" vertical="center" wrapText="1"/>
    </xf>
    <xf numFmtId="177" fontId="6" fillId="3" borderId="1" xfId="0" applyNumberFormat="1" applyFont="1" applyFill="1" applyBorder="1" applyAlignment="1">
      <alignment horizontal="left" vertical="center" wrapText="1"/>
    </xf>
    <xf numFmtId="177" fontId="6" fillId="3" borderId="1" xfId="0" applyNumberFormat="1" applyFont="1" applyFill="1" applyBorder="1" applyAlignment="1">
      <alignment horizontal="left" vertical="center"/>
    </xf>
    <xf numFmtId="178" fontId="9" fillId="0" borderId="1" xfId="0" applyNumberFormat="1" applyFont="1" applyFill="1" applyBorder="1" applyAlignment="1">
      <alignment horizontal="left" vertical="center"/>
    </xf>
    <xf numFmtId="178" fontId="6" fillId="0" borderId="1" xfId="0" quotePrefix="1" applyNumberFormat="1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 shrinkToFit="1"/>
    </xf>
    <xf numFmtId="0" fontId="8" fillId="0" borderId="1" xfId="0" quotePrefix="1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left" vertical="center" shrinkToFit="1"/>
    </xf>
    <xf numFmtId="49" fontId="6" fillId="0" borderId="1" xfId="0" quotePrefix="1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shrinkToFit="1"/>
    </xf>
    <xf numFmtId="0" fontId="16" fillId="0" borderId="1" xfId="0" applyFont="1" applyBorder="1" applyAlignment="1">
      <alignment horizontal="left" vertical="center" shrinkToFit="1"/>
    </xf>
    <xf numFmtId="177" fontId="15" fillId="0" borderId="1" xfId="0" applyNumberFormat="1" applyFont="1" applyFill="1" applyBorder="1" applyAlignment="1">
      <alignment horizontal="left" vertical="center"/>
    </xf>
    <xf numFmtId="177" fontId="14" fillId="0" borderId="1" xfId="0" applyNumberFormat="1" applyFont="1" applyFill="1" applyBorder="1" applyAlignment="1">
      <alignment horizontal="left" vertical="center"/>
    </xf>
    <xf numFmtId="176" fontId="15" fillId="0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shrinkToFit="1"/>
    </xf>
    <xf numFmtId="0" fontId="16" fillId="0" borderId="1" xfId="0" applyFont="1" applyFill="1" applyBorder="1" applyAlignment="1">
      <alignment horizontal="left" vertical="center" shrinkToFit="1"/>
    </xf>
    <xf numFmtId="177" fontId="16" fillId="0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shrinkToFit="1"/>
    </xf>
    <xf numFmtId="180" fontId="16" fillId="0" borderId="1" xfId="0" applyNumberFormat="1" applyFont="1" applyBorder="1" applyAlignment="1">
      <alignment horizontal="left" vertical="center"/>
    </xf>
    <xf numFmtId="177" fontId="16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80" fontId="10" fillId="0" borderId="1" xfId="1" applyNumberFormat="1" applyFont="1" applyFill="1" applyBorder="1" applyAlignment="1">
      <alignment horizontal="left" vertical="center" wrapText="1"/>
    </xf>
    <xf numFmtId="177" fontId="10" fillId="0" borderId="1" xfId="1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shrinkToFit="1"/>
    </xf>
    <xf numFmtId="176" fontId="6" fillId="0" borderId="1" xfId="0" applyNumberFormat="1" applyFont="1" applyBorder="1" applyAlignment="1">
      <alignment horizontal="left" vertical="center" shrinkToFit="1"/>
    </xf>
    <xf numFmtId="177" fontId="6" fillId="0" borderId="1" xfId="0" applyNumberFormat="1" applyFont="1" applyBorder="1" applyAlignment="1">
      <alignment horizontal="left" vertical="center" shrinkToFit="1"/>
    </xf>
    <xf numFmtId="0" fontId="6" fillId="0" borderId="1" xfId="0" applyNumberFormat="1" applyFont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 shrinkToFit="1"/>
    </xf>
    <xf numFmtId="49" fontId="9" fillId="0" borderId="1" xfId="0" applyNumberFormat="1" applyFont="1" applyFill="1" applyBorder="1" applyAlignment="1">
      <alignment horizontal="left" vertical="center" shrinkToFit="1"/>
    </xf>
    <xf numFmtId="177" fontId="8" fillId="0" borderId="1" xfId="0" applyNumberFormat="1" applyFont="1" applyFill="1" applyBorder="1" applyAlignment="1">
      <alignment horizontal="left" vertical="center" shrinkToFit="1"/>
    </xf>
    <xf numFmtId="176" fontId="8" fillId="0" borderId="1" xfId="0" applyNumberFormat="1" applyFont="1" applyFill="1" applyBorder="1" applyAlignment="1">
      <alignment horizontal="left" vertical="center" shrinkToFit="1"/>
    </xf>
    <xf numFmtId="176" fontId="9" fillId="0" borderId="1" xfId="0" applyNumberFormat="1" applyFont="1" applyBorder="1" applyAlignment="1">
      <alignment horizontal="left" vertical="center" shrinkToFit="1"/>
    </xf>
    <xf numFmtId="0" fontId="8" fillId="0" borderId="1" xfId="0" applyNumberFormat="1" applyFont="1" applyFill="1" applyBorder="1" applyAlignment="1">
      <alignment horizontal="left" vertical="center" shrinkToFit="1"/>
    </xf>
    <xf numFmtId="178" fontId="6" fillId="0" borderId="1" xfId="0" applyNumberFormat="1" applyFont="1" applyBorder="1" applyAlignment="1">
      <alignment horizontal="left" vertical="center" shrinkToFit="1"/>
    </xf>
    <xf numFmtId="177" fontId="11" fillId="0" borderId="1" xfId="0" applyNumberFormat="1" applyFont="1" applyBorder="1" applyAlignment="1">
      <alignment horizontal="left" vertical="center" shrinkToFit="1"/>
    </xf>
    <xf numFmtId="178" fontId="6" fillId="0" borderId="1" xfId="0" applyNumberFormat="1" applyFont="1" applyFill="1" applyBorder="1" applyAlignment="1">
      <alignment horizontal="left" vertical="center" shrinkToFit="1"/>
    </xf>
    <xf numFmtId="176" fontId="6" fillId="0" borderId="1" xfId="0" applyNumberFormat="1" applyFont="1" applyFill="1" applyBorder="1" applyAlignment="1">
      <alignment horizontal="left" vertical="center" shrinkToFit="1"/>
    </xf>
    <xf numFmtId="177" fontId="11" fillId="0" borderId="1" xfId="0" applyNumberFormat="1" applyFont="1" applyFill="1" applyBorder="1" applyAlignment="1">
      <alignment horizontal="left" vertical="center" shrinkToFit="1"/>
    </xf>
    <xf numFmtId="0" fontId="6" fillId="0" borderId="1" xfId="0" quotePrefix="1" applyFont="1" applyFill="1" applyBorder="1" applyAlignment="1">
      <alignment horizontal="left" vertical="center" shrinkToFit="1"/>
    </xf>
    <xf numFmtId="49" fontId="6" fillId="4" borderId="1" xfId="0" applyNumberFormat="1" applyFont="1" applyFill="1" applyBorder="1" applyAlignment="1">
      <alignment horizontal="left" vertical="center" shrinkToFit="1"/>
    </xf>
    <xf numFmtId="49" fontId="8" fillId="0" borderId="1" xfId="0" applyNumberFormat="1" applyFont="1" applyFill="1" applyBorder="1" applyAlignment="1">
      <alignment horizontal="left" vertical="center" shrinkToFit="1"/>
    </xf>
    <xf numFmtId="49" fontId="9" fillId="0" borderId="1" xfId="0" applyNumberFormat="1" applyFont="1" applyBorder="1" applyAlignment="1">
      <alignment horizontal="left" vertical="center" shrinkToFit="1"/>
    </xf>
    <xf numFmtId="176" fontId="9" fillId="3" borderId="1" xfId="0" applyNumberFormat="1" applyFont="1" applyFill="1" applyBorder="1" applyAlignment="1">
      <alignment horizontal="left" vertical="center" shrinkToFit="1"/>
    </xf>
    <xf numFmtId="177" fontId="9" fillId="0" borderId="1" xfId="0" applyNumberFormat="1" applyFont="1" applyBorder="1" applyAlignment="1">
      <alignment horizontal="left" vertical="center" shrinkToFit="1"/>
    </xf>
    <xf numFmtId="177" fontId="9" fillId="3" borderId="1" xfId="0" applyNumberFormat="1" applyFont="1" applyFill="1" applyBorder="1" applyAlignment="1">
      <alignment horizontal="left" vertical="center" shrinkToFit="1"/>
    </xf>
    <xf numFmtId="179" fontId="9" fillId="0" borderId="1" xfId="0" applyNumberFormat="1" applyFont="1" applyBorder="1" applyAlignment="1">
      <alignment horizontal="left" vertical="center" shrinkToFit="1"/>
    </xf>
    <xf numFmtId="0" fontId="8" fillId="3" borderId="1" xfId="0" quotePrefix="1" applyFont="1" applyFill="1" applyBorder="1" applyAlignment="1">
      <alignment horizontal="left" vertical="center" shrinkToFit="1"/>
    </xf>
    <xf numFmtId="176" fontId="6" fillId="3" borderId="1" xfId="0" applyNumberFormat="1" applyFont="1" applyFill="1" applyBorder="1" applyAlignment="1">
      <alignment horizontal="left" vertical="center" shrinkToFit="1"/>
    </xf>
    <xf numFmtId="0" fontId="8" fillId="0" borderId="1" xfId="0" quotePrefix="1" applyFont="1" applyFill="1" applyBorder="1" applyAlignment="1">
      <alignment horizontal="left" vertical="center" shrinkToFit="1"/>
    </xf>
    <xf numFmtId="0" fontId="12" fillId="0" borderId="1" xfId="0" applyFont="1" applyBorder="1" applyAlignment="1">
      <alignment horizontal="left" vertical="center" shrinkToFit="1"/>
    </xf>
    <xf numFmtId="0" fontId="6" fillId="4" borderId="1" xfId="0" quotePrefix="1" applyFont="1" applyFill="1" applyBorder="1" applyAlignment="1">
      <alignment horizontal="left" vertical="center" shrinkToFit="1"/>
    </xf>
    <xf numFmtId="0" fontId="8" fillId="3" borderId="1" xfId="0" applyFont="1" applyFill="1" applyBorder="1" applyAlignment="1">
      <alignment horizontal="left" vertical="center" shrinkToFit="1"/>
    </xf>
    <xf numFmtId="176" fontId="8" fillId="3" borderId="1" xfId="0" applyNumberFormat="1" applyFont="1" applyFill="1" applyBorder="1" applyAlignment="1">
      <alignment horizontal="left" vertical="center" shrinkToFit="1"/>
    </xf>
    <xf numFmtId="0" fontId="20" fillId="3" borderId="1" xfId="0" applyFont="1" applyFill="1" applyBorder="1" applyAlignment="1">
      <alignment horizontal="left" vertical="center" shrinkToFit="1"/>
    </xf>
    <xf numFmtId="49" fontId="2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176" fontId="16" fillId="0" borderId="1" xfId="0" applyNumberFormat="1" applyFont="1" applyFill="1" applyBorder="1" applyAlignment="1">
      <alignment vertical="center"/>
    </xf>
    <xf numFmtId="49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176" fontId="22" fillId="0" borderId="1" xfId="0" applyNumberFormat="1" applyFont="1" applyBorder="1" applyAlignment="1">
      <alignment vertical="center"/>
    </xf>
    <xf numFmtId="177" fontId="22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vertical="center"/>
    </xf>
    <xf numFmtId="176" fontId="4" fillId="0" borderId="1" xfId="0" applyNumberFormat="1" applyFont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vertical="center"/>
    </xf>
    <xf numFmtId="0" fontId="10" fillId="3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49" fontId="12" fillId="0" borderId="1" xfId="0" applyNumberFormat="1" applyFont="1" applyBorder="1" applyAlignment="1">
      <alignment horizontal="left" vertical="center" shrinkToFit="1"/>
    </xf>
    <xf numFmtId="180" fontId="6" fillId="0" borderId="1" xfId="0" applyNumberFormat="1" applyFont="1" applyBorder="1" applyAlignment="1">
      <alignment horizontal="left" vertical="center" shrinkToFit="1"/>
    </xf>
    <xf numFmtId="0" fontId="8" fillId="4" borderId="1" xfId="0" quotePrefix="1" applyFont="1" applyFill="1" applyBorder="1" applyAlignment="1">
      <alignment horizontal="left" vertical="center" shrinkToFit="1"/>
    </xf>
    <xf numFmtId="0" fontId="8" fillId="3" borderId="1" xfId="0" applyNumberFormat="1" applyFont="1" applyFill="1" applyBorder="1" applyAlignment="1">
      <alignment horizontal="left" vertical="center" shrinkToFit="1"/>
    </xf>
    <xf numFmtId="49" fontId="8" fillId="3" borderId="1" xfId="0" applyNumberFormat="1" applyFont="1" applyFill="1" applyBorder="1" applyAlignment="1">
      <alignment horizontal="left" vertical="center" shrinkToFit="1"/>
    </xf>
    <xf numFmtId="181" fontId="6" fillId="3" borderId="1" xfId="0" applyNumberFormat="1" applyFont="1" applyFill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 wrapText="1" shrinkToFit="1"/>
    </xf>
    <xf numFmtId="49" fontId="6" fillId="0" borderId="1" xfId="0" applyNumberFormat="1" applyFont="1" applyBorder="1" applyAlignment="1">
      <alignment horizontal="center" vertical="center" wrapText="1" shrinkToFit="1"/>
    </xf>
    <xf numFmtId="176" fontId="6" fillId="0" borderId="1" xfId="0" applyNumberFormat="1" applyFont="1" applyBorder="1" applyAlignment="1">
      <alignment horizontal="center" vertical="center" wrapText="1" shrinkToFit="1"/>
    </xf>
    <xf numFmtId="177" fontId="6" fillId="0" borderId="1" xfId="0" applyNumberFormat="1" applyFont="1" applyBorder="1" applyAlignment="1">
      <alignment horizontal="center" vertical="center" wrapText="1" shrinkToFi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horizontal="left" vertical="center" wrapText="1" shrinkToFit="1"/>
    </xf>
    <xf numFmtId="0" fontId="4" fillId="0" borderId="1" xfId="0" applyFont="1" applyFill="1" applyBorder="1" applyAlignment="1">
      <alignment horizontal="left" vertical="center" shrinkToFit="1"/>
    </xf>
    <xf numFmtId="0" fontId="22" fillId="0" borderId="1" xfId="0" applyFont="1" applyFill="1" applyBorder="1" applyAlignment="1">
      <alignment horizontal="left" vertical="center" shrinkToFit="1"/>
    </xf>
    <xf numFmtId="0" fontId="4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0740;&#31350;&#29983;&#24037;&#20316;/&#25307;&#21150;/&#30805;&#22763;&#30740;&#31350;&#29983;&#22797;&#35797;/&#30805;&#22763;&#30740;&#31350;&#29983;&#22797;&#35797;/2018&#24180;&#30805;&#22763;&#22797;&#35797;/&#38754;&#35797;&#29992;&#34920;/&#22797;&#35797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一批复试考生名单公示"/>
      <sheetName val="拟录取名单"/>
      <sheetName val="学术（一批拟录取）"/>
      <sheetName val="专硕（一批拟录取+待录取）"/>
      <sheetName val="二批复试名单公示"/>
      <sheetName val="二批复试学生情况"/>
      <sheetName val="学术+专硕（二批复试）"/>
    </sheetNames>
    <sheetDataSet>
      <sheetData sheetId="0" refreshError="1">
        <row r="3">
          <cell r="C3" t="str">
            <v>梅新兰</v>
          </cell>
          <cell r="D3" t="str">
            <v>107598000002182</v>
          </cell>
        </row>
        <row r="4">
          <cell r="C4" t="str">
            <v>严格</v>
          </cell>
          <cell r="D4" t="str">
            <v>107598000001783</v>
          </cell>
        </row>
        <row r="5">
          <cell r="C5" t="str">
            <v>王贺</v>
          </cell>
          <cell r="D5" t="str">
            <v>107598000002143</v>
          </cell>
        </row>
        <row r="6">
          <cell r="C6" t="str">
            <v>李风鑫</v>
          </cell>
          <cell r="D6" t="str">
            <v>107598000000863</v>
          </cell>
        </row>
        <row r="7">
          <cell r="C7" t="str">
            <v>彭芳霞</v>
          </cell>
          <cell r="D7" t="str">
            <v>107598000000278</v>
          </cell>
        </row>
        <row r="8">
          <cell r="C8" t="str">
            <v>朱福隆</v>
          </cell>
          <cell r="D8" t="str">
            <v>107598000002756</v>
          </cell>
        </row>
        <row r="9">
          <cell r="C9" t="str">
            <v>杨文达</v>
          </cell>
          <cell r="D9" t="str">
            <v>107598000000032</v>
          </cell>
        </row>
        <row r="10">
          <cell r="C10" t="str">
            <v>孙跃</v>
          </cell>
          <cell r="D10" t="str">
            <v>107598000001574</v>
          </cell>
        </row>
        <row r="11">
          <cell r="C11" t="str">
            <v>翟兴吾</v>
          </cell>
          <cell r="D11" t="str">
            <v>107598000001930</v>
          </cell>
        </row>
        <row r="12">
          <cell r="C12" t="str">
            <v>周雪宁</v>
          </cell>
          <cell r="D12" t="str">
            <v>107598000001762</v>
          </cell>
        </row>
        <row r="13">
          <cell r="C13" t="str">
            <v>王心愿</v>
          </cell>
          <cell r="D13" t="str">
            <v>107598000001344</v>
          </cell>
        </row>
        <row r="14">
          <cell r="C14" t="str">
            <v>谢佩</v>
          </cell>
          <cell r="D14" t="str">
            <v>107598000001023</v>
          </cell>
        </row>
        <row r="15">
          <cell r="C15" t="str">
            <v>白歌</v>
          </cell>
          <cell r="D15" t="str">
            <v>107598000000395</v>
          </cell>
        </row>
        <row r="16">
          <cell r="C16" t="str">
            <v>张福平</v>
          </cell>
          <cell r="D16" t="str">
            <v>107598000002846</v>
          </cell>
        </row>
        <row r="17">
          <cell r="C17" t="str">
            <v>王开祥</v>
          </cell>
          <cell r="D17" t="str">
            <v>107598000001710</v>
          </cell>
        </row>
        <row r="18">
          <cell r="C18" t="str">
            <v>宋一举</v>
          </cell>
          <cell r="D18" t="str">
            <v>107598000002174</v>
          </cell>
        </row>
        <row r="19">
          <cell r="C19" t="str">
            <v>刘政洋</v>
          </cell>
          <cell r="D19" t="str">
            <v>107048165013182</v>
          </cell>
        </row>
        <row r="20">
          <cell r="C20" t="str">
            <v>黄渝凡</v>
          </cell>
          <cell r="D20">
            <v>106108085202552</v>
          </cell>
        </row>
        <row r="21">
          <cell r="C21" t="str">
            <v>秦世煜</v>
          </cell>
          <cell r="D21" t="str">
            <v>100088210003566</v>
          </cell>
        </row>
        <row r="22">
          <cell r="C22" t="str">
            <v>李珺卿</v>
          </cell>
          <cell r="D22" t="str">
            <v>100068210502310</v>
          </cell>
        </row>
        <row r="23">
          <cell r="C23" t="str">
            <v>周红娟</v>
          </cell>
          <cell r="D23" t="str">
            <v>107128111532478</v>
          </cell>
        </row>
        <row r="24">
          <cell r="C24" t="str">
            <v>王志辉</v>
          </cell>
          <cell r="D24" t="str">
            <v>114148113081515</v>
          </cell>
        </row>
        <row r="25">
          <cell r="C25" t="str">
            <v>曾俊铭</v>
          </cell>
          <cell r="D25" t="str">
            <v>106108085203860</v>
          </cell>
        </row>
        <row r="26">
          <cell r="C26" t="str">
            <v>常周鑫</v>
          </cell>
          <cell r="D26" t="str">
            <v>101418141418749</v>
          </cell>
        </row>
        <row r="27">
          <cell r="C27" t="str">
            <v>刘莺</v>
          </cell>
          <cell r="D27" t="str">
            <v>102178000100270</v>
          </cell>
        </row>
        <row r="28">
          <cell r="C28" t="str">
            <v>朱应强</v>
          </cell>
          <cell r="D28">
            <v>104258540005950</v>
          </cell>
        </row>
        <row r="29">
          <cell r="C29" t="str">
            <v>曹自峰</v>
          </cell>
          <cell r="D29">
            <v>104598412300043</v>
          </cell>
        </row>
        <row r="30">
          <cell r="C30" t="str">
            <v>宋豹</v>
          </cell>
          <cell r="D30" t="str">
            <v>103578210010818</v>
          </cell>
        </row>
        <row r="31">
          <cell r="C31" t="str">
            <v>吕晨媛</v>
          </cell>
          <cell r="D31" t="str">
            <v>102598414100215</v>
          </cell>
        </row>
        <row r="32">
          <cell r="C32" t="str">
            <v>杨振</v>
          </cell>
          <cell r="D32" t="str">
            <v>103598210003914</v>
          </cell>
        </row>
        <row r="33">
          <cell r="C33" t="str">
            <v>黎炜炜</v>
          </cell>
          <cell r="D33" t="str">
            <v>102958210600496</v>
          </cell>
        </row>
        <row r="34">
          <cell r="C34" t="str">
            <v>周文华</v>
          </cell>
          <cell r="D34" t="str">
            <v>103588210002563</v>
          </cell>
        </row>
        <row r="35">
          <cell r="C35" t="str">
            <v>李中航</v>
          </cell>
          <cell r="D35" t="str">
            <v>102808210018695</v>
          </cell>
        </row>
        <row r="36">
          <cell r="C36" t="str">
            <v>王铭海</v>
          </cell>
          <cell r="D36">
            <v>103578210010932</v>
          </cell>
        </row>
        <row r="37">
          <cell r="C37" t="str">
            <v>武林</v>
          </cell>
          <cell r="D37" t="str">
            <v>101418113040367</v>
          </cell>
        </row>
        <row r="38">
          <cell r="C38" t="str">
            <v>陈丹阳</v>
          </cell>
          <cell r="D38" t="str">
            <v>100108100001487</v>
          </cell>
        </row>
        <row r="39">
          <cell r="C39" t="str">
            <v>刘帅博</v>
          </cell>
          <cell r="D39">
            <v>104598411990103</v>
          </cell>
        </row>
        <row r="40">
          <cell r="C40" t="str">
            <v>陈勋鑫</v>
          </cell>
          <cell r="D40" t="str">
            <v>106118018080253</v>
          </cell>
        </row>
        <row r="41">
          <cell r="C41" t="str">
            <v>周武</v>
          </cell>
          <cell r="D41">
            <v>103598210004224</v>
          </cell>
        </row>
        <row r="42">
          <cell r="C42" t="str">
            <v>梁文翠</v>
          </cell>
          <cell r="D42">
            <v>104268550002789</v>
          </cell>
        </row>
        <row r="43">
          <cell r="C43" t="str">
            <v>李举</v>
          </cell>
          <cell r="D43" t="str">
            <v>101418141338593</v>
          </cell>
        </row>
        <row r="44">
          <cell r="C44" t="str">
            <v>陈自龙</v>
          </cell>
          <cell r="D44" t="str">
            <v>104598412310026</v>
          </cell>
        </row>
        <row r="45">
          <cell r="C45" t="str">
            <v>刘清萃</v>
          </cell>
          <cell r="D45" t="str">
            <v>104868203006969</v>
          </cell>
        </row>
        <row r="46">
          <cell r="C46" t="str">
            <v>周方东</v>
          </cell>
          <cell r="D46" t="str">
            <v>102478650216631</v>
          </cell>
        </row>
        <row r="47">
          <cell r="C47" t="str">
            <v>王洋</v>
          </cell>
          <cell r="D47">
            <v>100058132003558</v>
          </cell>
        </row>
        <row r="48">
          <cell r="C48" t="str">
            <v>徐鹤林</v>
          </cell>
          <cell r="D48" t="str">
            <v>103598210004062</v>
          </cell>
        </row>
        <row r="49">
          <cell r="C49" t="str">
            <v>孙永康</v>
          </cell>
          <cell r="D49" t="str">
            <v>102518210005666</v>
          </cell>
        </row>
        <row r="50">
          <cell r="C50" t="str">
            <v>张一凡</v>
          </cell>
          <cell r="D50" t="str">
            <v>104238130509883</v>
          </cell>
        </row>
        <row r="51">
          <cell r="C51" t="str">
            <v>万荫基</v>
          </cell>
          <cell r="D51" t="str">
            <v>104598412330008</v>
          </cell>
        </row>
        <row r="52">
          <cell r="C52" t="str">
            <v>赵菁</v>
          </cell>
          <cell r="D52" t="str">
            <v>104598412310037</v>
          </cell>
        </row>
        <row r="53">
          <cell r="C53" t="str">
            <v>魏斓枫</v>
          </cell>
          <cell r="D53" t="str">
            <v>104598412330006</v>
          </cell>
        </row>
        <row r="54">
          <cell r="C54" t="str">
            <v>徐晓青</v>
          </cell>
          <cell r="D54" t="str">
            <v>100058130202099</v>
          </cell>
        </row>
        <row r="55">
          <cell r="C55" t="str">
            <v>姜宇</v>
          </cell>
          <cell r="D55" t="str">
            <v>102518210006999</v>
          </cell>
        </row>
        <row r="56">
          <cell r="C56" t="str">
            <v>王静</v>
          </cell>
          <cell r="D56" t="str">
            <v>101418137027164</v>
          </cell>
        </row>
        <row r="57">
          <cell r="C57" t="str">
            <v>徐宇文</v>
          </cell>
          <cell r="D57" t="str">
            <v>103868211307328</v>
          </cell>
        </row>
        <row r="58">
          <cell r="C58" t="str">
            <v>田庆</v>
          </cell>
          <cell r="D58" t="str">
            <v>105908765405105</v>
          </cell>
        </row>
        <row r="59">
          <cell r="C59" t="str">
            <v>安帅奇</v>
          </cell>
          <cell r="D59" t="str">
            <v>114148141032733</v>
          </cell>
        </row>
        <row r="60">
          <cell r="C60" t="str">
            <v>马腾</v>
          </cell>
          <cell r="D60" t="str">
            <v>107308021003336</v>
          </cell>
        </row>
        <row r="61">
          <cell r="C61" t="str">
            <v>赵子涵</v>
          </cell>
          <cell r="D61" t="str">
            <v>102168007200011</v>
          </cell>
        </row>
        <row r="62">
          <cell r="C62" t="str">
            <v>王珊</v>
          </cell>
          <cell r="D62" t="str">
            <v>100108100004463</v>
          </cell>
        </row>
        <row r="63">
          <cell r="C63" t="str">
            <v>徐浩</v>
          </cell>
          <cell r="D63" t="str">
            <v>102518210007086</v>
          </cell>
        </row>
        <row r="64">
          <cell r="C64" t="str">
            <v>王秦伟</v>
          </cell>
          <cell r="D64" t="str">
            <v>102918210402054</v>
          </cell>
        </row>
        <row r="65">
          <cell r="C65" t="str">
            <v>王东</v>
          </cell>
          <cell r="D65" t="str">
            <v>106978611600024</v>
          </cell>
        </row>
        <row r="66">
          <cell r="C66" t="str">
            <v>于水</v>
          </cell>
          <cell r="D66" t="str">
            <v>100568042118739</v>
          </cell>
        </row>
        <row r="67">
          <cell r="C67" t="str">
            <v>李文俊</v>
          </cell>
          <cell r="D67">
            <v>102518210008902</v>
          </cell>
        </row>
        <row r="68">
          <cell r="C68" t="str">
            <v>赵文龙</v>
          </cell>
          <cell r="D68" t="str">
            <v>100808015070055</v>
          </cell>
        </row>
        <row r="69">
          <cell r="C69" t="str">
            <v>李琦</v>
          </cell>
          <cell r="D69" t="str">
            <v>107108161331280</v>
          </cell>
        </row>
        <row r="70">
          <cell r="C70" t="str">
            <v>杨寿山</v>
          </cell>
          <cell r="D70" t="str">
            <v>101128000002722</v>
          </cell>
        </row>
        <row r="71">
          <cell r="C71" t="str">
            <v>王沁汾</v>
          </cell>
          <cell r="D71" t="str">
            <v>101128000000915</v>
          </cell>
        </row>
        <row r="72">
          <cell r="C72" t="str">
            <v>孙美州</v>
          </cell>
          <cell r="D72" t="str">
            <v>101418165029885</v>
          </cell>
        </row>
        <row r="73">
          <cell r="C73" t="str">
            <v>李涛</v>
          </cell>
          <cell r="D73" t="str">
            <v>100108100002435</v>
          </cell>
        </row>
        <row r="74">
          <cell r="C74" t="str">
            <v>缑敏敏</v>
          </cell>
          <cell r="D74" t="str">
            <v>107108163019766</v>
          </cell>
        </row>
        <row r="75">
          <cell r="C75" t="str">
            <v>蔡明</v>
          </cell>
          <cell r="D75" t="str">
            <v>104978400343343</v>
          </cell>
        </row>
        <row r="76">
          <cell r="C76" t="str">
            <v>马超云</v>
          </cell>
          <cell r="D76" t="str">
            <v>101128000002646</v>
          </cell>
        </row>
        <row r="77">
          <cell r="C77" t="str">
            <v>牛保平</v>
          </cell>
          <cell r="D77" t="str">
            <v>114138141502259</v>
          </cell>
        </row>
        <row r="78">
          <cell r="C78" t="str">
            <v>王伟</v>
          </cell>
          <cell r="D78" t="str">
            <v>101458000001361</v>
          </cell>
        </row>
        <row r="79">
          <cell r="C79" t="str">
            <v>马小飞</v>
          </cell>
          <cell r="D79" t="str">
            <v>102178000100031</v>
          </cell>
        </row>
        <row r="80">
          <cell r="C80" t="str">
            <v>赵克永</v>
          </cell>
          <cell r="D80" t="str">
            <v>102138010001892</v>
          </cell>
        </row>
        <row r="81">
          <cell r="C81" t="str">
            <v>刘鑫</v>
          </cell>
          <cell r="D81" t="str">
            <v>107108121135495</v>
          </cell>
        </row>
        <row r="82">
          <cell r="C82" t="str">
            <v>杨爱宏</v>
          </cell>
          <cell r="D82" t="str">
            <v>107308021001322</v>
          </cell>
        </row>
        <row r="83">
          <cell r="C83" t="str">
            <v>王圣霆</v>
          </cell>
          <cell r="D83" t="str">
            <v>102858211612285</v>
          </cell>
        </row>
        <row r="84">
          <cell r="C84" t="str">
            <v>张强</v>
          </cell>
          <cell r="D84" t="str">
            <v>106978140908910</v>
          </cell>
        </row>
        <row r="85">
          <cell r="C85" t="str">
            <v>肖悦</v>
          </cell>
          <cell r="D85" t="str">
            <v>106978120708895</v>
          </cell>
        </row>
        <row r="86">
          <cell r="C86" t="str">
            <v>张玉婷</v>
          </cell>
          <cell r="D86" t="str">
            <v>106138083000040</v>
          </cell>
        </row>
        <row r="87">
          <cell r="C87" t="str">
            <v>盛奥</v>
          </cell>
          <cell r="D87" t="str">
            <v>102178000100375</v>
          </cell>
        </row>
        <row r="88">
          <cell r="C88" t="str">
            <v>祁影</v>
          </cell>
          <cell r="D88" t="str">
            <v>104878000136676</v>
          </cell>
        </row>
        <row r="89">
          <cell r="C89" t="str">
            <v>林萌</v>
          </cell>
          <cell r="D89" t="str">
            <v>100108100002098</v>
          </cell>
        </row>
        <row r="90">
          <cell r="C90" t="str">
            <v>陈锋</v>
          </cell>
          <cell r="D90" t="str">
            <v>102888500012573</v>
          </cell>
        </row>
        <row r="91">
          <cell r="C91" t="str">
            <v>石磊</v>
          </cell>
          <cell r="D91" t="str">
            <v>106978413408975</v>
          </cell>
        </row>
        <row r="92">
          <cell r="C92" t="str">
            <v>朱晓峰</v>
          </cell>
          <cell r="D92" t="str">
            <v>101838213309856</v>
          </cell>
        </row>
        <row r="93">
          <cell r="C93" t="str">
            <v>李昊</v>
          </cell>
          <cell r="D93" t="str">
            <v>101488210010065</v>
          </cell>
        </row>
        <row r="94">
          <cell r="C94" t="str">
            <v>张照曦</v>
          </cell>
          <cell r="D94" t="str">
            <v>102808210016136</v>
          </cell>
        </row>
        <row r="95">
          <cell r="C95" t="str">
            <v>牟荣林</v>
          </cell>
          <cell r="D95" t="str">
            <v>100808015060127</v>
          </cell>
        </row>
        <row r="96">
          <cell r="C96" t="str">
            <v>张涛</v>
          </cell>
          <cell r="D96" t="str">
            <v>106158081700785</v>
          </cell>
        </row>
        <row r="97">
          <cell r="C97" t="str">
            <v>杨响明</v>
          </cell>
          <cell r="D97" t="str">
            <v>105618000007447</v>
          </cell>
        </row>
        <row r="98">
          <cell r="C98" t="str">
            <v>王金婷</v>
          </cell>
          <cell r="D98" t="str">
            <v>100808015060117</v>
          </cell>
        </row>
        <row r="99">
          <cell r="C99" t="str">
            <v>程皓</v>
          </cell>
          <cell r="D99" t="str">
            <v>102488121814283</v>
          </cell>
        </row>
        <row r="100">
          <cell r="C100" t="str">
            <v>何明</v>
          </cell>
          <cell r="D100">
            <v>104878000140720</v>
          </cell>
        </row>
        <row r="101">
          <cell r="C101" t="str">
            <v>李林峰</v>
          </cell>
          <cell r="D101" t="str">
            <v>104598412530039</v>
          </cell>
        </row>
        <row r="102">
          <cell r="C102" t="str">
            <v>范传敏</v>
          </cell>
          <cell r="D102" t="str">
            <v>101418141418750</v>
          </cell>
        </row>
        <row r="103">
          <cell r="C103" t="str">
            <v>李琴</v>
          </cell>
          <cell r="D103" t="str">
            <v>106988431408364</v>
          </cell>
        </row>
        <row r="104">
          <cell r="C104" t="str">
            <v>张维芳</v>
          </cell>
          <cell r="D104" t="str">
            <v>106978621209127</v>
          </cell>
        </row>
        <row r="105">
          <cell r="C105" t="str">
            <v>赵小宾</v>
          </cell>
          <cell r="D105" t="str">
            <v>102958210609101</v>
          </cell>
        </row>
        <row r="106">
          <cell r="C106" t="str">
            <v>曹宁涛</v>
          </cell>
          <cell r="D106" t="str">
            <v>104258540004779</v>
          </cell>
        </row>
        <row r="107">
          <cell r="C107" t="str">
            <v>黄路</v>
          </cell>
          <cell r="D107" t="str">
            <v>102918210403739</v>
          </cell>
        </row>
        <row r="108">
          <cell r="C108" t="str">
            <v>范永涛</v>
          </cell>
          <cell r="D108" t="str">
            <v>106158085201940</v>
          </cell>
        </row>
        <row r="109">
          <cell r="C109" t="str">
            <v>于春杰</v>
          </cell>
          <cell r="D109" t="str">
            <v>105908765407189</v>
          </cell>
        </row>
        <row r="110">
          <cell r="C110" t="str">
            <v>徐祝</v>
          </cell>
          <cell r="D110" t="str">
            <v>106118518080466</v>
          </cell>
        </row>
        <row r="111">
          <cell r="C111" t="str">
            <v>李延琴</v>
          </cell>
          <cell r="D111" t="str">
            <v>101418162129827</v>
          </cell>
        </row>
        <row r="112">
          <cell r="C112" t="str">
            <v>张魁魁</v>
          </cell>
          <cell r="D112" t="str">
            <v>106158081700688</v>
          </cell>
        </row>
        <row r="113">
          <cell r="C113" t="str">
            <v>付正强</v>
          </cell>
          <cell r="D113" t="str">
            <v>102908210407012</v>
          </cell>
        </row>
        <row r="114">
          <cell r="C114" t="str">
            <v>余俊志</v>
          </cell>
          <cell r="D114" t="str">
            <v>106108085203211</v>
          </cell>
        </row>
        <row r="115">
          <cell r="C115" t="str">
            <v>范长春</v>
          </cell>
          <cell r="D115" t="str">
            <v>105908765407050</v>
          </cell>
        </row>
        <row r="116">
          <cell r="C116" t="str">
            <v>赵腾</v>
          </cell>
          <cell r="D116" t="str">
            <v>106998611211450</v>
          </cell>
        </row>
        <row r="117">
          <cell r="C117" t="str">
            <v>成佩佩</v>
          </cell>
          <cell r="D117" t="str">
            <v>101418162099817</v>
          </cell>
        </row>
        <row r="118">
          <cell r="C118" t="str">
            <v>史俊斌</v>
          </cell>
          <cell r="D118" t="str">
            <v>102888500013554</v>
          </cell>
        </row>
        <row r="119">
          <cell r="C119" t="str">
            <v>蒋茹</v>
          </cell>
          <cell r="D119" t="str">
            <v>106998650517606</v>
          </cell>
        </row>
        <row r="120">
          <cell r="C120" t="str">
            <v>陈孝鹏</v>
          </cell>
          <cell r="D120" t="str">
            <v>1061108080500327</v>
          </cell>
        </row>
        <row r="121">
          <cell r="C121" t="str">
            <v>魏倩玉</v>
          </cell>
          <cell r="D121" t="str">
            <v>101128000001003</v>
          </cell>
        </row>
        <row r="122">
          <cell r="C122" t="str">
            <v>倪晓霞</v>
          </cell>
          <cell r="D122" t="str">
            <v>144308043000093</v>
          </cell>
        </row>
        <row r="123">
          <cell r="C123" t="str">
            <v>佟义斌</v>
          </cell>
          <cell r="D123" t="str">
            <v>100108100002529</v>
          </cell>
        </row>
        <row r="124">
          <cell r="C124" t="str">
            <v>付巧鸽</v>
          </cell>
          <cell r="D124" t="str">
            <v>102918210404800</v>
          </cell>
        </row>
        <row r="125">
          <cell r="C125" t="str">
            <v>贾梦真</v>
          </cell>
          <cell r="D125" t="str">
            <v>104598412480007</v>
          </cell>
        </row>
        <row r="126">
          <cell r="C126" t="str">
            <v>安通</v>
          </cell>
          <cell r="D126" t="str">
            <v>106978611600309</v>
          </cell>
        </row>
        <row r="127">
          <cell r="C127" t="str">
            <v>盖家萱</v>
          </cell>
          <cell r="D127" t="str">
            <v>102178000100128</v>
          </cell>
        </row>
        <row r="128">
          <cell r="C128" t="str">
            <v>刘志松</v>
          </cell>
          <cell r="D128" t="str">
            <v>102518210003176</v>
          </cell>
        </row>
        <row r="129">
          <cell r="C129" t="str">
            <v>周玉龙</v>
          </cell>
          <cell r="D129" t="str">
            <v>183598210004259</v>
          </cell>
        </row>
        <row r="130">
          <cell r="C130" t="str">
            <v>刘欢</v>
          </cell>
          <cell r="D130" t="str">
            <v>102248081704003</v>
          </cell>
        </row>
        <row r="131">
          <cell r="C131" t="str">
            <v>肖映瑱</v>
          </cell>
          <cell r="D131" t="str">
            <v>101918210000346</v>
          </cell>
        </row>
        <row r="132">
          <cell r="C132" t="str">
            <v>刘丰羽</v>
          </cell>
          <cell r="D132" t="str">
            <v>101458000006095</v>
          </cell>
        </row>
        <row r="133">
          <cell r="C133" t="str">
            <v>张苏弟</v>
          </cell>
          <cell r="D133" t="str">
            <v>100058360705477</v>
          </cell>
        </row>
        <row r="134">
          <cell r="C134" t="str">
            <v>朱婷婷</v>
          </cell>
          <cell r="D134" t="str">
            <v>100558333306713</v>
          </cell>
        </row>
        <row r="135">
          <cell r="C135" t="str">
            <v>王心林</v>
          </cell>
          <cell r="D135" t="str">
            <v>105048210332849</v>
          </cell>
        </row>
        <row r="136">
          <cell r="C136" t="str">
            <v>宋承刚</v>
          </cell>
          <cell r="D136" t="str">
            <v>104598412450002</v>
          </cell>
        </row>
        <row r="137">
          <cell r="C137" t="str">
            <v>任景行</v>
          </cell>
          <cell r="D137" t="str">
            <v>107038165026662</v>
          </cell>
        </row>
        <row r="138">
          <cell r="C138" t="str">
            <v>孙溪寅</v>
          </cell>
          <cell r="D138" t="str">
            <v>101468003000361</v>
          </cell>
        </row>
        <row r="139">
          <cell r="C139" t="str">
            <v>李昊泉</v>
          </cell>
          <cell r="D139" t="str">
            <v>101418121424563</v>
          </cell>
        </row>
        <row r="140">
          <cell r="C140" t="str">
            <v>杨花昌</v>
          </cell>
          <cell r="D140" t="str">
            <v>107308021003334</v>
          </cell>
        </row>
        <row r="141">
          <cell r="C141" t="str">
            <v>陈利威</v>
          </cell>
          <cell r="D141" t="str">
            <v>114148161033390</v>
          </cell>
        </row>
        <row r="142">
          <cell r="C142" t="str">
            <v>郭雅莉</v>
          </cell>
          <cell r="D142" t="str">
            <v>102558000007214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9"/>
  <sheetViews>
    <sheetView workbookViewId="0">
      <selection activeCell="A2" sqref="A2:XFD2"/>
    </sheetView>
  </sheetViews>
  <sheetFormatPr defaultRowHeight="13.5" x14ac:dyDescent="0.15"/>
  <cols>
    <col min="1" max="1" width="4.75" style="1" customWidth="1"/>
    <col min="2" max="2" width="15.75" style="105" customWidth="1"/>
    <col min="3" max="3" width="8.375" style="106" customWidth="1"/>
    <col min="4" max="4" width="13.875" style="106" customWidth="1"/>
    <col min="5" max="5" width="24" style="106" customWidth="1"/>
    <col min="6" max="6" width="4.75" style="1" customWidth="1"/>
    <col min="7" max="7" width="3.875" style="1" customWidth="1"/>
    <col min="8" max="8" width="4.875" style="1" bestFit="1" customWidth="1"/>
    <col min="9" max="10" width="5" style="1" bestFit="1" customWidth="1"/>
    <col min="11" max="12" width="7.625" style="107" bestFit="1" customWidth="1"/>
    <col min="13" max="13" width="4.875" style="108" customWidth="1"/>
    <col min="14" max="14" width="5.625" style="108" customWidth="1"/>
    <col min="15" max="15" width="4.375" style="108" customWidth="1"/>
    <col min="16" max="16" width="11.625" style="1" customWidth="1"/>
    <col min="17" max="256" width="9" style="1"/>
    <col min="257" max="257" width="4.75" style="1" customWidth="1"/>
    <col min="258" max="258" width="14.875" style="1" customWidth="1"/>
    <col min="259" max="259" width="8.375" style="1" customWidth="1"/>
    <col min="260" max="260" width="15.5" style="1" customWidth="1"/>
    <col min="261" max="261" width="19.625" style="1" customWidth="1"/>
    <col min="262" max="263" width="5.625" style="1" customWidth="1"/>
    <col min="264" max="264" width="4.875" style="1" bestFit="1" customWidth="1"/>
    <col min="265" max="266" width="5" style="1" bestFit="1" customWidth="1"/>
    <col min="267" max="268" width="7.625" style="1" bestFit="1" customWidth="1"/>
    <col min="269" max="269" width="4.875" style="1" customWidth="1"/>
    <col min="270" max="270" width="5.625" style="1" customWidth="1"/>
    <col min="271" max="271" width="4.375" style="1" customWidth="1"/>
    <col min="272" max="272" width="8.75" style="1" customWidth="1"/>
    <col min="273" max="512" width="9" style="1"/>
    <col min="513" max="513" width="4.75" style="1" customWidth="1"/>
    <col min="514" max="514" width="14.875" style="1" customWidth="1"/>
    <col min="515" max="515" width="8.375" style="1" customWidth="1"/>
    <col min="516" max="516" width="15.5" style="1" customWidth="1"/>
    <col min="517" max="517" width="19.625" style="1" customWidth="1"/>
    <col min="518" max="519" width="5.625" style="1" customWidth="1"/>
    <col min="520" max="520" width="4.875" style="1" bestFit="1" customWidth="1"/>
    <col min="521" max="522" width="5" style="1" bestFit="1" customWidth="1"/>
    <col min="523" max="524" width="7.625" style="1" bestFit="1" customWidth="1"/>
    <col min="525" max="525" width="4.875" style="1" customWidth="1"/>
    <col min="526" max="526" width="5.625" style="1" customWidth="1"/>
    <col min="527" max="527" width="4.375" style="1" customWidth="1"/>
    <col min="528" max="528" width="8.75" style="1" customWidth="1"/>
    <col min="529" max="768" width="9" style="1"/>
    <col min="769" max="769" width="4.75" style="1" customWidth="1"/>
    <col min="770" max="770" width="14.875" style="1" customWidth="1"/>
    <col min="771" max="771" width="8.375" style="1" customWidth="1"/>
    <col min="772" max="772" width="15.5" style="1" customWidth="1"/>
    <col min="773" max="773" width="19.625" style="1" customWidth="1"/>
    <col min="774" max="775" width="5.625" style="1" customWidth="1"/>
    <col min="776" max="776" width="4.875" style="1" bestFit="1" customWidth="1"/>
    <col min="777" max="778" width="5" style="1" bestFit="1" customWidth="1"/>
    <col min="779" max="780" width="7.625" style="1" bestFit="1" customWidth="1"/>
    <col min="781" max="781" width="4.875" style="1" customWidth="1"/>
    <col min="782" max="782" width="5.625" style="1" customWidth="1"/>
    <col min="783" max="783" width="4.375" style="1" customWidth="1"/>
    <col min="784" max="784" width="8.75" style="1" customWidth="1"/>
    <col min="785" max="1024" width="9" style="1"/>
    <col min="1025" max="1025" width="4.75" style="1" customWidth="1"/>
    <col min="1026" max="1026" width="14.875" style="1" customWidth="1"/>
    <col min="1027" max="1027" width="8.375" style="1" customWidth="1"/>
    <col min="1028" max="1028" width="15.5" style="1" customWidth="1"/>
    <col min="1029" max="1029" width="19.625" style="1" customWidth="1"/>
    <col min="1030" max="1031" width="5.625" style="1" customWidth="1"/>
    <col min="1032" max="1032" width="4.875" style="1" bestFit="1" customWidth="1"/>
    <col min="1033" max="1034" width="5" style="1" bestFit="1" customWidth="1"/>
    <col min="1035" max="1036" width="7.625" style="1" bestFit="1" customWidth="1"/>
    <col min="1037" max="1037" width="4.875" style="1" customWidth="1"/>
    <col min="1038" max="1038" width="5.625" style="1" customWidth="1"/>
    <col min="1039" max="1039" width="4.375" style="1" customWidth="1"/>
    <col min="1040" max="1040" width="8.75" style="1" customWidth="1"/>
    <col min="1041" max="1280" width="9" style="1"/>
    <col min="1281" max="1281" width="4.75" style="1" customWidth="1"/>
    <col min="1282" max="1282" width="14.875" style="1" customWidth="1"/>
    <col min="1283" max="1283" width="8.375" style="1" customWidth="1"/>
    <col min="1284" max="1284" width="15.5" style="1" customWidth="1"/>
    <col min="1285" max="1285" width="19.625" style="1" customWidth="1"/>
    <col min="1286" max="1287" width="5.625" style="1" customWidth="1"/>
    <col min="1288" max="1288" width="4.875" style="1" bestFit="1" customWidth="1"/>
    <col min="1289" max="1290" width="5" style="1" bestFit="1" customWidth="1"/>
    <col min="1291" max="1292" width="7.625" style="1" bestFit="1" customWidth="1"/>
    <col min="1293" max="1293" width="4.875" style="1" customWidth="1"/>
    <col min="1294" max="1294" width="5.625" style="1" customWidth="1"/>
    <col min="1295" max="1295" width="4.375" style="1" customWidth="1"/>
    <col min="1296" max="1296" width="8.75" style="1" customWidth="1"/>
    <col min="1297" max="1536" width="9" style="1"/>
    <col min="1537" max="1537" width="4.75" style="1" customWidth="1"/>
    <col min="1538" max="1538" width="14.875" style="1" customWidth="1"/>
    <col min="1539" max="1539" width="8.375" style="1" customWidth="1"/>
    <col min="1540" max="1540" width="15.5" style="1" customWidth="1"/>
    <col min="1541" max="1541" width="19.625" style="1" customWidth="1"/>
    <col min="1542" max="1543" width="5.625" style="1" customWidth="1"/>
    <col min="1544" max="1544" width="4.875" style="1" bestFit="1" customWidth="1"/>
    <col min="1545" max="1546" width="5" style="1" bestFit="1" customWidth="1"/>
    <col min="1547" max="1548" width="7.625" style="1" bestFit="1" customWidth="1"/>
    <col min="1549" max="1549" width="4.875" style="1" customWidth="1"/>
    <col min="1550" max="1550" width="5.625" style="1" customWidth="1"/>
    <col min="1551" max="1551" width="4.375" style="1" customWidth="1"/>
    <col min="1552" max="1552" width="8.75" style="1" customWidth="1"/>
    <col min="1553" max="1792" width="9" style="1"/>
    <col min="1793" max="1793" width="4.75" style="1" customWidth="1"/>
    <col min="1794" max="1794" width="14.875" style="1" customWidth="1"/>
    <col min="1795" max="1795" width="8.375" style="1" customWidth="1"/>
    <col min="1796" max="1796" width="15.5" style="1" customWidth="1"/>
    <col min="1797" max="1797" width="19.625" style="1" customWidth="1"/>
    <col min="1798" max="1799" width="5.625" style="1" customWidth="1"/>
    <col min="1800" max="1800" width="4.875" style="1" bestFit="1" customWidth="1"/>
    <col min="1801" max="1802" width="5" style="1" bestFit="1" customWidth="1"/>
    <col min="1803" max="1804" width="7.625" style="1" bestFit="1" customWidth="1"/>
    <col min="1805" max="1805" width="4.875" style="1" customWidth="1"/>
    <col min="1806" max="1806" width="5.625" style="1" customWidth="1"/>
    <col min="1807" max="1807" width="4.375" style="1" customWidth="1"/>
    <col min="1808" max="1808" width="8.75" style="1" customWidth="1"/>
    <col min="1809" max="2048" width="9" style="1"/>
    <col min="2049" max="2049" width="4.75" style="1" customWidth="1"/>
    <col min="2050" max="2050" width="14.875" style="1" customWidth="1"/>
    <col min="2051" max="2051" width="8.375" style="1" customWidth="1"/>
    <col min="2052" max="2052" width="15.5" style="1" customWidth="1"/>
    <col min="2053" max="2053" width="19.625" style="1" customWidth="1"/>
    <col min="2054" max="2055" width="5.625" style="1" customWidth="1"/>
    <col min="2056" max="2056" width="4.875" style="1" bestFit="1" customWidth="1"/>
    <col min="2057" max="2058" width="5" style="1" bestFit="1" customWidth="1"/>
    <col min="2059" max="2060" width="7.625" style="1" bestFit="1" customWidth="1"/>
    <col min="2061" max="2061" width="4.875" style="1" customWidth="1"/>
    <col min="2062" max="2062" width="5.625" style="1" customWidth="1"/>
    <col min="2063" max="2063" width="4.375" style="1" customWidth="1"/>
    <col min="2064" max="2064" width="8.75" style="1" customWidth="1"/>
    <col min="2065" max="2304" width="9" style="1"/>
    <col min="2305" max="2305" width="4.75" style="1" customWidth="1"/>
    <col min="2306" max="2306" width="14.875" style="1" customWidth="1"/>
    <col min="2307" max="2307" width="8.375" style="1" customWidth="1"/>
    <col min="2308" max="2308" width="15.5" style="1" customWidth="1"/>
    <col min="2309" max="2309" width="19.625" style="1" customWidth="1"/>
    <col min="2310" max="2311" width="5.625" style="1" customWidth="1"/>
    <col min="2312" max="2312" width="4.875" style="1" bestFit="1" customWidth="1"/>
    <col min="2313" max="2314" width="5" style="1" bestFit="1" customWidth="1"/>
    <col min="2315" max="2316" width="7.625" style="1" bestFit="1" customWidth="1"/>
    <col min="2317" max="2317" width="4.875" style="1" customWidth="1"/>
    <col min="2318" max="2318" width="5.625" style="1" customWidth="1"/>
    <col min="2319" max="2319" width="4.375" style="1" customWidth="1"/>
    <col min="2320" max="2320" width="8.75" style="1" customWidth="1"/>
    <col min="2321" max="2560" width="9" style="1"/>
    <col min="2561" max="2561" width="4.75" style="1" customWidth="1"/>
    <col min="2562" max="2562" width="14.875" style="1" customWidth="1"/>
    <col min="2563" max="2563" width="8.375" style="1" customWidth="1"/>
    <col min="2564" max="2564" width="15.5" style="1" customWidth="1"/>
    <col min="2565" max="2565" width="19.625" style="1" customWidth="1"/>
    <col min="2566" max="2567" width="5.625" style="1" customWidth="1"/>
    <col min="2568" max="2568" width="4.875" style="1" bestFit="1" customWidth="1"/>
    <col min="2569" max="2570" width="5" style="1" bestFit="1" customWidth="1"/>
    <col min="2571" max="2572" width="7.625" style="1" bestFit="1" customWidth="1"/>
    <col min="2573" max="2573" width="4.875" style="1" customWidth="1"/>
    <col min="2574" max="2574" width="5.625" style="1" customWidth="1"/>
    <col min="2575" max="2575" width="4.375" style="1" customWidth="1"/>
    <col min="2576" max="2576" width="8.75" style="1" customWidth="1"/>
    <col min="2577" max="2816" width="9" style="1"/>
    <col min="2817" max="2817" width="4.75" style="1" customWidth="1"/>
    <col min="2818" max="2818" width="14.875" style="1" customWidth="1"/>
    <col min="2819" max="2819" width="8.375" style="1" customWidth="1"/>
    <col min="2820" max="2820" width="15.5" style="1" customWidth="1"/>
    <col min="2821" max="2821" width="19.625" style="1" customWidth="1"/>
    <col min="2822" max="2823" width="5.625" style="1" customWidth="1"/>
    <col min="2824" max="2824" width="4.875" style="1" bestFit="1" customWidth="1"/>
    <col min="2825" max="2826" width="5" style="1" bestFit="1" customWidth="1"/>
    <col min="2827" max="2828" width="7.625" style="1" bestFit="1" customWidth="1"/>
    <col min="2829" max="2829" width="4.875" style="1" customWidth="1"/>
    <col min="2830" max="2830" width="5.625" style="1" customWidth="1"/>
    <col min="2831" max="2831" width="4.375" style="1" customWidth="1"/>
    <col min="2832" max="2832" width="8.75" style="1" customWidth="1"/>
    <col min="2833" max="3072" width="9" style="1"/>
    <col min="3073" max="3073" width="4.75" style="1" customWidth="1"/>
    <col min="3074" max="3074" width="14.875" style="1" customWidth="1"/>
    <col min="3075" max="3075" width="8.375" style="1" customWidth="1"/>
    <col min="3076" max="3076" width="15.5" style="1" customWidth="1"/>
    <col min="3077" max="3077" width="19.625" style="1" customWidth="1"/>
    <col min="3078" max="3079" width="5.625" style="1" customWidth="1"/>
    <col min="3080" max="3080" width="4.875" style="1" bestFit="1" customWidth="1"/>
    <col min="3081" max="3082" width="5" style="1" bestFit="1" customWidth="1"/>
    <col min="3083" max="3084" width="7.625" style="1" bestFit="1" customWidth="1"/>
    <col min="3085" max="3085" width="4.875" style="1" customWidth="1"/>
    <col min="3086" max="3086" width="5.625" style="1" customWidth="1"/>
    <col min="3087" max="3087" width="4.375" style="1" customWidth="1"/>
    <col min="3088" max="3088" width="8.75" style="1" customWidth="1"/>
    <col min="3089" max="3328" width="9" style="1"/>
    <col min="3329" max="3329" width="4.75" style="1" customWidth="1"/>
    <col min="3330" max="3330" width="14.875" style="1" customWidth="1"/>
    <col min="3331" max="3331" width="8.375" style="1" customWidth="1"/>
    <col min="3332" max="3332" width="15.5" style="1" customWidth="1"/>
    <col min="3333" max="3333" width="19.625" style="1" customWidth="1"/>
    <col min="3334" max="3335" width="5.625" style="1" customWidth="1"/>
    <col min="3336" max="3336" width="4.875" style="1" bestFit="1" customWidth="1"/>
    <col min="3337" max="3338" width="5" style="1" bestFit="1" customWidth="1"/>
    <col min="3339" max="3340" width="7.625" style="1" bestFit="1" customWidth="1"/>
    <col min="3341" max="3341" width="4.875" style="1" customWidth="1"/>
    <col min="3342" max="3342" width="5.625" style="1" customWidth="1"/>
    <col min="3343" max="3343" width="4.375" style="1" customWidth="1"/>
    <col min="3344" max="3344" width="8.75" style="1" customWidth="1"/>
    <col min="3345" max="3584" width="9" style="1"/>
    <col min="3585" max="3585" width="4.75" style="1" customWidth="1"/>
    <col min="3586" max="3586" width="14.875" style="1" customWidth="1"/>
    <col min="3587" max="3587" width="8.375" style="1" customWidth="1"/>
    <col min="3588" max="3588" width="15.5" style="1" customWidth="1"/>
    <col min="3589" max="3589" width="19.625" style="1" customWidth="1"/>
    <col min="3590" max="3591" width="5.625" style="1" customWidth="1"/>
    <col min="3592" max="3592" width="4.875" style="1" bestFit="1" customWidth="1"/>
    <col min="3593" max="3594" width="5" style="1" bestFit="1" customWidth="1"/>
    <col min="3595" max="3596" width="7.625" style="1" bestFit="1" customWidth="1"/>
    <col min="3597" max="3597" width="4.875" style="1" customWidth="1"/>
    <col min="3598" max="3598" width="5.625" style="1" customWidth="1"/>
    <col min="3599" max="3599" width="4.375" style="1" customWidth="1"/>
    <col min="3600" max="3600" width="8.75" style="1" customWidth="1"/>
    <col min="3601" max="3840" width="9" style="1"/>
    <col min="3841" max="3841" width="4.75" style="1" customWidth="1"/>
    <col min="3842" max="3842" width="14.875" style="1" customWidth="1"/>
    <col min="3843" max="3843" width="8.375" style="1" customWidth="1"/>
    <col min="3844" max="3844" width="15.5" style="1" customWidth="1"/>
    <col min="3845" max="3845" width="19.625" style="1" customWidth="1"/>
    <col min="3846" max="3847" width="5.625" style="1" customWidth="1"/>
    <col min="3848" max="3848" width="4.875" style="1" bestFit="1" customWidth="1"/>
    <col min="3849" max="3850" width="5" style="1" bestFit="1" customWidth="1"/>
    <col min="3851" max="3852" width="7.625" style="1" bestFit="1" customWidth="1"/>
    <col min="3853" max="3853" width="4.875" style="1" customWidth="1"/>
    <col min="3854" max="3854" width="5.625" style="1" customWidth="1"/>
    <col min="3855" max="3855" width="4.375" style="1" customWidth="1"/>
    <col min="3856" max="3856" width="8.75" style="1" customWidth="1"/>
    <col min="3857" max="4096" width="9" style="1"/>
    <col min="4097" max="4097" width="4.75" style="1" customWidth="1"/>
    <col min="4098" max="4098" width="14.875" style="1" customWidth="1"/>
    <col min="4099" max="4099" width="8.375" style="1" customWidth="1"/>
    <col min="4100" max="4100" width="15.5" style="1" customWidth="1"/>
    <col min="4101" max="4101" width="19.625" style="1" customWidth="1"/>
    <col min="4102" max="4103" width="5.625" style="1" customWidth="1"/>
    <col min="4104" max="4104" width="4.875" style="1" bestFit="1" customWidth="1"/>
    <col min="4105" max="4106" width="5" style="1" bestFit="1" customWidth="1"/>
    <col min="4107" max="4108" width="7.625" style="1" bestFit="1" customWidth="1"/>
    <col min="4109" max="4109" width="4.875" style="1" customWidth="1"/>
    <col min="4110" max="4110" width="5.625" style="1" customWidth="1"/>
    <col min="4111" max="4111" width="4.375" style="1" customWidth="1"/>
    <col min="4112" max="4112" width="8.75" style="1" customWidth="1"/>
    <col min="4113" max="4352" width="9" style="1"/>
    <col min="4353" max="4353" width="4.75" style="1" customWidth="1"/>
    <col min="4354" max="4354" width="14.875" style="1" customWidth="1"/>
    <col min="4355" max="4355" width="8.375" style="1" customWidth="1"/>
    <col min="4356" max="4356" width="15.5" style="1" customWidth="1"/>
    <col min="4357" max="4357" width="19.625" style="1" customWidth="1"/>
    <col min="4358" max="4359" width="5.625" style="1" customWidth="1"/>
    <col min="4360" max="4360" width="4.875" style="1" bestFit="1" customWidth="1"/>
    <col min="4361" max="4362" width="5" style="1" bestFit="1" customWidth="1"/>
    <col min="4363" max="4364" width="7.625" style="1" bestFit="1" customWidth="1"/>
    <col min="4365" max="4365" width="4.875" style="1" customWidth="1"/>
    <col min="4366" max="4366" width="5.625" style="1" customWidth="1"/>
    <col min="4367" max="4367" width="4.375" style="1" customWidth="1"/>
    <col min="4368" max="4368" width="8.75" style="1" customWidth="1"/>
    <col min="4369" max="4608" width="9" style="1"/>
    <col min="4609" max="4609" width="4.75" style="1" customWidth="1"/>
    <col min="4610" max="4610" width="14.875" style="1" customWidth="1"/>
    <col min="4611" max="4611" width="8.375" style="1" customWidth="1"/>
    <col min="4612" max="4612" width="15.5" style="1" customWidth="1"/>
    <col min="4613" max="4613" width="19.625" style="1" customWidth="1"/>
    <col min="4614" max="4615" width="5.625" style="1" customWidth="1"/>
    <col min="4616" max="4616" width="4.875" style="1" bestFit="1" customWidth="1"/>
    <col min="4617" max="4618" width="5" style="1" bestFit="1" customWidth="1"/>
    <col min="4619" max="4620" width="7.625" style="1" bestFit="1" customWidth="1"/>
    <col min="4621" max="4621" width="4.875" style="1" customWidth="1"/>
    <col min="4622" max="4622" width="5.625" style="1" customWidth="1"/>
    <col min="4623" max="4623" width="4.375" style="1" customWidth="1"/>
    <col min="4624" max="4624" width="8.75" style="1" customWidth="1"/>
    <col min="4625" max="4864" width="9" style="1"/>
    <col min="4865" max="4865" width="4.75" style="1" customWidth="1"/>
    <col min="4866" max="4866" width="14.875" style="1" customWidth="1"/>
    <col min="4867" max="4867" width="8.375" style="1" customWidth="1"/>
    <col min="4868" max="4868" width="15.5" style="1" customWidth="1"/>
    <col min="4869" max="4869" width="19.625" style="1" customWidth="1"/>
    <col min="4870" max="4871" width="5.625" style="1" customWidth="1"/>
    <col min="4872" max="4872" width="4.875" style="1" bestFit="1" customWidth="1"/>
    <col min="4873" max="4874" width="5" style="1" bestFit="1" customWidth="1"/>
    <col min="4875" max="4876" width="7.625" style="1" bestFit="1" customWidth="1"/>
    <col min="4877" max="4877" width="4.875" style="1" customWidth="1"/>
    <col min="4878" max="4878" width="5.625" style="1" customWidth="1"/>
    <col min="4879" max="4879" width="4.375" style="1" customWidth="1"/>
    <col min="4880" max="4880" width="8.75" style="1" customWidth="1"/>
    <col min="4881" max="5120" width="9" style="1"/>
    <col min="5121" max="5121" width="4.75" style="1" customWidth="1"/>
    <col min="5122" max="5122" width="14.875" style="1" customWidth="1"/>
    <col min="5123" max="5123" width="8.375" style="1" customWidth="1"/>
    <col min="5124" max="5124" width="15.5" style="1" customWidth="1"/>
    <col min="5125" max="5125" width="19.625" style="1" customWidth="1"/>
    <col min="5126" max="5127" width="5.625" style="1" customWidth="1"/>
    <col min="5128" max="5128" width="4.875" style="1" bestFit="1" customWidth="1"/>
    <col min="5129" max="5130" width="5" style="1" bestFit="1" customWidth="1"/>
    <col min="5131" max="5132" width="7.625" style="1" bestFit="1" customWidth="1"/>
    <col min="5133" max="5133" width="4.875" style="1" customWidth="1"/>
    <col min="5134" max="5134" width="5.625" style="1" customWidth="1"/>
    <col min="5135" max="5135" width="4.375" style="1" customWidth="1"/>
    <col min="5136" max="5136" width="8.75" style="1" customWidth="1"/>
    <col min="5137" max="5376" width="9" style="1"/>
    <col min="5377" max="5377" width="4.75" style="1" customWidth="1"/>
    <col min="5378" max="5378" width="14.875" style="1" customWidth="1"/>
    <col min="5379" max="5379" width="8.375" style="1" customWidth="1"/>
    <col min="5380" max="5380" width="15.5" style="1" customWidth="1"/>
    <col min="5381" max="5381" width="19.625" style="1" customWidth="1"/>
    <col min="5382" max="5383" width="5.625" style="1" customWidth="1"/>
    <col min="5384" max="5384" width="4.875" style="1" bestFit="1" customWidth="1"/>
    <col min="5385" max="5386" width="5" style="1" bestFit="1" customWidth="1"/>
    <col min="5387" max="5388" width="7.625" style="1" bestFit="1" customWidth="1"/>
    <col min="5389" max="5389" width="4.875" style="1" customWidth="1"/>
    <col min="5390" max="5390" width="5.625" style="1" customWidth="1"/>
    <col min="5391" max="5391" width="4.375" style="1" customWidth="1"/>
    <col min="5392" max="5392" width="8.75" style="1" customWidth="1"/>
    <col min="5393" max="5632" width="9" style="1"/>
    <col min="5633" max="5633" width="4.75" style="1" customWidth="1"/>
    <col min="5634" max="5634" width="14.875" style="1" customWidth="1"/>
    <col min="5635" max="5635" width="8.375" style="1" customWidth="1"/>
    <col min="5636" max="5636" width="15.5" style="1" customWidth="1"/>
    <col min="5637" max="5637" width="19.625" style="1" customWidth="1"/>
    <col min="5638" max="5639" width="5.625" style="1" customWidth="1"/>
    <col min="5640" max="5640" width="4.875" style="1" bestFit="1" customWidth="1"/>
    <col min="5641" max="5642" width="5" style="1" bestFit="1" customWidth="1"/>
    <col min="5643" max="5644" width="7.625" style="1" bestFit="1" customWidth="1"/>
    <col min="5645" max="5645" width="4.875" style="1" customWidth="1"/>
    <col min="5646" max="5646" width="5.625" style="1" customWidth="1"/>
    <col min="5647" max="5647" width="4.375" style="1" customWidth="1"/>
    <col min="5648" max="5648" width="8.75" style="1" customWidth="1"/>
    <col min="5649" max="5888" width="9" style="1"/>
    <col min="5889" max="5889" width="4.75" style="1" customWidth="1"/>
    <col min="5890" max="5890" width="14.875" style="1" customWidth="1"/>
    <col min="5891" max="5891" width="8.375" style="1" customWidth="1"/>
    <col min="5892" max="5892" width="15.5" style="1" customWidth="1"/>
    <col min="5893" max="5893" width="19.625" style="1" customWidth="1"/>
    <col min="5894" max="5895" width="5.625" style="1" customWidth="1"/>
    <col min="5896" max="5896" width="4.875" style="1" bestFit="1" customWidth="1"/>
    <col min="5897" max="5898" width="5" style="1" bestFit="1" customWidth="1"/>
    <col min="5899" max="5900" width="7.625" style="1" bestFit="1" customWidth="1"/>
    <col min="5901" max="5901" width="4.875" style="1" customWidth="1"/>
    <col min="5902" max="5902" width="5.625" style="1" customWidth="1"/>
    <col min="5903" max="5903" width="4.375" style="1" customWidth="1"/>
    <col min="5904" max="5904" width="8.75" style="1" customWidth="1"/>
    <col min="5905" max="6144" width="9" style="1"/>
    <col min="6145" max="6145" width="4.75" style="1" customWidth="1"/>
    <col min="6146" max="6146" width="14.875" style="1" customWidth="1"/>
    <col min="6147" max="6147" width="8.375" style="1" customWidth="1"/>
    <col min="6148" max="6148" width="15.5" style="1" customWidth="1"/>
    <col min="6149" max="6149" width="19.625" style="1" customWidth="1"/>
    <col min="6150" max="6151" width="5.625" style="1" customWidth="1"/>
    <col min="6152" max="6152" width="4.875" style="1" bestFit="1" customWidth="1"/>
    <col min="6153" max="6154" width="5" style="1" bestFit="1" customWidth="1"/>
    <col min="6155" max="6156" width="7.625" style="1" bestFit="1" customWidth="1"/>
    <col min="6157" max="6157" width="4.875" style="1" customWidth="1"/>
    <col min="6158" max="6158" width="5.625" style="1" customWidth="1"/>
    <col min="6159" max="6159" width="4.375" style="1" customWidth="1"/>
    <col min="6160" max="6160" width="8.75" style="1" customWidth="1"/>
    <col min="6161" max="6400" width="9" style="1"/>
    <col min="6401" max="6401" width="4.75" style="1" customWidth="1"/>
    <col min="6402" max="6402" width="14.875" style="1" customWidth="1"/>
    <col min="6403" max="6403" width="8.375" style="1" customWidth="1"/>
    <col min="6404" max="6404" width="15.5" style="1" customWidth="1"/>
    <col min="6405" max="6405" width="19.625" style="1" customWidth="1"/>
    <col min="6406" max="6407" width="5.625" style="1" customWidth="1"/>
    <col min="6408" max="6408" width="4.875" style="1" bestFit="1" customWidth="1"/>
    <col min="6409" max="6410" width="5" style="1" bestFit="1" customWidth="1"/>
    <col min="6411" max="6412" width="7.625" style="1" bestFit="1" customWidth="1"/>
    <col min="6413" max="6413" width="4.875" style="1" customWidth="1"/>
    <col min="6414" max="6414" width="5.625" style="1" customWidth="1"/>
    <col min="6415" max="6415" width="4.375" style="1" customWidth="1"/>
    <col min="6416" max="6416" width="8.75" style="1" customWidth="1"/>
    <col min="6417" max="6656" width="9" style="1"/>
    <col min="6657" max="6657" width="4.75" style="1" customWidth="1"/>
    <col min="6658" max="6658" width="14.875" style="1" customWidth="1"/>
    <col min="6659" max="6659" width="8.375" style="1" customWidth="1"/>
    <col min="6660" max="6660" width="15.5" style="1" customWidth="1"/>
    <col min="6661" max="6661" width="19.625" style="1" customWidth="1"/>
    <col min="6662" max="6663" width="5.625" style="1" customWidth="1"/>
    <col min="6664" max="6664" width="4.875" style="1" bestFit="1" customWidth="1"/>
    <col min="6665" max="6666" width="5" style="1" bestFit="1" customWidth="1"/>
    <col min="6667" max="6668" width="7.625" style="1" bestFit="1" customWidth="1"/>
    <col min="6669" max="6669" width="4.875" style="1" customWidth="1"/>
    <col min="6670" max="6670" width="5.625" style="1" customWidth="1"/>
    <col min="6671" max="6671" width="4.375" style="1" customWidth="1"/>
    <col min="6672" max="6672" width="8.75" style="1" customWidth="1"/>
    <col min="6673" max="6912" width="9" style="1"/>
    <col min="6913" max="6913" width="4.75" style="1" customWidth="1"/>
    <col min="6914" max="6914" width="14.875" style="1" customWidth="1"/>
    <col min="6915" max="6915" width="8.375" style="1" customWidth="1"/>
    <col min="6916" max="6916" width="15.5" style="1" customWidth="1"/>
    <col min="6917" max="6917" width="19.625" style="1" customWidth="1"/>
    <col min="6918" max="6919" width="5.625" style="1" customWidth="1"/>
    <col min="6920" max="6920" width="4.875" style="1" bestFit="1" customWidth="1"/>
    <col min="6921" max="6922" width="5" style="1" bestFit="1" customWidth="1"/>
    <col min="6923" max="6924" width="7.625" style="1" bestFit="1" customWidth="1"/>
    <col min="6925" max="6925" width="4.875" style="1" customWidth="1"/>
    <col min="6926" max="6926" width="5.625" style="1" customWidth="1"/>
    <col min="6927" max="6927" width="4.375" style="1" customWidth="1"/>
    <col min="6928" max="6928" width="8.75" style="1" customWidth="1"/>
    <col min="6929" max="7168" width="9" style="1"/>
    <col min="7169" max="7169" width="4.75" style="1" customWidth="1"/>
    <col min="7170" max="7170" width="14.875" style="1" customWidth="1"/>
    <col min="7171" max="7171" width="8.375" style="1" customWidth="1"/>
    <col min="7172" max="7172" width="15.5" style="1" customWidth="1"/>
    <col min="7173" max="7173" width="19.625" style="1" customWidth="1"/>
    <col min="7174" max="7175" width="5.625" style="1" customWidth="1"/>
    <col min="7176" max="7176" width="4.875" style="1" bestFit="1" customWidth="1"/>
    <col min="7177" max="7178" width="5" style="1" bestFit="1" customWidth="1"/>
    <col min="7179" max="7180" width="7.625" style="1" bestFit="1" customWidth="1"/>
    <col min="7181" max="7181" width="4.875" style="1" customWidth="1"/>
    <col min="7182" max="7182" width="5.625" style="1" customWidth="1"/>
    <col min="7183" max="7183" width="4.375" style="1" customWidth="1"/>
    <col min="7184" max="7184" width="8.75" style="1" customWidth="1"/>
    <col min="7185" max="7424" width="9" style="1"/>
    <col min="7425" max="7425" width="4.75" style="1" customWidth="1"/>
    <col min="7426" max="7426" width="14.875" style="1" customWidth="1"/>
    <col min="7427" max="7427" width="8.375" style="1" customWidth="1"/>
    <col min="7428" max="7428" width="15.5" style="1" customWidth="1"/>
    <col min="7429" max="7429" width="19.625" style="1" customWidth="1"/>
    <col min="7430" max="7431" width="5.625" style="1" customWidth="1"/>
    <col min="7432" max="7432" width="4.875" style="1" bestFit="1" customWidth="1"/>
    <col min="7433" max="7434" width="5" style="1" bestFit="1" customWidth="1"/>
    <col min="7435" max="7436" width="7.625" style="1" bestFit="1" customWidth="1"/>
    <col min="7437" max="7437" width="4.875" style="1" customWidth="1"/>
    <col min="7438" max="7438" width="5.625" style="1" customWidth="1"/>
    <col min="7439" max="7439" width="4.375" style="1" customWidth="1"/>
    <col min="7440" max="7440" width="8.75" style="1" customWidth="1"/>
    <col min="7441" max="7680" width="9" style="1"/>
    <col min="7681" max="7681" width="4.75" style="1" customWidth="1"/>
    <col min="7682" max="7682" width="14.875" style="1" customWidth="1"/>
    <col min="7683" max="7683" width="8.375" style="1" customWidth="1"/>
    <col min="7684" max="7684" width="15.5" style="1" customWidth="1"/>
    <col min="7685" max="7685" width="19.625" style="1" customWidth="1"/>
    <col min="7686" max="7687" width="5.625" style="1" customWidth="1"/>
    <col min="7688" max="7688" width="4.875" style="1" bestFit="1" customWidth="1"/>
    <col min="7689" max="7690" width="5" style="1" bestFit="1" customWidth="1"/>
    <col min="7691" max="7692" width="7.625" style="1" bestFit="1" customWidth="1"/>
    <col min="7693" max="7693" width="4.875" style="1" customWidth="1"/>
    <col min="7694" max="7694" width="5.625" style="1" customWidth="1"/>
    <col min="7695" max="7695" width="4.375" style="1" customWidth="1"/>
    <col min="7696" max="7696" width="8.75" style="1" customWidth="1"/>
    <col min="7697" max="7936" width="9" style="1"/>
    <col min="7937" max="7937" width="4.75" style="1" customWidth="1"/>
    <col min="7938" max="7938" width="14.875" style="1" customWidth="1"/>
    <col min="7939" max="7939" width="8.375" style="1" customWidth="1"/>
    <col min="7940" max="7940" width="15.5" style="1" customWidth="1"/>
    <col min="7941" max="7941" width="19.625" style="1" customWidth="1"/>
    <col min="7942" max="7943" width="5.625" style="1" customWidth="1"/>
    <col min="7944" max="7944" width="4.875" style="1" bestFit="1" customWidth="1"/>
    <col min="7945" max="7946" width="5" style="1" bestFit="1" customWidth="1"/>
    <col min="7947" max="7948" width="7.625" style="1" bestFit="1" customWidth="1"/>
    <col min="7949" max="7949" width="4.875" style="1" customWidth="1"/>
    <col min="7950" max="7950" width="5.625" style="1" customWidth="1"/>
    <col min="7951" max="7951" width="4.375" style="1" customWidth="1"/>
    <col min="7952" max="7952" width="8.75" style="1" customWidth="1"/>
    <col min="7953" max="8192" width="9" style="1"/>
    <col min="8193" max="8193" width="4.75" style="1" customWidth="1"/>
    <col min="8194" max="8194" width="14.875" style="1" customWidth="1"/>
    <col min="8195" max="8195" width="8.375" style="1" customWidth="1"/>
    <col min="8196" max="8196" width="15.5" style="1" customWidth="1"/>
    <col min="8197" max="8197" width="19.625" style="1" customWidth="1"/>
    <col min="8198" max="8199" width="5.625" style="1" customWidth="1"/>
    <col min="8200" max="8200" width="4.875" style="1" bestFit="1" customWidth="1"/>
    <col min="8201" max="8202" width="5" style="1" bestFit="1" customWidth="1"/>
    <col min="8203" max="8204" width="7.625" style="1" bestFit="1" customWidth="1"/>
    <col min="8205" max="8205" width="4.875" style="1" customWidth="1"/>
    <col min="8206" max="8206" width="5.625" style="1" customWidth="1"/>
    <col min="8207" max="8207" width="4.375" style="1" customWidth="1"/>
    <col min="8208" max="8208" width="8.75" style="1" customWidth="1"/>
    <col min="8209" max="8448" width="9" style="1"/>
    <col min="8449" max="8449" width="4.75" style="1" customWidth="1"/>
    <col min="8450" max="8450" width="14.875" style="1" customWidth="1"/>
    <col min="8451" max="8451" width="8.375" style="1" customWidth="1"/>
    <col min="8452" max="8452" width="15.5" style="1" customWidth="1"/>
    <col min="8453" max="8453" width="19.625" style="1" customWidth="1"/>
    <col min="8454" max="8455" width="5.625" style="1" customWidth="1"/>
    <col min="8456" max="8456" width="4.875" style="1" bestFit="1" customWidth="1"/>
    <col min="8457" max="8458" width="5" style="1" bestFit="1" customWidth="1"/>
    <col min="8459" max="8460" width="7.625" style="1" bestFit="1" customWidth="1"/>
    <col min="8461" max="8461" width="4.875" style="1" customWidth="1"/>
    <col min="8462" max="8462" width="5.625" style="1" customWidth="1"/>
    <col min="8463" max="8463" width="4.375" style="1" customWidth="1"/>
    <col min="8464" max="8464" width="8.75" style="1" customWidth="1"/>
    <col min="8465" max="8704" width="9" style="1"/>
    <col min="8705" max="8705" width="4.75" style="1" customWidth="1"/>
    <col min="8706" max="8706" width="14.875" style="1" customWidth="1"/>
    <col min="8707" max="8707" width="8.375" style="1" customWidth="1"/>
    <col min="8708" max="8708" width="15.5" style="1" customWidth="1"/>
    <col min="8709" max="8709" width="19.625" style="1" customWidth="1"/>
    <col min="8710" max="8711" width="5.625" style="1" customWidth="1"/>
    <col min="8712" max="8712" width="4.875" style="1" bestFit="1" customWidth="1"/>
    <col min="8713" max="8714" width="5" style="1" bestFit="1" customWidth="1"/>
    <col min="8715" max="8716" width="7.625" style="1" bestFit="1" customWidth="1"/>
    <col min="8717" max="8717" width="4.875" style="1" customWidth="1"/>
    <col min="8718" max="8718" width="5.625" style="1" customWidth="1"/>
    <col min="8719" max="8719" width="4.375" style="1" customWidth="1"/>
    <col min="8720" max="8720" width="8.75" style="1" customWidth="1"/>
    <col min="8721" max="8960" width="9" style="1"/>
    <col min="8961" max="8961" width="4.75" style="1" customWidth="1"/>
    <col min="8962" max="8962" width="14.875" style="1" customWidth="1"/>
    <col min="8963" max="8963" width="8.375" style="1" customWidth="1"/>
    <col min="8964" max="8964" width="15.5" style="1" customWidth="1"/>
    <col min="8965" max="8965" width="19.625" style="1" customWidth="1"/>
    <col min="8966" max="8967" width="5.625" style="1" customWidth="1"/>
    <col min="8968" max="8968" width="4.875" style="1" bestFit="1" customWidth="1"/>
    <col min="8969" max="8970" width="5" style="1" bestFit="1" customWidth="1"/>
    <col min="8971" max="8972" width="7.625" style="1" bestFit="1" customWidth="1"/>
    <col min="8973" max="8973" width="4.875" style="1" customWidth="1"/>
    <col min="8974" max="8974" width="5.625" style="1" customWidth="1"/>
    <col min="8975" max="8975" width="4.375" style="1" customWidth="1"/>
    <col min="8976" max="8976" width="8.75" style="1" customWidth="1"/>
    <col min="8977" max="9216" width="9" style="1"/>
    <col min="9217" max="9217" width="4.75" style="1" customWidth="1"/>
    <col min="9218" max="9218" width="14.875" style="1" customWidth="1"/>
    <col min="9219" max="9219" width="8.375" style="1" customWidth="1"/>
    <col min="9220" max="9220" width="15.5" style="1" customWidth="1"/>
    <col min="9221" max="9221" width="19.625" style="1" customWidth="1"/>
    <col min="9222" max="9223" width="5.625" style="1" customWidth="1"/>
    <col min="9224" max="9224" width="4.875" style="1" bestFit="1" customWidth="1"/>
    <col min="9225" max="9226" width="5" style="1" bestFit="1" customWidth="1"/>
    <col min="9227" max="9228" width="7.625" style="1" bestFit="1" customWidth="1"/>
    <col min="9229" max="9229" width="4.875" style="1" customWidth="1"/>
    <col min="9230" max="9230" width="5.625" style="1" customWidth="1"/>
    <col min="9231" max="9231" width="4.375" style="1" customWidth="1"/>
    <col min="9232" max="9232" width="8.75" style="1" customWidth="1"/>
    <col min="9233" max="9472" width="9" style="1"/>
    <col min="9473" max="9473" width="4.75" style="1" customWidth="1"/>
    <col min="9474" max="9474" width="14.875" style="1" customWidth="1"/>
    <col min="9475" max="9475" width="8.375" style="1" customWidth="1"/>
    <col min="9476" max="9476" width="15.5" style="1" customWidth="1"/>
    <col min="9477" max="9477" width="19.625" style="1" customWidth="1"/>
    <col min="9478" max="9479" width="5.625" style="1" customWidth="1"/>
    <col min="9480" max="9480" width="4.875" style="1" bestFit="1" customWidth="1"/>
    <col min="9481" max="9482" width="5" style="1" bestFit="1" customWidth="1"/>
    <col min="9483" max="9484" width="7.625" style="1" bestFit="1" customWidth="1"/>
    <col min="9485" max="9485" width="4.875" style="1" customWidth="1"/>
    <col min="9486" max="9486" width="5.625" style="1" customWidth="1"/>
    <col min="9487" max="9487" width="4.375" style="1" customWidth="1"/>
    <col min="9488" max="9488" width="8.75" style="1" customWidth="1"/>
    <col min="9489" max="9728" width="9" style="1"/>
    <col min="9729" max="9729" width="4.75" style="1" customWidth="1"/>
    <col min="9730" max="9730" width="14.875" style="1" customWidth="1"/>
    <col min="9731" max="9731" width="8.375" style="1" customWidth="1"/>
    <col min="9732" max="9732" width="15.5" style="1" customWidth="1"/>
    <col min="9733" max="9733" width="19.625" style="1" customWidth="1"/>
    <col min="9734" max="9735" width="5.625" style="1" customWidth="1"/>
    <col min="9736" max="9736" width="4.875" style="1" bestFit="1" customWidth="1"/>
    <col min="9737" max="9738" width="5" style="1" bestFit="1" customWidth="1"/>
    <col min="9739" max="9740" width="7.625" style="1" bestFit="1" customWidth="1"/>
    <col min="9741" max="9741" width="4.875" style="1" customWidth="1"/>
    <col min="9742" max="9742" width="5.625" style="1" customWidth="1"/>
    <col min="9743" max="9743" width="4.375" style="1" customWidth="1"/>
    <col min="9744" max="9744" width="8.75" style="1" customWidth="1"/>
    <col min="9745" max="9984" width="9" style="1"/>
    <col min="9985" max="9985" width="4.75" style="1" customWidth="1"/>
    <col min="9986" max="9986" width="14.875" style="1" customWidth="1"/>
    <col min="9987" max="9987" width="8.375" style="1" customWidth="1"/>
    <col min="9988" max="9988" width="15.5" style="1" customWidth="1"/>
    <col min="9989" max="9989" width="19.625" style="1" customWidth="1"/>
    <col min="9990" max="9991" width="5.625" style="1" customWidth="1"/>
    <col min="9992" max="9992" width="4.875" style="1" bestFit="1" customWidth="1"/>
    <col min="9993" max="9994" width="5" style="1" bestFit="1" customWidth="1"/>
    <col min="9995" max="9996" width="7.625" style="1" bestFit="1" customWidth="1"/>
    <col min="9997" max="9997" width="4.875" style="1" customWidth="1"/>
    <col min="9998" max="9998" width="5.625" style="1" customWidth="1"/>
    <col min="9999" max="9999" width="4.375" style="1" customWidth="1"/>
    <col min="10000" max="10000" width="8.75" style="1" customWidth="1"/>
    <col min="10001" max="10240" width="9" style="1"/>
    <col min="10241" max="10241" width="4.75" style="1" customWidth="1"/>
    <col min="10242" max="10242" width="14.875" style="1" customWidth="1"/>
    <col min="10243" max="10243" width="8.375" style="1" customWidth="1"/>
    <col min="10244" max="10244" width="15.5" style="1" customWidth="1"/>
    <col min="10245" max="10245" width="19.625" style="1" customWidth="1"/>
    <col min="10246" max="10247" width="5.625" style="1" customWidth="1"/>
    <col min="10248" max="10248" width="4.875" style="1" bestFit="1" customWidth="1"/>
    <col min="10249" max="10250" width="5" style="1" bestFit="1" customWidth="1"/>
    <col min="10251" max="10252" width="7.625" style="1" bestFit="1" customWidth="1"/>
    <col min="10253" max="10253" width="4.875" style="1" customWidth="1"/>
    <col min="10254" max="10254" width="5.625" style="1" customWidth="1"/>
    <col min="10255" max="10255" width="4.375" style="1" customWidth="1"/>
    <col min="10256" max="10256" width="8.75" style="1" customWidth="1"/>
    <col min="10257" max="10496" width="9" style="1"/>
    <col min="10497" max="10497" width="4.75" style="1" customWidth="1"/>
    <col min="10498" max="10498" width="14.875" style="1" customWidth="1"/>
    <col min="10499" max="10499" width="8.375" style="1" customWidth="1"/>
    <col min="10500" max="10500" width="15.5" style="1" customWidth="1"/>
    <col min="10501" max="10501" width="19.625" style="1" customWidth="1"/>
    <col min="10502" max="10503" width="5.625" style="1" customWidth="1"/>
    <col min="10504" max="10504" width="4.875" style="1" bestFit="1" customWidth="1"/>
    <col min="10505" max="10506" width="5" style="1" bestFit="1" customWidth="1"/>
    <col min="10507" max="10508" width="7.625" style="1" bestFit="1" customWidth="1"/>
    <col min="10509" max="10509" width="4.875" style="1" customWidth="1"/>
    <col min="10510" max="10510" width="5.625" style="1" customWidth="1"/>
    <col min="10511" max="10511" width="4.375" style="1" customWidth="1"/>
    <col min="10512" max="10512" width="8.75" style="1" customWidth="1"/>
    <col min="10513" max="10752" width="9" style="1"/>
    <col min="10753" max="10753" width="4.75" style="1" customWidth="1"/>
    <col min="10754" max="10754" width="14.875" style="1" customWidth="1"/>
    <col min="10755" max="10755" width="8.375" style="1" customWidth="1"/>
    <col min="10756" max="10756" width="15.5" style="1" customWidth="1"/>
    <col min="10757" max="10757" width="19.625" style="1" customWidth="1"/>
    <col min="10758" max="10759" width="5.625" style="1" customWidth="1"/>
    <col min="10760" max="10760" width="4.875" style="1" bestFit="1" customWidth="1"/>
    <col min="10761" max="10762" width="5" style="1" bestFit="1" customWidth="1"/>
    <col min="10763" max="10764" width="7.625" style="1" bestFit="1" customWidth="1"/>
    <col min="10765" max="10765" width="4.875" style="1" customWidth="1"/>
    <col min="10766" max="10766" width="5.625" style="1" customWidth="1"/>
    <col min="10767" max="10767" width="4.375" style="1" customWidth="1"/>
    <col min="10768" max="10768" width="8.75" style="1" customWidth="1"/>
    <col min="10769" max="11008" width="9" style="1"/>
    <col min="11009" max="11009" width="4.75" style="1" customWidth="1"/>
    <col min="11010" max="11010" width="14.875" style="1" customWidth="1"/>
    <col min="11011" max="11011" width="8.375" style="1" customWidth="1"/>
    <col min="11012" max="11012" width="15.5" style="1" customWidth="1"/>
    <col min="11013" max="11013" width="19.625" style="1" customWidth="1"/>
    <col min="11014" max="11015" width="5.625" style="1" customWidth="1"/>
    <col min="11016" max="11016" width="4.875" style="1" bestFit="1" customWidth="1"/>
    <col min="11017" max="11018" width="5" style="1" bestFit="1" customWidth="1"/>
    <col min="11019" max="11020" width="7.625" style="1" bestFit="1" customWidth="1"/>
    <col min="11021" max="11021" width="4.875" style="1" customWidth="1"/>
    <col min="11022" max="11022" width="5.625" style="1" customWidth="1"/>
    <col min="11023" max="11023" width="4.375" style="1" customWidth="1"/>
    <col min="11024" max="11024" width="8.75" style="1" customWidth="1"/>
    <col min="11025" max="11264" width="9" style="1"/>
    <col min="11265" max="11265" width="4.75" style="1" customWidth="1"/>
    <col min="11266" max="11266" width="14.875" style="1" customWidth="1"/>
    <col min="11267" max="11267" width="8.375" style="1" customWidth="1"/>
    <col min="11268" max="11268" width="15.5" style="1" customWidth="1"/>
    <col min="11269" max="11269" width="19.625" style="1" customWidth="1"/>
    <col min="11270" max="11271" width="5.625" style="1" customWidth="1"/>
    <col min="11272" max="11272" width="4.875" style="1" bestFit="1" customWidth="1"/>
    <col min="11273" max="11274" width="5" style="1" bestFit="1" customWidth="1"/>
    <col min="11275" max="11276" width="7.625" style="1" bestFit="1" customWidth="1"/>
    <col min="11277" max="11277" width="4.875" style="1" customWidth="1"/>
    <col min="11278" max="11278" width="5.625" style="1" customWidth="1"/>
    <col min="11279" max="11279" width="4.375" style="1" customWidth="1"/>
    <col min="11280" max="11280" width="8.75" style="1" customWidth="1"/>
    <col min="11281" max="11520" width="9" style="1"/>
    <col min="11521" max="11521" width="4.75" style="1" customWidth="1"/>
    <col min="11522" max="11522" width="14.875" style="1" customWidth="1"/>
    <col min="11523" max="11523" width="8.375" style="1" customWidth="1"/>
    <col min="11524" max="11524" width="15.5" style="1" customWidth="1"/>
    <col min="11525" max="11525" width="19.625" style="1" customWidth="1"/>
    <col min="11526" max="11527" width="5.625" style="1" customWidth="1"/>
    <col min="11528" max="11528" width="4.875" style="1" bestFit="1" customWidth="1"/>
    <col min="11529" max="11530" width="5" style="1" bestFit="1" customWidth="1"/>
    <col min="11531" max="11532" width="7.625" style="1" bestFit="1" customWidth="1"/>
    <col min="11533" max="11533" width="4.875" style="1" customWidth="1"/>
    <col min="11534" max="11534" width="5.625" style="1" customWidth="1"/>
    <col min="11535" max="11535" width="4.375" style="1" customWidth="1"/>
    <col min="11536" max="11536" width="8.75" style="1" customWidth="1"/>
    <col min="11537" max="11776" width="9" style="1"/>
    <col min="11777" max="11777" width="4.75" style="1" customWidth="1"/>
    <col min="11778" max="11778" width="14.875" style="1" customWidth="1"/>
    <col min="11779" max="11779" width="8.375" style="1" customWidth="1"/>
    <col min="11780" max="11780" width="15.5" style="1" customWidth="1"/>
    <col min="11781" max="11781" width="19.625" style="1" customWidth="1"/>
    <col min="11782" max="11783" width="5.625" style="1" customWidth="1"/>
    <col min="11784" max="11784" width="4.875" style="1" bestFit="1" customWidth="1"/>
    <col min="11785" max="11786" width="5" style="1" bestFit="1" customWidth="1"/>
    <col min="11787" max="11788" width="7.625" style="1" bestFit="1" customWidth="1"/>
    <col min="11789" max="11789" width="4.875" style="1" customWidth="1"/>
    <col min="11790" max="11790" width="5.625" style="1" customWidth="1"/>
    <col min="11791" max="11791" width="4.375" style="1" customWidth="1"/>
    <col min="11792" max="11792" width="8.75" style="1" customWidth="1"/>
    <col min="11793" max="12032" width="9" style="1"/>
    <col min="12033" max="12033" width="4.75" style="1" customWidth="1"/>
    <col min="12034" max="12034" width="14.875" style="1" customWidth="1"/>
    <col min="12035" max="12035" width="8.375" style="1" customWidth="1"/>
    <col min="12036" max="12036" width="15.5" style="1" customWidth="1"/>
    <col min="12037" max="12037" width="19.625" style="1" customWidth="1"/>
    <col min="12038" max="12039" width="5.625" style="1" customWidth="1"/>
    <col min="12040" max="12040" width="4.875" style="1" bestFit="1" customWidth="1"/>
    <col min="12041" max="12042" width="5" style="1" bestFit="1" customWidth="1"/>
    <col min="12043" max="12044" width="7.625" style="1" bestFit="1" customWidth="1"/>
    <col min="12045" max="12045" width="4.875" style="1" customWidth="1"/>
    <col min="12046" max="12046" width="5.625" style="1" customWidth="1"/>
    <col min="12047" max="12047" width="4.375" style="1" customWidth="1"/>
    <col min="12048" max="12048" width="8.75" style="1" customWidth="1"/>
    <col min="12049" max="12288" width="9" style="1"/>
    <col min="12289" max="12289" width="4.75" style="1" customWidth="1"/>
    <col min="12290" max="12290" width="14.875" style="1" customWidth="1"/>
    <col min="12291" max="12291" width="8.375" style="1" customWidth="1"/>
    <col min="12292" max="12292" width="15.5" style="1" customWidth="1"/>
    <col min="12293" max="12293" width="19.625" style="1" customWidth="1"/>
    <col min="12294" max="12295" width="5.625" style="1" customWidth="1"/>
    <col min="12296" max="12296" width="4.875" style="1" bestFit="1" customWidth="1"/>
    <col min="12297" max="12298" width="5" style="1" bestFit="1" customWidth="1"/>
    <col min="12299" max="12300" width="7.625" style="1" bestFit="1" customWidth="1"/>
    <col min="12301" max="12301" width="4.875" style="1" customWidth="1"/>
    <col min="12302" max="12302" width="5.625" style="1" customWidth="1"/>
    <col min="12303" max="12303" width="4.375" style="1" customWidth="1"/>
    <col min="12304" max="12304" width="8.75" style="1" customWidth="1"/>
    <col min="12305" max="12544" width="9" style="1"/>
    <col min="12545" max="12545" width="4.75" style="1" customWidth="1"/>
    <col min="12546" max="12546" width="14.875" style="1" customWidth="1"/>
    <col min="12547" max="12547" width="8.375" style="1" customWidth="1"/>
    <col min="12548" max="12548" width="15.5" style="1" customWidth="1"/>
    <col min="12549" max="12549" width="19.625" style="1" customWidth="1"/>
    <col min="12550" max="12551" width="5.625" style="1" customWidth="1"/>
    <col min="12552" max="12552" width="4.875" style="1" bestFit="1" customWidth="1"/>
    <col min="12553" max="12554" width="5" style="1" bestFit="1" customWidth="1"/>
    <col min="12555" max="12556" width="7.625" style="1" bestFit="1" customWidth="1"/>
    <col min="12557" max="12557" width="4.875" style="1" customWidth="1"/>
    <col min="12558" max="12558" width="5.625" style="1" customWidth="1"/>
    <col min="12559" max="12559" width="4.375" style="1" customWidth="1"/>
    <col min="12560" max="12560" width="8.75" style="1" customWidth="1"/>
    <col min="12561" max="12800" width="9" style="1"/>
    <col min="12801" max="12801" width="4.75" style="1" customWidth="1"/>
    <col min="12802" max="12802" width="14.875" style="1" customWidth="1"/>
    <col min="12803" max="12803" width="8.375" style="1" customWidth="1"/>
    <col min="12804" max="12804" width="15.5" style="1" customWidth="1"/>
    <col min="12805" max="12805" width="19.625" style="1" customWidth="1"/>
    <col min="12806" max="12807" width="5.625" style="1" customWidth="1"/>
    <col min="12808" max="12808" width="4.875" style="1" bestFit="1" customWidth="1"/>
    <col min="12809" max="12810" width="5" style="1" bestFit="1" customWidth="1"/>
    <col min="12811" max="12812" width="7.625" style="1" bestFit="1" customWidth="1"/>
    <col min="12813" max="12813" width="4.875" style="1" customWidth="1"/>
    <col min="12814" max="12814" width="5.625" style="1" customWidth="1"/>
    <col min="12815" max="12815" width="4.375" style="1" customWidth="1"/>
    <col min="12816" max="12816" width="8.75" style="1" customWidth="1"/>
    <col min="12817" max="13056" width="9" style="1"/>
    <col min="13057" max="13057" width="4.75" style="1" customWidth="1"/>
    <col min="13058" max="13058" width="14.875" style="1" customWidth="1"/>
    <col min="13059" max="13059" width="8.375" style="1" customWidth="1"/>
    <col min="13060" max="13060" width="15.5" style="1" customWidth="1"/>
    <col min="13061" max="13061" width="19.625" style="1" customWidth="1"/>
    <col min="13062" max="13063" width="5.625" style="1" customWidth="1"/>
    <col min="13064" max="13064" width="4.875" style="1" bestFit="1" customWidth="1"/>
    <col min="13065" max="13066" width="5" style="1" bestFit="1" customWidth="1"/>
    <col min="13067" max="13068" width="7.625" style="1" bestFit="1" customWidth="1"/>
    <col min="13069" max="13069" width="4.875" style="1" customWidth="1"/>
    <col min="13070" max="13070" width="5.625" style="1" customWidth="1"/>
    <col min="13071" max="13071" width="4.375" style="1" customWidth="1"/>
    <col min="13072" max="13072" width="8.75" style="1" customWidth="1"/>
    <col min="13073" max="13312" width="9" style="1"/>
    <col min="13313" max="13313" width="4.75" style="1" customWidth="1"/>
    <col min="13314" max="13314" width="14.875" style="1" customWidth="1"/>
    <col min="13315" max="13315" width="8.375" style="1" customWidth="1"/>
    <col min="13316" max="13316" width="15.5" style="1" customWidth="1"/>
    <col min="13317" max="13317" width="19.625" style="1" customWidth="1"/>
    <col min="13318" max="13319" width="5.625" style="1" customWidth="1"/>
    <col min="13320" max="13320" width="4.875" style="1" bestFit="1" customWidth="1"/>
    <col min="13321" max="13322" width="5" style="1" bestFit="1" customWidth="1"/>
    <col min="13323" max="13324" width="7.625" style="1" bestFit="1" customWidth="1"/>
    <col min="13325" max="13325" width="4.875" style="1" customWidth="1"/>
    <col min="13326" max="13326" width="5.625" style="1" customWidth="1"/>
    <col min="13327" max="13327" width="4.375" style="1" customWidth="1"/>
    <col min="13328" max="13328" width="8.75" style="1" customWidth="1"/>
    <col min="13329" max="13568" width="9" style="1"/>
    <col min="13569" max="13569" width="4.75" style="1" customWidth="1"/>
    <col min="13570" max="13570" width="14.875" style="1" customWidth="1"/>
    <col min="13571" max="13571" width="8.375" style="1" customWidth="1"/>
    <col min="13572" max="13572" width="15.5" style="1" customWidth="1"/>
    <col min="13573" max="13573" width="19.625" style="1" customWidth="1"/>
    <col min="13574" max="13575" width="5.625" style="1" customWidth="1"/>
    <col min="13576" max="13576" width="4.875" style="1" bestFit="1" customWidth="1"/>
    <col min="13577" max="13578" width="5" style="1" bestFit="1" customWidth="1"/>
    <col min="13579" max="13580" width="7.625" style="1" bestFit="1" customWidth="1"/>
    <col min="13581" max="13581" width="4.875" style="1" customWidth="1"/>
    <col min="13582" max="13582" width="5.625" style="1" customWidth="1"/>
    <col min="13583" max="13583" width="4.375" style="1" customWidth="1"/>
    <col min="13584" max="13584" width="8.75" style="1" customWidth="1"/>
    <col min="13585" max="13824" width="9" style="1"/>
    <col min="13825" max="13825" width="4.75" style="1" customWidth="1"/>
    <col min="13826" max="13826" width="14.875" style="1" customWidth="1"/>
    <col min="13827" max="13827" width="8.375" style="1" customWidth="1"/>
    <col min="13828" max="13828" width="15.5" style="1" customWidth="1"/>
    <col min="13829" max="13829" width="19.625" style="1" customWidth="1"/>
    <col min="13830" max="13831" width="5.625" style="1" customWidth="1"/>
    <col min="13832" max="13832" width="4.875" style="1" bestFit="1" customWidth="1"/>
    <col min="13833" max="13834" width="5" style="1" bestFit="1" customWidth="1"/>
    <col min="13835" max="13836" width="7.625" style="1" bestFit="1" customWidth="1"/>
    <col min="13837" max="13837" width="4.875" style="1" customWidth="1"/>
    <col min="13838" max="13838" width="5.625" style="1" customWidth="1"/>
    <col min="13839" max="13839" width="4.375" style="1" customWidth="1"/>
    <col min="13840" max="13840" width="8.75" style="1" customWidth="1"/>
    <col min="13841" max="14080" width="9" style="1"/>
    <col min="14081" max="14081" width="4.75" style="1" customWidth="1"/>
    <col min="14082" max="14082" width="14.875" style="1" customWidth="1"/>
    <col min="14083" max="14083" width="8.375" style="1" customWidth="1"/>
    <col min="14084" max="14084" width="15.5" style="1" customWidth="1"/>
    <col min="14085" max="14085" width="19.625" style="1" customWidth="1"/>
    <col min="14086" max="14087" width="5.625" style="1" customWidth="1"/>
    <col min="14088" max="14088" width="4.875" style="1" bestFit="1" customWidth="1"/>
    <col min="14089" max="14090" width="5" style="1" bestFit="1" customWidth="1"/>
    <col min="14091" max="14092" width="7.625" style="1" bestFit="1" customWidth="1"/>
    <col min="14093" max="14093" width="4.875" style="1" customWidth="1"/>
    <col min="14094" max="14094" width="5.625" style="1" customWidth="1"/>
    <col min="14095" max="14095" width="4.375" style="1" customWidth="1"/>
    <col min="14096" max="14096" width="8.75" style="1" customWidth="1"/>
    <col min="14097" max="14336" width="9" style="1"/>
    <col min="14337" max="14337" width="4.75" style="1" customWidth="1"/>
    <col min="14338" max="14338" width="14.875" style="1" customWidth="1"/>
    <col min="14339" max="14339" width="8.375" style="1" customWidth="1"/>
    <col min="14340" max="14340" width="15.5" style="1" customWidth="1"/>
    <col min="14341" max="14341" width="19.625" style="1" customWidth="1"/>
    <col min="14342" max="14343" width="5.625" style="1" customWidth="1"/>
    <col min="14344" max="14344" width="4.875" style="1" bestFit="1" customWidth="1"/>
    <col min="14345" max="14346" width="5" style="1" bestFit="1" customWidth="1"/>
    <col min="14347" max="14348" width="7.625" style="1" bestFit="1" customWidth="1"/>
    <col min="14349" max="14349" width="4.875" style="1" customWidth="1"/>
    <col min="14350" max="14350" width="5.625" style="1" customWidth="1"/>
    <col min="14351" max="14351" width="4.375" style="1" customWidth="1"/>
    <col min="14352" max="14352" width="8.75" style="1" customWidth="1"/>
    <col min="14353" max="14592" width="9" style="1"/>
    <col min="14593" max="14593" width="4.75" style="1" customWidth="1"/>
    <col min="14594" max="14594" width="14.875" style="1" customWidth="1"/>
    <col min="14595" max="14595" width="8.375" style="1" customWidth="1"/>
    <col min="14596" max="14596" width="15.5" style="1" customWidth="1"/>
    <col min="14597" max="14597" width="19.625" style="1" customWidth="1"/>
    <col min="14598" max="14599" width="5.625" style="1" customWidth="1"/>
    <col min="14600" max="14600" width="4.875" style="1" bestFit="1" customWidth="1"/>
    <col min="14601" max="14602" width="5" style="1" bestFit="1" customWidth="1"/>
    <col min="14603" max="14604" width="7.625" style="1" bestFit="1" customWidth="1"/>
    <col min="14605" max="14605" width="4.875" style="1" customWidth="1"/>
    <col min="14606" max="14606" width="5.625" style="1" customWidth="1"/>
    <col min="14607" max="14607" width="4.375" style="1" customWidth="1"/>
    <col min="14608" max="14608" width="8.75" style="1" customWidth="1"/>
    <col min="14609" max="14848" width="9" style="1"/>
    <col min="14849" max="14849" width="4.75" style="1" customWidth="1"/>
    <col min="14850" max="14850" width="14.875" style="1" customWidth="1"/>
    <col min="14851" max="14851" width="8.375" style="1" customWidth="1"/>
    <col min="14852" max="14852" width="15.5" style="1" customWidth="1"/>
    <col min="14853" max="14853" width="19.625" style="1" customWidth="1"/>
    <col min="14854" max="14855" width="5.625" style="1" customWidth="1"/>
    <col min="14856" max="14856" width="4.875" style="1" bestFit="1" customWidth="1"/>
    <col min="14857" max="14858" width="5" style="1" bestFit="1" customWidth="1"/>
    <col min="14859" max="14860" width="7.625" style="1" bestFit="1" customWidth="1"/>
    <col min="14861" max="14861" width="4.875" style="1" customWidth="1"/>
    <col min="14862" max="14862" width="5.625" style="1" customWidth="1"/>
    <col min="14863" max="14863" width="4.375" style="1" customWidth="1"/>
    <col min="14864" max="14864" width="8.75" style="1" customWidth="1"/>
    <col min="14865" max="15104" width="9" style="1"/>
    <col min="15105" max="15105" width="4.75" style="1" customWidth="1"/>
    <col min="15106" max="15106" width="14.875" style="1" customWidth="1"/>
    <col min="15107" max="15107" width="8.375" style="1" customWidth="1"/>
    <col min="15108" max="15108" width="15.5" style="1" customWidth="1"/>
    <col min="15109" max="15109" width="19.625" style="1" customWidth="1"/>
    <col min="15110" max="15111" width="5.625" style="1" customWidth="1"/>
    <col min="15112" max="15112" width="4.875" style="1" bestFit="1" customWidth="1"/>
    <col min="15113" max="15114" width="5" style="1" bestFit="1" customWidth="1"/>
    <col min="15115" max="15116" width="7.625" style="1" bestFit="1" customWidth="1"/>
    <col min="15117" max="15117" width="4.875" style="1" customWidth="1"/>
    <col min="15118" max="15118" width="5.625" style="1" customWidth="1"/>
    <col min="15119" max="15119" width="4.375" style="1" customWidth="1"/>
    <col min="15120" max="15120" width="8.75" style="1" customWidth="1"/>
    <col min="15121" max="15360" width="9" style="1"/>
    <col min="15361" max="15361" width="4.75" style="1" customWidth="1"/>
    <col min="15362" max="15362" width="14.875" style="1" customWidth="1"/>
    <col min="15363" max="15363" width="8.375" style="1" customWidth="1"/>
    <col min="15364" max="15364" width="15.5" style="1" customWidth="1"/>
    <col min="15365" max="15365" width="19.625" style="1" customWidth="1"/>
    <col min="15366" max="15367" width="5.625" style="1" customWidth="1"/>
    <col min="15368" max="15368" width="4.875" style="1" bestFit="1" customWidth="1"/>
    <col min="15369" max="15370" width="5" style="1" bestFit="1" customWidth="1"/>
    <col min="15371" max="15372" width="7.625" style="1" bestFit="1" customWidth="1"/>
    <col min="15373" max="15373" width="4.875" style="1" customWidth="1"/>
    <col min="15374" max="15374" width="5.625" style="1" customWidth="1"/>
    <col min="15375" max="15375" width="4.375" style="1" customWidth="1"/>
    <col min="15376" max="15376" width="8.75" style="1" customWidth="1"/>
    <col min="15377" max="15616" width="9" style="1"/>
    <col min="15617" max="15617" width="4.75" style="1" customWidth="1"/>
    <col min="15618" max="15618" width="14.875" style="1" customWidth="1"/>
    <col min="15619" max="15619" width="8.375" style="1" customWidth="1"/>
    <col min="15620" max="15620" width="15.5" style="1" customWidth="1"/>
    <col min="15621" max="15621" width="19.625" style="1" customWidth="1"/>
    <col min="15622" max="15623" width="5.625" style="1" customWidth="1"/>
    <col min="15624" max="15624" width="4.875" style="1" bestFit="1" customWidth="1"/>
    <col min="15625" max="15626" width="5" style="1" bestFit="1" customWidth="1"/>
    <col min="15627" max="15628" width="7.625" style="1" bestFit="1" customWidth="1"/>
    <col min="15629" max="15629" width="4.875" style="1" customWidth="1"/>
    <col min="15630" max="15630" width="5.625" style="1" customWidth="1"/>
    <col min="15631" max="15631" width="4.375" style="1" customWidth="1"/>
    <col min="15632" max="15632" width="8.75" style="1" customWidth="1"/>
    <col min="15633" max="15872" width="9" style="1"/>
    <col min="15873" max="15873" width="4.75" style="1" customWidth="1"/>
    <col min="15874" max="15874" width="14.875" style="1" customWidth="1"/>
    <col min="15875" max="15875" width="8.375" style="1" customWidth="1"/>
    <col min="15876" max="15876" width="15.5" style="1" customWidth="1"/>
    <col min="15877" max="15877" width="19.625" style="1" customWidth="1"/>
    <col min="15878" max="15879" width="5.625" style="1" customWidth="1"/>
    <col min="15880" max="15880" width="4.875" style="1" bestFit="1" customWidth="1"/>
    <col min="15881" max="15882" width="5" style="1" bestFit="1" customWidth="1"/>
    <col min="15883" max="15884" width="7.625" style="1" bestFit="1" customWidth="1"/>
    <col min="15885" max="15885" width="4.875" style="1" customWidth="1"/>
    <col min="15886" max="15886" width="5.625" style="1" customWidth="1"/>
    <col min="15887" max="15887" width="4.375" style="1" customWidth="1"/>
    <col min="15888" max="15888" width="8.75" style="1" customWidth="1"/>
    <col min="15889" max="16128" width="9" style="1"/>
    <col min="16129" max="16129" width="4.75" style="1" customWidth="1"/>
    <col min="16130" max="16130" width="14.875" style="1" customWidth="1"/>
    <col min="16131" max="16131" width="8.375" style="1" customWidth="1"/>
    <col min="16132" max="16132" width="15.5" style="1" customWidth="1"/>
    <col min="16133" max="16133" width="19.625" style="1" customWidth="1"/>
    <col min="16134" max="16135" width="5.625" style="1" customWidth="1"/>
    <col min="16136" max="16136" width="4.875" style="1" bestFit="1" customWidth="1"/>
    <col min="16137" max="16138" width="5" style="1" bestFit="1" customWidth="1"/>
    <col min="16139" max="16140" width="7.625" style="1" bestFit="1" customWidth="1"/>
    <col min="16141" max="16141" width="4.875" style="1" customWidth="1"/>
    <col min="16142" max="16142" width="5.625" style="1" customWidth="1"/>
    <col min="16143" max="16143" width="4.375" style="1" customWidth="1"/>
    <col min="16144" max="16144" width="8.75" style="1" customWidth="1"/>
    <col min="16145" max="16384" width="9" style="1"/>
  </cols>
  <sheetData>
    <row r="1" spans="1:16" ht="38.25" customHeight="1" x14ac:dyDescent="0.15">
      <c r="A1" s="187" t="s">
        <v>2719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</row>
    <row r="2" spans="1:16" s="7" customFormat="1" ht="31.5" customHeight="1" x14ac:dyDescent="0.15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5" t="s">
        <v>10</v>
      </c>
      <c r="L2" s="5" t="s">
        <v>11</v>
      </c>
      <c r="M2" s="2" t="s">
        <v>12</v>
      </c>
      <c r="N2" s="6" t="s">
        <v>13</v>
      </c>
      <c r="O2" s="6" t="s">
        <v>14</v>
      </c>
      <c r="P2" s="2" t="s">
        <v>15</v>
      </c>
    </row>
    <row r="3" spans="1:16" s="7" customFormat="1" ht="20.100000000000001" customHeight="1" x14ac:dyDescent="0.15">
      <c r="A3" s="8">
        <v>1</v>
      </c>
      <c r="B3" s="9" t="s">
        <v>16</v>
      </c>
      <c r="C3" s="10" t="s">
        <v>17</v>
      </c>
      <c r="D3" s="10" t="s">
        <v>18</v>
      </c>
      <c r="E3" s="10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11">
        <v>164.75</v>
      </c>
      <c r="L3" s="11">
        <v>599.125</v>
      </c>
      <c r="M3" s="8">
        <v>1</v>
      </c>
      <c r="N3" s="12"/>
      <c r="O3" s="12"/>
      <c r="P3" s="9" t="s">
        <v>25</v>
      </c>
    </row>
    <row r="4" spans="1:16" s="7" customFormat="1" ht="20.100000000000001" customHeight="1" x14ac:dyDescent="0.15">
      <c r="A4" s="8">
        <v>2</v>
      </c>
      <c r="B4" s="9" t="s">
        <v>26</v>
      </c>
      <c r="C4" s="10" t="s">
        <v>27</v>
      </c>
      <c r="D4" s="10" t="s">
        <v>28</v>
      </c>
      <c r="E4" s="10" t="s">
        <v>19</v>
      </c>
      <c r="F4" s="8" t="s">
        <v>29</v>
      </c>
      <c r="G4" s="8" t="s">
        <v>29</v>
      </c>
      <c r="H4" s="8" t="s">
        <v>30</v>
      </c>
      <c r="I4" s="8" t="s">
        <v>23</v>
      </c>
      <c r="J4" s="8" t="s">
        <v>31</v>
      </c>
      <c r="K4" s="11">
        <v>167.75</v>
      </c>
      <c r="L4" s="11">
        <v>563.625</v>
      </c>
      <c r="M4" s="8">
        <v>2</v>
      </c>
      <c r="N4" s="12"/>
      <c r="O4" s="12"/>
      <c r="P4" s="9" t="s">
        <v>25</v>
      </c>
    </row>
    <row r="5" spans="1:16" ht="20.100000000000001" customHeight="1" x14ac:dyDescent="0.15">
      <c r="A5" s="8">
        <v>3</v>
      </c>
      <c r="B5" s="9" t="s">
        <v>32</v>
      </c>
      <c r="C5" s="10" t="s">
        <v>33</v>
      </c>
      <c r="D5" s="10" t="s">
        <v>18</v>
      </c>
      <c r="E5" s="10" t="s">
        <v>34</v>
      </c>
      <c r="F5" s="8">
        <v>62</v>
      </c>
      <c r="G5" s="8">
        <v>46</v>
      </c>
      <c r="H5" s="8">
        <v>219</v>
      </c>
      <c r="I5" s="8" t="s">
        <v>23</v>
      </c>
      <c r="J5" s="8">
        <v>327</v>
      </c>
      <c r="K5" s="11">
        <v>166.25</v>
      </c>
      <c r="L5" s="11">
        <v>576.375</v>
      </c>
      <c r="M5" s="8">
        <v>1</v>
      </c>
      <c r="N5" s="12">
        <v>60</v>
      </c>
      <c r="O5" s="12">
        <v>77</v>
      </c>
      <c r="P5" s="9" t="s">
        <v>35</v>
      </c>
    </row>
    <row r="6" spans="1:16" ht="20.100000000000001" customHeight="1" x14ac:dyDescent="0.15">
      <c r="A6" s="8">
        <v>4</v>
      </c>
      <c r="B6" s="9" t="s">
        <v>36</v>
      </c>
      <c r="C6" s="10" t="s">
        <v>37</v>
      </c>
      <c r="D6" s="10" t="s">
        <v>28</v>
      </c>
      <c r="E6" s="10" t="s">
        <v>38</v>
      </c>
      <c r="F6" s="8" t="s">
        <v>39</v>
      </c>
      <c r="G6" s="8" t="s">
        <v>40</v>
      </c>
      <c r="H6" s="8" t="s">
        <v>41</v>
      </c>
      <c r="I6" s="8" t="s">
        <v>23</v>
      </c>
      <c r="J6" s="8" t="s">
        <v>42</v>
      </c>
      <c r="K6" s="11">
        <v>170.25</v>
      </c>
      <c r="L6" s="11">
        <v>588.375</v>
      </c>
      <c r="M6" s="8">
        <v>1</v>
      </c>
      <c r="N6" s="13"/>
      <c r="O6" s="13"/>
      <c r="P6" s="9" t="s">
        <v>25</v>
      </c>
    </row>
    <row r="7" spans="1:16" ht="20.100000000000001" customHeight="1" x14ac:dyDescent="0.15">
      <c r="A7" s="8">
        <v>5</v>
      </c>
      <c r="B7" s="9" t="s">
        <v>43</v>
      </c>
      <c r="C7" s="14" t="s">
        <v>44</v>
      </c>
      <c r="D7" s="10" t="s">
        <v>18</v>
      </c>
      <c r="E7" s="14" t="s">
        <v>45</v>
      </c>
      <c r="F7" s="8">
        <v>66</v>
      </c>
      <c r="G7" s="8">
        <v>48</v>
      </c>
      <c r="H7" s="8">
        <v>249</v>
      </c>
      <c r="I7" s="8">
        <v>0</v>
      </c>
      <c r="J7" s="8">
        <v>363</v>
      </c>
      <c r="K7" s="11">
        <v>173.25</v>
      </c>
      <c r="L7" s="11">
        <v>622.875</v>
      </c>
      <c r="M7" s="8">
        <v>1</v>
      </c>
      <c r="N7" s="12"/>
      <c r="O7" s="12"/>
      <c r="P7" s="9" t="s">
        <v>35</v>
      </c>
    </row>
    <row r="8" spans="1:16" ht="20.100000000000001" customHeight="1" x14ac:dyDescent="0.15">
      <c r="A8" s="8">
        <v>6</v>
      </c>
      <c r="B8" s="9" t="s">
        <v>46</v>
      </c>
      <c r="C8" s="14" t="s">
        <v>47</v>
      </c>
      <c r="D8" s="10" t="s">
        <v>48</v>
      </c>
      <c r="E8" s="14" t="s">
        <v>45</v>
      </c>
      <c r="F8" s="8">
        <v>65</v>
      </c>
      <c r="G8" s="8">
        <v>53</v>
      </c>
      <c r="H8" s="8">
        <v>217</v>
      </c>
      <c r="I8" s="8" t="s">
        <v>23</v>
      </c>
      <c r="J8" s="8">
        <v>335</v>
      </c>
      <c r="K8" s="11">
        <v>158</v>
      </c>
      <c r="L8" s="11">
        <v>572</v>
      </c>
      <c r="M8" s="8">
        <v>2</v>
      </c>
      <c r="N8" s="12">
        <v>75</v>
      </c>
      <c r="O8" s="12">
        <v>83</v>
      </c>
      <c r="P8" s="9" t="s">
        <v>35</v>
      </c>
    </row>
    <row r="9" spans="1:16" ht="20.100000000000001" customHeight="1" x14ac:dyDescent="0.15">
      <c r="A9" s="8">
        <v>7</v>
      </c>
      <c r="B9" s="9" t="s">
        <v>49</v>
      </c>
      <c r="C9" s="14" t="s">
        <v>50</v>
      </c>
      <c r="D9" s="10" t="s">
        <v>18</v>
      </c>
      <c r="E9" s="14" t="s">
        <v>51</v>
      </c>
      <c r="F9" s="8">
        <v>57</v>
      </c>
      <c r="G9" s="8">
        <v>46</v>
      </c>
      <c r="H9" s="8">
        <v>233</v>
      </c>
      <c r="I9" s="8">
        <v>0</v>
      </c>
      <c r="J9" s="8">
        <v>336</v>
      </c>
      <c r="K9" s="11">
        <v>173.75</v>
      </c>
      <c r="L9" s="11">
        <v>596.625</v>
      </c>
      <c r="M9" s="8">
        <v>1</v>
      </c>
      <c r="N9" s="12"/>
      <c r="O9" s="12"/>
      <c r="P9" s="9" t="s">
        <v>35</v>
      </c>
    </row>
    <row r="10" spans="1:16" ht="20.100000000000001" customHeight="1" x14ac:dyDescent="0.15">
      <c r="A10" s="8">
        <v>8</v>
      </c>
      <c r="B10" s="9" t="s">
        <v>52</v>
      </c>
      <c r="C10" s="10" t="s">
        <v>53</v>
      </c>
      <c r="D10" s="10" t="s">
        <v>28</v>
      </c>
      <c r="E10" s="10" t="s">
        <v>54</v>
      </c>
      <c r="F10" s="8">
        <v>71</v>
      </c>
      <c r="G10" s="8">
        <v>71</v>
      </c>
      <c r="H10" s="8">
        <v>223</v>
      </c>
      <c r="I10" s="8" t="s">
        <v>23</v>
      </c>
      <c r="J10" s="8">
        <v>365</v>
      </c>
      <c r="K10" s="11">
        <v>173</v>
      </c>
      <c r="L10" s="11">
        <v>624.5</v>
      </c>
      <c r="M10" s="8">
        <v>1</v>
      </c>
      <c r="N10" s="15"/>
      <c r="O10" s="15"/>
      <c r="P10" s="16" t="s">
        <v>55</v>
      </c>
    </row>
    <row r="11" spans="1:16" ht="20.100000000000001" customHeight="1" x14ac:dyDescent="0.15">
      <c r="A11" s="8">
        <v>9</v>
      </c>
      <c r="B11" s="9" t="s">
        <v>56</v>
      </c>
      <c r="C11" s="10" t="s">
        <v>57</v>
      </c>
      <c r="D11" s="10" t="s">
        <v>18</v>
      </c>
      <c r="E11" s="10" t="s">
        <v>58</v>
      </c>
      <c r="F11" s="8" t="s">
        <v>59</v>
      </c>
      <c r="G11" s="8" t="s">
        <v>60</v>
      </c>
      <c r="H11" s="8" t="s">
        <v>61</v>
      </c>
      <c r="I11" s="8" t="s">
        <v>23</v>
      </c>
      <c r="J11" s="8" t="s">
        <v>62</v>
      </c>
      <c r="K11" s="11">
        <v>171.7</v>
      </c>
      <c r="L11" s="11">
        <v>591.54999999999995</v>
      </c>
      <c r="M11" s="8">
        <v>2</v>
      </c>
      <c r="N11" s="15"/>
      <c r="O11" s="15"/>
      <c r="P11" s="16" t="s">
        <v>25</v>
      </c>
    </row>
    <row r="12" spans="1:16" ht="20.100000000000001" customHeight="1" x14ac:dyDescent="0.15">
      <c r="A12" s="8">
        <v>10</v>
      </c>
      <c r="B12" s="9" t="s">
        <v>63</v>
      </c>
      <c r="C12" s="10" t="s">
        <v>64</v>
      </c>
      <c r="D12" s="10" t="s">
        <v>18</v>
      </c>
      <c r="E12" s="10" t="s">
        <v>58</v>
      </c>
      <c r="F12" s="8" t="s">
        <v>39</v>
      </c>
      <c r="G12" s="8" t="s">
        <v>65</v>
      </c>
      <c r="H12" s="8" t="s">
        <v>66</v>
      </c>
      <c r="I12" s="8" t="s">
        <v>23</v>
      </c>
      <c r="J12" s="8" t="s">
        <v>67</v>
      </c>
      <c r="K12" s="11">
        <v>166.6</v>
      </c>
      <c r="L12" s="11">
        <v>566.9</v>
      </c>
      <c r="M12" s="8">
        <v>3</v>
      </c>
      <c r="N12" s="15"/>
      <c r="O12" s="15"/>
      <c r="P12" s="16" t="s">
        <v>25</v>
      </c>
    </row>
    <row r="13" spans="1:16" ht="20.100000000000001" customHeight="1" x14ac:dyDescent="0.15">
      <c r="A13" s="8">
        <v>11</v>
      </c>
      <c r="B13" s="9" t="s">
        <v>68</v>
      </c>
      <c r="C13" s="10" t="s">
        <v>69</v>
      </c>
      <c r="D13" s="10" t="s">
        <v>18</v>
      </c>
      <c r="E13" s="10" t="s">
        <v>58</v>
      </c>
      <c r="F13" s="8" t="s">
        <v>70</v>
      </c>
      <c r="G13" s="8" t="s">
        <v>71</v>
      </c>
      <c r="H13" s="8" t="s">
        <v>72</v>
      </c>
      <c r="I13" s="8" t="s">
        <v>23</v>
      </c>
      <c r="J13" s="8" t="s">
        <v>73</v>
      </c>
      <c r="K13" s="11">
        <v>167.5</v>
      </c>
      <c r="L13" s="11">
        <v>573.25</v>
      </c>
      <c r="M13" s="8">
        <v>4</v>
      </c>
      <c r="N13" s="12">
        <v>84</v>
      </c>
      <c r="O13" s="12">
        <v>72</v>
      </c>
      <c r="P13" s="16" t="s">
        <v>25</v>
      </c>
    </row>
    <row r="14" spans="1:16" ht="20.100000000000001" customHeight="1" x14ac:dyDescent="0.15">
      <c r="A14" s="8">
        <v>12</v>
      </c>
      <c r="B14" s="9" t="s">
        <v>74</v>
      </c>
      <c r="C14" s="10" t="s">
        <v>75</v>
      </c>
      <c r="D14" s="10" t="s">
        <v>18</v>
      </c>
      <c r="E14" s="10" t="s">
        <v>76</v>
      </c>
      <c r="F14" s="8" t="s">
        <v>40</v>
      </c>
      <c r="G14" s="8" t="s">
        <v>71</v>
      </c>
      <c r="H14" s="8" t="s">
        <v>77</v>
      </c>
      <c r="I14" s="8" t="s">
        <v>23</v>
      </c>
      <c r="J14" s="8" t="s">
        <v>73</v>
      </c>
      <c r="K14" s="11">
        <v>168.8</v>
      </c>
      <c r="L14" s="11">
        <v>575.20000000000005</v>
      </c>
      <c r="M14" s="8">
        <v>1</v>
      </c>
      <c r="N14" s="15"/>
      <c r="O14" s="15"/>
      <c r="P14" s="16" t="s">
        <v>25</v>
      </c>
    </row>
    <row r="15" spans="1:16" ht="20.100000000000001" customHeight="1" x14ac:dyDescent="0.15">
      <c r="A15" s="8">
        <v>13</v>
      </c>
      <c r="B15" s="9" t="s">
        <v>78</v>
      </c>
      <c r="C15" s="10" t="s">
        <v>79</v>
      </c>
      <c r="D15" s="10" t="s">
        <v>18</v>
      </c>
      <c r="E15" s="10" t="s">
        <v>76</v>
      </c>
      <c r="F15" s="8">
        <v>63</v>
      </c>
      <c r="G15" s="8">
        <v>67</v>
      </c>
      <c r="H15" s="8">
        <v>201</v>
      </c>
      <c r="I15" s="8">
        <v>0</v>
      </c>
      <c r="J15" s="8">
        <v>331</v>
      </c>
      <c r="K15" s="11">
        <v>159.75</v>
      </c>
      <c r="L15" s="11">
        <v>570.625</v>
      </c>
      <c r="M15" s="8">
        <v>2</v>
      </c>
      <c r="N15" s="13"/>
      <c r="O15" s="13"/>
      <c r="P15" s="9" t="s">
        <v>55</v>
      </c>
    </row>
    <row r="16" spans="1:16" ht="20.100000000000001" customHeight="1" x14ac:dyDescent="0.15">
      <c r="A16" s="8">
        <v>14</v>
      </c>
      <c r="B16" s="17" t="s">
        <v>80</v>
      </c>
      <c r="C16" s="18" t="s">
        <v>81</v>
      </c>
      <c r="D16" s="18" t="s">
        <v>82</v>
      </c>
      <c r="E16" s="18" t="s">
        <v>2738</v>
      </c>
      <c r="F16" s="19">
        <v>67</v>
      </c>
      <c r="G16" s="19">
        <v>53</v>
      </c>
      <c r="H16" s="19">
        <v>128</v>
      </c>
      <c r="I16" s="19">
        <v>107</v>
      </c>
      <c r="J16" s="19">
        <v>355</v>
      </c>
      <c r="K16" s="20">
        <v>170</v>
      </c>
      <c r="L16" s="20">
        <v>610</v>
      </c>
      <c r="M16" s="17">
        <v>1</v>
      </c>
      <c r="N16" s="15"/>
      <c r="O16" s="15"/>
      <c r="P16" s="17" t="s">
        <v>35</v>
      </c>
    </row>
    <row r="17" spans="1:16" ht="20.100000000000001" customHeight="1" x14ac:dyDescent="0.15">
      <c r="A17" s="8">
        <v>15</v>
      </c>
      <c r="B17" s="17" t="s">
        <v>83</v>
      </c>
      <c r="C17" s="18" t="s">
        <v>84</v>
      </c>
      <c r="D17" s="18" t="s">
        <v>85</v>
      </c>
      <c r="E17" s="18" t="s">
        <v>2738</v>
      </c>
      <c r="F17" s="17">
        <v>60</v>
      </c>
      <c r="G17" s="17">
        <v>59</v>
      </c>
      <c r="H17" s="17">
        <v>122</v>
      </c>
      <c r="I17" s="17">
        <v>107</v>
      </c>
      <c r="J17" s="17">
        <v>348</v>
      </c>
      <c r="K17" s="20">
        <v>174.6</v>
      </c>
      <c r="L17" s="20">
        <v>609.9</v>
      </c>
      <c r="M17" s="17">
        <v>2</v>
      </c>
      <c r="N17" s="15"/>
      <c r="O17" s="15"/>
      <c r="P17" s="17" t="s">
        <v>25</v>
      </c>
    </row>
    <row r="18" spans="1:16" ht="20.100000000000001" customHeight="1" x14ac:dyDescent="0.15">
      <c r="A18" s="8">
        <v>16</v>
      </c>
      <c r="B18" s="17" t="s">
        <v>86</v>
      </c>
      <c r="C18" s="18" t="s">
        <v>87</v>
      </c>
      <c r="D18" s="18" t="s">
        <v>88</v>
      </c>
      <c r="E18" s="18" t="s">
        <v>2738</v>
      </c>
      <c r="F18" s="17">
        <v>72</v>
      </c>
      <c r="G18" s="17">
        <v>48</v>
      </c>
      <c r="H18" s="17">
        <v>102</v>
      </c>
      <c r="I18" s="17">
        <v>123</v>
      </c>
      <c r="J18" s="17">
        <v>345</v>
      </c>
      <c r="K18" s="20">
        <v>171.6</v>
      </c>
      <c r="L18" s="20">
        <v>602.4</v>
      </c>
      <c r="M18" s="17">
        <v>3</v>
      </c>
      <c r="N18" s="15">
        <v>85</v>
      </c>
      <c r="O18" s="15">
        <v>79</v>
      </c>
      <c r="P18" s="17" t="s">
        <v>25</v>
      </c>
    </row>
    <row r="19" spans="1:16" ht="20.100000000000001" customHeight="1" x14ac:dyDescent="0.15">
      <c r="A19" s="8">
        <v>17</v>
      </c>
      <c r="B19" s="17" t="s">
        <v>89</v>
      </c>
      <c r="C19" s="18" t="s">
        <v>90</v>
      </c>
      <c r="D19" s="18" t="s">
        <v>82</v>
      </c>
      <c r="E19" s="18" t="s">
        <v>2738</v>
      </c>
      <c r="F19" s="19">
        <v>64</v>
      </c>
      <c r="G19" s="19">
        <v>45</v>
      </c>
      <c r="H19" s="19">
        <v>126</v>
      </c>
      <c r="I19" s="19">
        <v>108</v>
      </c>
      <c r="J19" s="19">
        <v>343</v>
      </c>
      <c r="K19" s="20">
        <v>155</v>
      </c>
      <c r="L19" s="20">
        <v>575.5</v>
      </c>
      <c r="M19" s="17">
        <v>4</v>
      </c>
      <c r="N19" s="15"/>
      <c r="O19" s="15"/>
      <c r="P19" s="17" t="s">
        <v>35</v>
      </c>
    </row>
    <row r="20" spans="1:16" ht="20.100000000000001" customHeight="1" x14ac:dyDescent="0.15">
      <c r="A20" s="8">
        <v>18</v>
      </c>
      <c r="B20" s="17" t="s">
        <v>91</v>
      </c>
      <c r="C20" s="18" t="s">
        <v>92</v>
      </c>
      <c r="D20" s="18" t="s">
        <v>82</v>
      </c>
      <c r="E20" s="18" t="s">
        <v>2738</v>
      </c>
      <c r="F20" s="19">
        <v>63</v>
      </c>
      <c r="G20" s="19">
        <v>44</v>
      </c>
      <c r="H20" s="19" t="s">
        <v>93</v>
      </c>
      <c r="I20" s="19">
        <v>91</v>
      </c>
      <c r="J20" s="19">
        <v>306</v>
      </c>
      <c r="K20" s="20">
        <v>160.9</v>
      </c>
      <c r="L20" s="20">
        <v>547.35</v>
      </c>
      <c r="M20" s="17">
        <v>5</v>
      </c>
      <c r="N20" s="15"/>
      <c r="O20" s="15"/>
      <c r="P20" s="17" t="s">
        <v>35</v>
      </c>
    </row>
    <row r="21" spans="1:16" ht="20.100000000000001" customHeight="1" x14ac:dyDescent="0.15">
      <c r="A21" s="8">
        <v>19</v>
      </c>
      <c r="B21" s="17" t="s">
        <v>94</v>
      </c>
      <c r="C21" s="18" t="s">
        <v>95</v>
      </c>
      <c r="D21" s="18" t="s">
        <v>82</v>
      </c>
      <c r="E21" s="18" t="s">
        <v>2738</v>
      </c>
      <c r="F21" s="19">
        <v>58</v>
      </c>
      <c r="G21" s="19">
        <v>46</v>
      </c>
      <c r="H21" s="19">
        <v>110</v>
      </c>
      <c r="I21" s="19">
        <v>100</v>
      </c>
      <c r="J21" s="19">
        <v>314</v>
      </c>
      <c r="K21" s="20">
        <v>148.5</v>
      </c>
      <c r="L21" s="20">
        <v>536.75</v>
      </c>
      <c r="M21" s="17">
        <v>6</v>
      </c>
      <c r="N21" s="15"/>
      <c r="O21" s="15"/>
      <c r="P21" s="17" t="s">
        <v>35</v>
      </c>
    </row>
    <row r="22" spans="1:16" ht="20.100000000000001" customHeight="1" x14ac:dyDescent="0.15">
      <c r="A22" s="8">
        <v>20</v>
      </c>
      <c r="B22" s="17" t="s">
        <v>96</v>
      </c>
      <c r="C22" s="18" t="s">
        <v>97</v>
      </c>
      <c r="D22" s="18" t="s">
        <v>82</v>
      </c>
      <c r="E22" s="18" t="s">
        <v>2739</v>
      </c>
      <c r="F22" s="17">
        <v>57</v>
      </c>
      <c r="G22" s="17">
        <v>62</v>
      </c>
      <c r="H22" s="17">
        <v>69</v>
      </c>
      <c r="I22" s="17">
        <v>138</v>
      </c>
      <c r="J22" s="17">
        <v>326</v>
      </c>
      <c r="K22" s="20">
        <v>152</v>
      </c>
      <c r="L22" s="20">
        <v>554</v>
      </c>
      <c r="M22" s="17">
        <v>3</v>
      </c>
      <c r="N22" s="15"/>
      <c r="O22" s="15"/>
      <c r="P22" s="17" t="s">
        <v>25</v>
      </c>
    </row>
    <row r="23" spans="1:16" ht="20.100000000000001" customHeight="1" x14ac:dyDescent="0.15">
      <c r="A23" s="8">
        <v>21</v>
      </c>
      <c r="B23" s="21" t="s">
        <v>98</v>
      </c>
      <c r="C23" s="18" t="s">
        <v>99</v>
      </c>
      <c r="D23" s="18" t="s">
        <v>82</v>
      </c>
      <c r="E23" s="18" t="s">
        <v>2739</v>
      </c>
      <c r="F23" s="17">
        <v>70</v>
      </c>
      <c r="G23" s="17">
        <v>53</v>
      </c>
      <c r="H23" s="17">
        <v>73</v>
      </c>
      <c r="I23" s="17">
        <v>127</v>
      </c>
      <c r="J23" s="17">
        <v>323</v>
      </c>
      <c r="K23" s="20">
        <v>158</v>
      </c>
      <c r="L23" s="20">
        <v>560.5</v>
      </c>
      <c r="M23" s="17">
        <v>1</v>
      </c>
      <c r="N23" s="15"/>
      <c r="O23" s="15"/>
      <c r="P23" s="17" t="s">
        <v>25</v>
      </c>
    </row>
    <row r="24" spans="1:16" ht="20.100000000000001" customHeight="1" x14ac:dyDescent="0.15">
      <c r="A24" s="8">
        <v>22</v>
      </c>
      <c r="B24" s="22" t="s">
        <v>100</v>
      </c>
      <c r="C24" s="23" t="s">
        <v>101</v>
      </c>
      <c r="D24" s="23" t="s">
        <v>102</v>
      </c>
      <c r="E24" s="18" t="s">
        <v>2740</v>
      </c>
      <c r="F24" s="22" t="s">
        <v>103</v>
      </c>
      <c r="G24" s="22">
        <v>66</v>
      </c>
      <c r="H24" s="22">
        <v>135</v>
      </c>
      <c r="I24" s="22">
        <v>119</v>
      </c>
      <c r="J24" s="22">
        <v>379</v>
      </c>
      <c r="K24" s="20">
        <v>181.29</v>
      </c>
      <c r="L24" s="20">
        <v>650.92999999999995</v>
      </c>
      <c r="M24" s="17">
        <v>1</v>
      </c>
      <c r="N24" s="15"/>
      <c r="O24" s="15"/>
      <c r="P24" s="17" t="s">
        <v>104</v>
      </c>
    </row>
    <row r="25" spans="1:16" ht="20.100000000000001" customHeight="1" x14ac:dyDescent="0.15">
      <c r="A25" s="8">
        <v>23</v>
      </c>
      <c r="B25" s="24">
        <v>105598210014612</v>
      </c>
      <c r="C25" s="25" t="s">
        <v>105</v>
      </c>
      <c r="D25" s="23" t="s">
        <v>102</v>
      </c>
      <c r="E25" s="18" t="s">
        <v>2740</v>
      </c>
      <c r="F25" s="24">
        <v>70</v>
      </c>
      <c r="G25" s="24">
        <v>52</v>
      </c>
      <c r="H25" s="24">
        <v>113</v>
      </c>
      <c r="I25" s="24">
        <v>105</v>
      </c>
      <c r="J25" s="24">
        <v>340</v>
      </c>
      <c r="K25" s="20">
        <v>175</v>
      </c>
      <c r="L25" s="20">
        <v>602.5</v>
      </c>
      <c r="M25" s="17">
        <v>3</v>
      </c>
      <c r="N25" s="15"/>
      <c r="O25" s="15"/>
      <c r="P25" s="17" t="s">
        <v>106</v>
      </c>
    </row>
    <row r="26" spans="1:16" ht="20.100000000000001" customHeight="1" x14ac:dyDescent="0.15">
      <c r="A26" s="8">
        <v>24</v>
      </c>
      <c r="B26" s="24">
        <v>100288112800952</v>
      </c>
      <c r="C26" s="25" t="s">
        <v>107</v>
      </c>
      <c r="D26" s="23" t="s">
        <v>102</v>
      </c>
      <c r="E26" s="18" t="s">
        <v>2740</v>
      </c>
      <c r="F26" s="24">
        <v>59</v>
      </c>
      <c r="G26" s="24">
        <v>57</v>
      </c>
      <c r="H26" s="24">
        <v>116</v>
      </c>
      <c r="I26" s="24">
        <v>108</v>
      </c>
      <c r="J26" s="24">
        <v>340</v>
      </c>
      <c r="K26" s="20">
        <v>158.86000000000001</v>
      </c>
      <c r="L26" s="20">
        <v>578.29</v>
      </c>
      <c r="M26" s="17">
        <v>4</v>
      </c>
      <c r="N26" s="15"/>
      <c r="O26" s="15"/>
      <c r="P26" s="17" t="s">
        <v>106</v>
      </c>
    </row>
    <row r="27" spans="1:16" ht="20.100000000000001" customHeight="1" x14ac:dyDescent="0.15">
      <c r="A27" s="8">
        <v>25</v>
      </c>
      <c r="B27" s="24">
        <v>100028113010288</v>
      </c>
      <c r="C27" s="23" t="s">
        <v>108</v>
      </c>
      <c r="D27" s="23" t="s">
        <v>102</v>
      </c>
      <c r="E27" s="18" t="s">
        <v>2740</v>
      </c>
      <c r="F27" s="24">
        <v>66</v>
      </c>
      <c r="G27" s="24">
        <v>73</v>
      </c>
      <c r="H27" s="24">
        <v>113</v>
      </c>
      <c r="I27" s="24">
        <v>92</v>
      </c>
      <c r="J27" s="24">
        <v>344</v>
      </c>
      <c r="K27" s="20">
        <v>179.43</v>
      </c>
      <c r="L27" s="20">
        <v>613.14</v>
      </c>
      <c r="M27" s="17">
        <v>2</v>
      </c>
      <c r="N27" s="15"/>
      <c r="O27" s="15"/>
      <c r="P27" s="17" t="s">
        <v>106</v>
      </c>
    </row>
    <row r="28" spans="1:16" ht="20.100000000000001" customHeight="1" x14ac:dyDescent="0.15">
      <c r="A28" s="8">
        <v>26</v>
      </c>
      <c r="B28" s="26" t="s">
        <v>109</v>
      </c>
      <c r="C28" s="27" t="s">
        <v>110</v>
      </c>
      <c r="D28" s="23" t="s">
        <v>111</v>
      </c>
      <c r="E28" s="18" t="s">
        <v>2740</v>
      </c>
      <c r="F28" s="26" t="s">
        <v>112</v>
      </c>
      <c r="G28" s="26" t="s">
        <v>20</v>
      </c>
      <c r="H28" s="26" t="s">
        <v>113</v>
      </c>
      <c r="I28" s="26" t="s">
        <v>114</v>
      </c>
      <c r="J28" s="26" t="s">
        <v>115</v>
      </c>
      <c r="K28" s="28">
        <v>164.666666666667</v>
      </c>
      <c r="L28" s="28">
        <v>596</v>
      </c>
      <c r="M28" s="29">
        <v>3</v>
      </c>
      <c r="N28" s="15"/>
      <c r="O28" s="15"/>
      <c r="P28" s="17" t="s">
        <v>106</v>
      </c>
    </row>
    <row r="29" spans="1:16" ht="20.100000000000001" customHeight="1" x14ac:dyDescent="0.15">
      <c r="A29" s="8">
        <v>27</v>
      </c>
      <c r="B29" s="30" t="s">
        <v>116</v>
      </c>
      <c r="C29" s="31" t="s">
        <v>117</v>
      </c>
      <c r="D29" s="23" t="s">
        <v>102</v>
      </c>
      <c r="E29" s="18" t="s">
        <v>2740</v>
      </c>
      <c r="F29" s="30" t="s">
        <v>70</v>
      </c>
      <c r="G29" s="30" t="s">
        <v>118</v>
      </c>
      <c r="H29" s="30" t="s">
        <v>119</v>
      </c>
      <c r="I29" s="30" t="s">
        <v>120</v>
      </c>
      <c r="J29" s="30" t="s">
        <v>121</v>
      </c>
      <c r="K29" s="28">
        <v>167.5</v>
      </c>
      <c r="L29" s="28">
        <v>630.25</v>
      </c>
      <c r="M29" s="29">
        <v>1</v>
      </c>
      <c r="N29" s="15"/>
      <c r="O29" s="15"/>
      <c r="P29" s="17" t="s">
        <v>106</v>
      </c>
    </row>
    <row r="30" spans="1:16" ht="20.100000000000001" customHeight="1" x14ac:dyDescent="0.15">
      <c r="A30" s="8">
        <v>28</v>
      </c>
      <c r="B30" s="30" t="s">
        <v>122</v>
      </c>
      <c r="C30" s="31" t="s">
        <v>123</v>
      </c>
      <c r="D30" s="23" t="s">
        <v>102</v>
      </c>
      <c r="E30" s="18" t="s">
        <v>2740</v>
      </c>
      <c r="F30" s="30" t="s">
        <v>124</v>
      </c>
      <c r="G30" s="30" t="s">
        <v>118</v>
      </c>
      <c r="H30" s="30" t="s">
        <v>125</v>
      </c>
      <c r="I30" s="30" t="s">
        <v>126</v>
      </c>
      <c r="J30" s="30" t="s">
        <v>127</v>
      </c>
      <c r="K30" s="28">
        <v>171</v>
      </c>
      <c r="L30" s="28">
        <v>600.5</v>
      </c>
      <c r="M30" s="29">
        <v>2</v>
      </c>
      <c r="N30" s="15"/>
      <c r="O30" s="15"/>
      <c r="P30" s="17" t="s">
        <v>106</v>
      </c>
    </row>
    <row r="31" spans="1:16" ht="20.100000000000001" customHeight="1" x14ac:dyDescent="0.15">
      <c r="A31" s="8">
        <v>29</v>
      </c>
      <c r="B31" s="32" t="s">
        <v>128</v>
      </c>
      <c r="C31" s="33" t="s">
        <v>129</v>
      </c>
      <c r="D31" s="33" t="s">
        <v>130</v>
      </c>
      <c r="E31" s="33" t="s">
        <v>131</v>
      </c>
      <c r="F31" s="34">
        <v>67</v>
      </c>
      <c r="G31" s="34">
        <v>51</v>
      </c>
      <c r="H31" s="34">
        <v>80</v>
      </c>
      <c r="I31" s="34">
        <v>83</v>
      </c>
      <c r="J31" s="34">
        <v>281</v>
      </c>
      <c r="K31" s="20">
        <v>165.25</v>
      </c>
      <c r="L31" s="20">
        <v>528.875</v>
      </c>
      <c r="M31" s="17">
        <v>1</v>
      </c>
      <c r="N31" s="15"/>
      <c r="O31" s="15"/>
      <c r="P31" s="34" t="s">
        <v>106</v>
      </c>
    </row>
    <row r="32" spans="1:16" ht="20.100000000000001" customHeight="1" x14ac:dyDescent="0.15">
      <c r="A32" s="8">
        <v>30</v>
      </c>
      <c r="B32" s="32" t="s">
        <v>132</v>
      </c>
      <c r="C32" s="33" t="s">
        <v>133</v>
      </c>
      <c r="D32" s="33" t="s">
        <v>130</v>
      </c>
      <c r="E32" s="33" t="s">
        <v>134</v>
      </c>
      <c r="F32" s="34">
        <v>65</v>
      </c>
      <c r="G32" s="34">
        <v>49</v>
      </c>
      <c r="H32" s="34">
        <v>76</v>
      </c>
      <c r="I32" s="34">
        <v>107</v>
      </c>
      <c r="J32" s="34">
        <v>297</v>
      </c>
      <c r="K32" s="20">
        <v>177.14</v>
      </c>
      <c r="L32" s="20">
        <v>562.70000000000005</v>
      </c>
      <c r="M32" s="17">
        <v>1</v>
      </c>
      <c r="N32" s="15">
        <v>71</v>
      </c>
      <c r="O32" s="15">
        <v>87</v>
      </c>
      <c r="P32" s="34" t="s">
        <v>106</v>
      </c>
    </row>
    <row r="33" spans="1:16" ht="20.100000000000001" customHeight="1" x14ac:dyDescent="0.15">
      <c r="A33" s="8">
        <v>31</v>
      </c>
      <c r="B33" s="32" t="s">
        <v>135</v>
      </c>
      <c r="C33" s="33" t="s">
        <v>136</v>
      </c>
      <c r="D33" s="33" t="s">
        <v>130</v>
      </c>
      <c r="E33" s="33" t="s">
        <v>134</v>
      </c>
      <c r="F33" s="35">
        <v>55</v>
      </c>
      <c r="G33" s="35">
        <v>53</v>
      </c>
      <c r="H33" s="35">
        <v>106</v>
      </c>
      <c r="I33" s="35">
        <v>88</v>
      </c>
      <c r="J33" s="35">
        <v>302</v>
      </c>
      <c r="K33" s="20">
        <v>162</v>
      </c>
      <c r="L33" s="20">
        <v>545</v>
      </c>
      <c r="M33" s="17">
        <v>2</v>
      </c>
      <c r="N33" s="15"/>
      <c r="O33" s="15"/>
      <c r="P33" s="34" t="s">
        <v>106</v>
      </c>
    </row>
    <row r="34" spans="1:16" ht="20.100000000000001" customHeight="1" x14ac:dyDescent="0.15">
      <c r="A34" s="8">
        <v>32</v>
      </c>
      <c r="B34" s="32" t="s">
        <v>137</v>
      </c>
      <c r="C34" s="33" t="s">
        <v>138</v>
      </c>
      <c r="D34" s="33" t="s">
        <v>130</v>
      </c>
      <c r="E34" s="33" t="s">
        <v>134</v>
      </c>
      <c r="F34" s="34">
        <v>59</v>
      </c>
      <c r="G34" s="34">
        <v>47</v>
      </c>
      <c r="H34" s="34">
        <v>95</v>
      </c>
      <c r="I34" s="34">
        <v>98</v>
      </c>
      <c r="J34" s="34">
        <v>299</v>
      </c>
      <c r="K34" s="20">
        <v>155.72</v>
      </c>
      <c r="L34" s="20">
        <v>532.58000000000004</v>
      </c>
      <c r="M34" s="17">
        <v>3</v>
      </c>
      <c r="N34" s="15"/>
      <c r="O34" s="15"/>
      <c r="P34" s="34" t="s">
        <v>106</v>
      </c>
    </row>
    <row r="35" spans="1:16" ht="20.100000000000001" customHeight="1" x14ac:dyDescent="0.15">
      <c r="A35" s="8">
        <v>33</v>
      </c>
      <c r="B35" s="32" t="s">
        <v>139</v>
      </c>
      <c r="C35" s="33" t="s">
        <v>140</v>
      </c>
      <c r="D35" s="33" t="s">
        <v>141</v>
      </c>
      <c r="E35" s="33" t="s">
        <v>142</v>
      </c>
      <c r="F35" s="35">
        <v>48</v>
      </c>
      <c r="G35" s="35">
        <v>43</v>
      </c>
      <c r="H35" s="35">
        <v>96</v>
      </c>
      <c r="I35" s="35">
        <v>84</v>
      </c>
      <c r="J35" s="35">
        <v>271</v>
      </c>
      <c r="K35" s="20">
        <v>150.85</v>
      </c>
      <c r="L35" s="20">
        <v>497.28</v>
      </c>
      <c r="M35" s="17">
        <v>4</v>
      </c>
      <c r="N35" s="15"/>
      <c r="O35" s="15"/>
      <c r="P35" s="34" t="s">
        <v>106</v>
      </c>
    </row>
    <row r="36" spans="1:16" ht="20.100000000000001" customHeight="1" x14ac:dyDescent="0.15">
      <c r="A36" s="8">
        <v>34</v>
      </c>
      <c r="B36" s="32" t="s">
        <v>143</v>
      </c>
      <c r="C36" s="33" t="s">
        <v>144</v>
      </c>
      <c r="D36" s="33" t="s">
        <v>130</v>
      </c>
      <c r="E36" s="33" t="s">
        <v>145</v>
      </c>
      <c r="F36" s="36">
        <v>67</v>
      </c>
      <c r="G36" s="36">
        <v>54</v>
      </c>
      <c r="H36" s="36">
        <v>125</v>
      </c>
      <c r="I36" s="36">
        <v>113</v>
      </c>
      <c r="J36" s="36">
        <v>359</v>
      </c>
      <c r="K36" s="20">
        <v>173.75</v>
      </c>
      <c r="L36" s="20">
        <v>619.625</v>
      </c>
      <c r="M36" s="17">
        <v>1</v>
      </c>
      <c r="N36" s="15">
        <v>68</v>
      </c>
      <c r="O36" s="15">
        <v>67</v>
      </c>
      <c r="P36" s="34" t="s">
        <v>104</v>
      </c>
    </row>
    <row r="37" spans="1:16" ht="20.100000000000001" customHeight="1" x14ac:dyDescent="0.15">
      <c r="A37" s="8">
        <v>35</v>
      </c>
      <c r="B37" s="32" t="s">
        <v>146</v>
      </c>
      <c r="C37" s="33" t="s">
        <v>147</v>
      </c>
      <c r="D37" s="33" t="s">
        <v>130</v>
      </c>
      <c r="E37" s="33" t="s">
        <v>145</v>
      </c>
      <c r="F37" s="36">
        <v>64</v>
      </c>
      <c r="G37" s="36">
        <v>42</v>
      </c>
      <c r="H37" s="36">
        <v>128</v>
      </c>
      <c r="I37" s="36">
        <v>130</v>
      </c>
      <c r="J37" s="36">
        <v>364</v>
      </c>
      <c r="K37" s="20">
        <v>163.5</v>
      </c>
      <c r="L37" s="20">
        <v>609.25</v>
      </c>
      <c r="M37" s="17">
        <v>2</v>
      </c>
      <c r="N37" s="15">
        <v>74</v>
      </c>
      <c r="O37" s="15">
        <v>68</v>
      </c>
      <c r="P37" s="34" t="s">
        <v>104</v>
      </c>
    </row>
    <row r="38" spans="1:16" ht="20.100000000000001" customHeight="1" x14ac:dyDescent="0.15">
      <c r="A38" s="8">
        <v>36</v>
      </c>
      <c r="B38" s="32" t="s">
        <v>148</v>
      </c>
      <c r="C38" s="37" t="s">
        <v>149</v>
      </c>
      <c r="D38" s="33" t="s">
        <v>141</v>
      </c>
      <c r="E38" s="33" t="s">
        <v>145</v>
      </c>
      <c r="F38" s="36">
        <v>64</v>
      </c>
      <c r="G38" s="36">
        <v>35</v>
      </c>
      <c r="H38" s="36">
        <v>130</v>
      </c>
      <c r="I38" s="36">
        <v>118</v>
      </c>
      <c r="J38" s="36">
        <v>347</v>
      </c>
      <c r="K38" s="20">
        <v>159.66999999999999</v>
      </c>
      <c r="L38" s="20">
        <v>586.505</v>
      </c>
      <c r="M38" s="17">
        <v>3</v>
      </c>
      <c r="N38" s="15"/>
      <c r="O38" s="15"/>
      <c r="P38" s="34" t="s">
        <v>104</v>
      </c>
    </row>
    <row r="39" spans="1:16" ht="20.100000000000001" customHeight="1" x14ac:dyDescent="0.15">
      <c r="A39" s="8">
        <v>37</v>
      </c>
      <c r="B39" s="32" t="s">
        <v>150</v>
      </c>
      <c r="C39" s="33" t="s">
        <v>151</v>
      </c>
      <c r="D39" s="33" t="s">
        <v>130</v>
      </c>
      <c r="E39" s="33" t="s">
        <v>145</v>
      </c>
      <c r="F39" s="36">
        <v>54</v>
      </c>
      <c r="G39" s="36">
        <v>39</v>
      </c>
      <c r="H39" s="36">
        <v>117</v>
      </c>
      <c r="I39" s="36">
        <v>123</v>
      </c>
      <c r="J39" s="36">
        <v>333</v>
      </c>
      <c r="K39" s="20">
        <v>165.42</v>
      </c>
      <c r="L39" s="20">
        <v>581.13</v>
      </c>
      <c r="M39" s="17">
        <v>4</v>
      </c>
      <c r="N39" s="15"/>
      <c r="O39" s="15"/>
      <c r="P39" s="34" t="s">
        <v>104</v>
      </c>
    </row>
    <row r="40" spans="1:16" ht="20.100000000000001" customHeight="1" x14ac:dyDescent="0.15">
      <c r="A40" s="8">
        <v>38</v>
      </c>
      <c r="B40" s="32" t="s">
        <v>152</v>
      </c>
      <c r="C40" s="33" t="s">
        <v>153</v>
      </c>
      <c r="D40" s="33" t="s">
        <v>130</v>
      </c>
      <c r="E40" s="33" t="s">
        <v>145</v>
      </c>
      <c r="F40" s="36">
        <v>55</v>
      </c>
      <c r="G40" s="36">
        <v>37</v>
      </c>
      <c r="H40" s="36">
        <v>115</v>
      </c>
      <c r="I40" s="36">
        <v>135</v>
      </c>
      <c r="J40" s="36">
        <v>342</v>
      </c>
      <c r="K40" s="20">
        <v>156.58000000000001</v>
      </c>
      <c r="L40" s="20">
        <v>576.87</v>
      </c>
      <c r="M40" s="17">
        <v>5</v>
      </c>
      <c r="N40" s="15"/>
      <c r="O40" s="15"/>
      <c r="P40" s="34" t="s">
        <v>104</v>
      </c>
    </row>
    <row r="41" spans="1:16" ht="20.100000000000001" customHeight="1" x14ac:dyDescent="0.15">
      <c r="A41" s="8">
        <v>39</v>
      </c>
      <c r="B41" s="32" t="s">
        <v>154</v>
      </c>
      <c r="C41" s="33" t="s">
        <v>155</v>
      </c>
      <c r="D41" s="33" t="s">
        <v>141</v>
      </c>
      <c r="E41" s="33" t="s">
        <v>145</v>
      </c>
      <c r="F41" s="36">
        <v>55</v>
      </c>
      <c r="G41" s="36">
        <v>47</v>
      </c>
      <c r="H41" s="36">
        <v>107</v>
      </c>
      <c r="I41" s="36">
        <v>128</v>
      </c>
      <c r="J41" s="36">
        <v>337</v>
      </c>
      <c r="K41" s="20">
        <v>159.16999999999999</v>
      </c>
      <c r="L41" s="20">
        <v>575.755</v>
      </c>
      <c r="M41" s="17">
        <v>6</v>
      </c>
      <c r="N41" s="15"/>
      <c r="O41" s="15"/>
      <c r="P41" s="34" t="s">
        <v>104</v>
      </c>
    </row>
    <row r="42" spans="1:16" ht="20.100000000000001" customHeight="1" x14ac:dyDescent="0.15">
      <c r="A42" s="8">
        <v>40</v>
      </c>
      <c r="B42" s="32" t="s">
        <v>156</v>
      </c>
      <c r="C42" s="33" t="s">
        <v>157</v>
      </c>
      <c r="D42" s="33" t="s">
        <v>130</v>
      </c>
      <c r="E42" s="33" t="s">
        <v>145</v>
      </c>
      <c r="F42" s="34">
        <v>53</v>
      </c>
      <c r="G42" s="34">
        <v>37</v>
      </c>
      <c r="H42" s="34">
        <v>94</v>
      </c>
      <c r="I42" s="34">
        <v>103</v>
      </c>
      <c r="J42" s="34">
        <v>287</v>
      </c>
      <c r="K42" s="20">
        <v>174</v>
      </c>
      <c r="L42" s="20">
        <v>548</v>
      </c>
      <c r="M42" s="17">
        <v>7</v>
      </c>
      <c r="N42" s="15"/>
      <c r="O42" s="15"/>
      <c r="P42" s="34" t="s">
        <v>106</v>
      </c>
    </row>
    <row r="43" spans="1:16" ht="20.100000000000001" customHeight="1" x14ac:dyDescent="0.15">
      <c r="A43" s="8">
        <v>41</v>
      </c>
      <c r="B43" s="32" t="s">
        <v>158</v>
      </c>
      <c r="C43" s="33" t="s">
        <v>159</v>
      </c>
      <c r="D43" s="33" t="s">
        <v>130</v>
      </c>
      <c r="E43" s="33" t="s">
        <v>145</v>
      </c>
      <c r="F43" s="36">
        <v>68</v>
      </c>
      <c r="G43" s="36">
        <v>52</v>
      </c>
      <c r="H43" s="34">
        <v>84</v>
      </c>
      <c r="I43" s="34">
        <v>99</v>
      </c>
      <c r="J43" s="34">
        <v>303</v>
      </c>
      <c r="K43" s="20">
        <v>150.83000000000001</v>
      </c>
      <c r="L43" s="20">
        <v>529.245</v>
      </c>
      <c r="M43" s="17">
        <v>9</v>
      </c>
      <c r="N43" s="15"/>
      <c r="O43" s="15"/>
      <c r="P43" s="34" t="s">
        <v>106</v>
      </c>
    </row>
    <row r="44" spans="1:16" ht="20.100000000000001" customHeight="1" x14ac:dyDescent="0.15">
      <c r="A44" s="8">
        <v>42</v>
      </c>
      <c r="B44" s="32" t="s">
        <v>160</v>
      </c>
      <c r="C44" s="37" t="s">
        <v>161</v>
      </c>
      <c r="D44" s="33" t="s">
        <v>130</v>
      </c>
      <c r="E44" s="33" t="s">
        <v>145</v>
      </c>
      <c r="F44" s="36">
        <v>58</v>
      </c>
      <c r="G44" s="36">
        <v>35</v>
      </c>
      <c r="H44" s="36">
        <v>101</v>
      </c>
      <c r="I44" s="36">
        <v>122</v>
      </c>
      <c r="J44" s="36">
        <v>316</v>
      </c>
      <c r="K44" s="20">
        <v>141.08000000000001</v>
      </c>
      <c r="L44" s="20">
        <v>527.62</v>
      </c>
      <c r="M44" s="17">
        <v>10</v>
      </c>
      <c r="N44" s="15"/>
      <c r="O44" s="15"/>
      <c r="P44" s="34" t="s">
        <v>104</v>
      </c>
    </row>
    <row r="45" spans="1:16" ht="20.100000000000001" customHeight="1" x14ac:dyDescent="0.15">
      <c r="A45" s="8">
        <v>43</v>
      </c>
      <c r="B45" s="32" t="s">
        <v>162</v>
      </c>
      <c r="C45" s="33" t="s">
        <v>163</v>
      </c>
      <c r="D45" s="33" t="s">
        <v>130</v>
      </c>
      <c r="E45" s="33" t="s">
        <v>145</v>
      </c>
      <c r="F45" s="36">
        <v>48</v>
      </c>
      <c r="G45" s="36">
        <v>36</v>
      </c>
      <c r="H45" s="36">
        <v>88</v>
      </c>
      <c r="I45" s="36">
        <v>106</v>
      </c>
      <c r="J45" s="36">
        <v>278</v>
      </c>
      <c r="K45" s="20">
        <v>149.83000000000001</v>
      </c>
      <c r="L45" s="20">
        <v>502.745</v>
      </c>
      <c r="M45" s="17">
        <v>11</v>
      </c>
      <c r="N45" s="15"/>
      <c r="O45" s="15"/>
      <c r="P45" s="34" t="s">
        <v>104</v>
      </c>
    </row>
    <row r="46" spans="1:16" ht="20.100000000000001" customHeight="1" x14ac:dyDescent="0.15">
      <c r="A46" s="8">
        <v>44</v>
      </c>
      <c r="B46" s="32" t="s">
        <v>164</v>
      </c>
      <c r="C46" s="33" t="s">
        <v>165</v>
      </c>
      <c r="D46" s="33" t="s">
        <v>130</v>
      </c>
      <c r="E46" s="33" t="s">
        <v>145</v>
      </c>
      <c r="F46" s="34">
        <v>52</v>
      </c>
      <c r="G46" s="34">
        <v>36</v>
      </c>
      <c r="H46" s="34">
        <v>75</v>
      </c>
      <c r="I46" s="34">
        <v>115</v>
      </c>
      <c r="J46" s="34">
        <v>278</v>
      </c>
      <c r="K46" s="20">
        <v>132.80000000000001</v>
      </c>
      <c r="L46" s="20">
        <v>477.2</v>
      </c>
      <c r="M46" s="38">
        <v>12</v>
      </c>
      <c r="N46" s="15">
        <v>78</v>
      </c>
      <c r="O46" s="15">
        <v>71</v>
      </c>
      <c r="P46" s="34" t="s">
        <v>104</v>
      </c>
    </row>
    <row r="47" spans="1:16" ht="20.100000000000001" customHeight="1" x14ac:dyDescent="0.15">
      <c r="A47" s="8">
        <v>45</v>
      </c>
      <c r="B47" s="32" t="s">
        <v>166</v>
      </c>
      <c r="C47" s="33" t="s">
        <v>167</v>
      </c>
      <c r="D47" s="33" t="s">
        <v>130</v>
      </c>
      <c r="E47" s="33" t="s">
        <v>168</v>
      </c>
      <c r="F47" s="36">
        <v>61</v>
      </c>
      <c r="G47" s="36">
        <v>40</v>
      </c>
      <c r="H47" s="34">
        <v>121</v>
      </c>
      <c r="I47" s="34">
        <v>127</v>
      </c>
      <c r="J47" s="34">
        <v>349</v>
      </c>
      <c r="K47" s="20">
        <v>177.4</v>
      </c>
      <c r="L47" s="20">
        <v>615.1</v>
      </c>
      <c r="M47" s="17">
        <v>1</v>
      </c>
      <c r="N47" s="15"/>
      <c r="O47" s="15"/>
      <c r="P47" s="34" t="s">
        <v>104</v>
      </c>
    </row>
    <row r="48" spans="1:16" ht="20.100000000000001" customHeight="1" x14ac:dyDescent="0.15">
      <c r="A48" s="8">
        <v>46</v>
      </c>
      <c r="B48" s="32" t="s">
        <v>169</v>
      </c>
      <c r="C48" s="37" t="s">
        <v>170</v>
      </c>
      <c r="D48" s="33" t="s">
        <v>130</v>
      </c>
      <c r="E48" s="33" t="s">
        <v>168</v>
      </c>
      <c r="F48" s="34">
        <v>57</v>
      </c>
      <c r="G48" s="34">
        <v>43</v>
      </c>
      <c r="H48" s="34">
        <v>84</v>
      </c>
      <c r="I48" s="34">
        <v>95</v>
      </c>
      <c r="J48" s="34">
        <v>279</v>
      </c>
      <c r="K48" s="20">
        <v>179.4</v>
      </c>
      <c r="L48" s="20">
        <v>548.1</v>
      </c>
      <c r="M48" s="17">
        <v>2</v>
      </c>
      <c r="N48" s="15"/>
      <c r="O48" s="15"/>
      <c r="P48" s="34" t="s">
        <v>106</v>
      </c>
    </row>
    <row r="49" spans="1:16" ht="20.100000000000001" customHeight="1" x14ac:dyDescent="0.15">
      <c r="A49" s="8">
        <v>47</v>
      </c>
      <c r="B49" s="32" t="s">
        <v>171</v>
      </c>
      <c r="C49" s="33" t="s">
        <v>172</v>
      </c>
      <c r="D49" s="33" t="s">
        <v>130</v>
      </c>
      <c r="E49" s="33" t="s">
        <v>173</v>
      </c>
      <c r="F49" s="34">
        <v>60</v>
      </c>
      <c r="G49" s="34">
        <v>39</v>
      </c>
      <c r="H49" s="34">
        <v>130</v>
      </c>
      <c r="I49" s="34">
        <v>129</v>
      </c>
      <c r="J49" s="34">
        <v>358</v>
      </c>
      <c r="K49" s="20">
        <v>174</v>
      </c>
      <c r="L49" s="20">
        <v>619</v>
      </c>
      <c r="M49" s="17">
        <v>1</v>
      </c>
      <c r="N49" s="15"/>
      <c r="O49" s="15"/>
      <c r="P49" s="34" t="s">
        <v>104</v>
      </c>
    </row>
    <row r="50" spans="1:16" ht="20.100000000000001" customHeight="1" x14ac:dyDescent="0.15">
      <c r="A50" s="8">
        <v>48</v>
      </c>
      <c r="B50" s="32" t="s">
        <v>174</v>
      </c>
      <c r="C50" s="33" t="s">
        <v>175</v>
      </c>
      <c r="D50" s="33" t="s">
        <v>130</v>
      </c>
      <c r="E50" s="33" t="s">
        <v>173</v>
      </c>
      <c r="F50" s="34">
        <v>55</v>
      </c>
      <c r="G50" s="34">
        <v>42</v>
      </c>
      <c r="H50" s="34">
        <v>121</v>
      </c>
      <c r="I50" s="34">
        <v>127</v>
      </c>
      <c r="J50" s="34">
        <v>345</v>
      </c>
      <c r="K50" s="20">
        <v>170.3</v>
      </c>
      <c r="L50" s="20">
        <v>600.45000000000005</v>
      </c>
      <c r="M50" s="17">
        <v>2</v>
      </c>
      <c r="N50" s="15"/>
      <c r="O50" s="15"/>
      <c r="P50" s="34" t="s">
        <v>104</v>
      </c>
    </row>
    <row r="51" spans="1:16" ht="20.100000000000001" customHeight="1" x14ac:dyDescent="0.15">
      <c r="A51" s="8">
        <v>49</v>
      </c>
      <c r="B51" s="32" t="s">
        <v>176</v>
      </c>
      <c r="C51" s="33" t="s">
        <v>177</v>
      </c>
      <c r="D51" s="33" t="s">
        <v>130</v>
      </c>
      <c r="E51" s="33" t="s">
        <v>173</v>
      </c>
      <c r="F51" s="34">
        <v>54</v>
      </c>
      <c r="G51" s="34">
        <v>44</v>
      </c>
      <c r="H51" s="34">
        <v>113</v>
      </c>
      <c r="I51" s="34">
        <v>136</v>
      </c>
      <c r="J51" s="34">
        <v>347</v>
      </c>
      <c r="K51" s="20">
        <v>162.6</v>
      </c>
      <c r="L51" s="20">
        <v>590.9</v>
      </c>
      <c r="M51" s="17">
        <v>3</v>
      </c>
      <c r="N51" s="15"/>
      <c r="O51" s="15"/>
      <c r="P51" s="34" t="s">
        <v>104</v>
      </c>
    </row>
    <row r="52" spans="1:16" ht="20.100000000000001" customHeight="1" x14ac:dyDescent="0.15">
      <c r="A52" s="8">
        <v>50</v>
      </c>
      <c r="B52" s="32" t="s">
        <v>178</v>
      </c>
      <c r="C52" s="37" t="s">
        <v>179</v>
      </c>
      <c r="D52" s="33" t="s">
        <v>130</v>
      </c>
      <c r="E52" s="33" t="s">
        <v>173</v>
      </c>
      <c r="F52" s="34">
        <v>66</v>
      </c>
      <c r="G52" s="34">
        <v>53</v>
      </c>
      <c r="H52" s="34">
        <v>103</v>
      </c>
      <c r="I52" s="34">
        <v>125</v>
      </c>
      <c r="J52" s="34">
        <v>347</v>
      </c>
      <c r="K52" s="20">
        <v>153.9</v>
      </c>
      <c r="L52" s="20">
        <v>577.85</v>
      </c>
      <c r="M52" s="17">
        <v>4</v>
      </c>
      <c r="N52" s="15">
        <v>68</v>
      </c>
      <c r="O52" s="15">
        <v>66</v>
      </c>
      <c r="P52" s="34" t="s">
        <v>104</v>
      </c>
    </row>
    <row r="53" spans="1:16" ht="20.100000000000001" customHeight="1" x14ac:dyDescent="0.15">
      <c r="A53" s="8">
        <v>51</v>
      </c>
      <c r="B53" s="32" t="s">
        <v>180</v>
      </c>
      <c r="C53" s="37" t="s">
        <v>181</v>
      </c>
      <c r="D53" s="33" t="s">
        <v>130</v>
      </c>
      <c r="E53" s="33" t="s">
        <v>173</v>
      </c>
      <c r="F53" s="34">
        <v>65</v>
      </c>
      <c r="G53" s="34">
        <v>51</v>
      </c>
      <c r="H53" s="34">
        <v>96</v>
      </c>
      <c r="I53" s="34">
        <v>116</v>
      </c>
      <c r="J53" s="34">
        <v>328</v>
      </c>
      <c r="K53" s="20">
        <v>165</v>
      </c>
      <c r="L53" s="20">
        <v>575.5</v>
      </c>
      <c r="M53" s="17">
        <v>5</v>
      </c>
      <c r="N53" s="15"/>
      <c r="O53" s="15"/>
      <c r="P53" s="34" t="s">
        <v>104</v>
      </c>
    </row>
    <row r="54" spans="1:16" ht="20.100000000000001" customHeight="1" x14ac:dyDescent="0.15">
      <c r="A54" s="8">
        <v>52</v>
      </c>
      <c r="B54" s="32" t="s">
        <v>182</v>
      </c>
      <c r="C54" s="33" t="s">
        <v>183</v>
      </c>
      <c r="D54" s="33" t="s">
        <v>130</v>
      </c>
      <c r="E54" s="33" t="s">
        <v>173</v>
      </c>
      <c r="F54" s="34">
        <v>65</v>
      </c>
      <c r="G54" s="34">
        <v>44</v>
      </c>
      <c r="H54" s="34">
        <v>106</v>
      </c>
      <c r="I54" s="34">
        <v>125</v>
      </c>
      <c r="J54" s="34">
        <v>340</v>
      </c>
      <c r="K54" s="20">
        <v>154.69999999999999</v>
      </c>
      <c r="L54" s="20">
        <v>572.04999999999995</v>
      </c>
      <c r="M54" s="17">
        <v>6</v>
      </c>
      <c r="N54" s="15"/>
      <c r="O54" s="15"/>
      <c r="P54" s="34" t="s">
        <v>104</v>
      </c>
    </row>
    <row r="55" spans="1:16" ht="20.100000000000001" customHeight="1" x14ac:dyDescent="0.15">
      <c r="A55" s="8">
        <v>53</v>
      </c>
      <c r="B55" s="32" t="s">
        <v>184</v>
      </c>
      <c r="C55" s="33" t="s">
        <v>185</v>
      </c>
      <c r="D55" s="33" t="s">
        <v>130</v>
      </c>
      <c r="E55" s="33" t="s">
        <v>173</v>
      </c>
      <c r="F55" s="34">
        <v>55</v>
      </c>
      <c r="G55" s="34">
        <v>38</v>
      </c>
      <c r="H55" s="34">
        <v>108</v>
      </c>
      <c r="I55" s="34">
        <v>124</v>
      </c>
      <c r="J55" s="34">
        <v>325</v>
      </c>
      <c r="K55" s="20">
        <v>161.4</v>
      </c>
      <c r="L55" s="20">
        <v>567.1</v>
      </c>
      <c r="M55" s="17">
        <v>7</v>
      </c>
      <c r="N55" s="15"/>
      <c r="O55" s="15"/>
      <c r="P55" s="34" t="s">
        <v>104</v>
      </c>
    </row>
    <row r="56" spans="1:16" ht="20.100000000000001" customHeight="1" x14ac:dyDescent="0.15">
      <c r="A56" s="8">
        <v>54</v>
      </c>
      <c r="B56" s="32" t="s">
        <v>186</v>
      </c>
      <c r="C56" s="33" t="s">
        <v>187</v>
      </c>
      <c r="D56" s="33" t="s">
        <v>130</v>
      </c>
      <c r="E56" s="33" t="s">
        <v>173</v>
      </c>
      <c r="F56" s="34">
        <v>59</v>
      </c>
      <c r="G56" s="34">
        <v>50</v>
      </c>
      <c r="H56" s="34">
        <v>114</v>
      </c>
      <c r="I56" s="34">
        <v>124</v>
      </c>
      <c r="J56" s="34">
        <v>347</v>
      </c>
      <c r="K56" s="20">
        <v>144.19999999999999</v>
      </c>
      <c r="L56" s="20">
        <v>563.29999999999995</v>
      </c>
      <c r="M56" s="17">
        <v>8</v>
      </c>
      <c r="N56" s="15"/>
      <c r="O56" s="15"/>
      <c r="P56" s="34" t="s">
        <v>188</v>
      </c>
    </row>
    <row r="57" spans="1:16" ht="20.100000000000001" customHeight="1" x14ac:dyDescent="0.15">
      <c r="A57" s="8">
        <v>55</v>
      </c>
      <c r="B57" s="32" t="s">
        <v>189</v>
      </c>
      <c r="C57" s="37" t="s">
        <v>190</v>
      </c>
      <c r="D57" s="33" t="s">
        <v>130</v>
      </c>
      <c r="E57" s="33" t="s">
        <v>173</v>
      </c>
      <c r="F57" s="34">
        <v>54</v>
      </c>
      <c r="G57" s="34">
        <v>56</v>
      </c>
      <c r="H57" s="34">
        <v>88</v>
      </c>
      <c r="I57" s="34">
        <v>116</v>
      </c>
      <c r="J57" s="34">
        <v>314</v>
      </c>
      <c r="K57" s="20">
        <v>166</v>
      </c>
      <c r="L57" s="20">
        <v>563</v>
      </c>
      <c r="M57" s="17">
        <v>9</v>
      </c>
      <c r="N57" s="15">
        <v>82</v>
      </c>
      <c r="O57" s="15">
        <v>65</v>
      </c>
      <c r="P57" s="34" t="s">
        <v>104</v>
      </c>
    </row>
    <row r="58" spans="1:16" ht="20.100000000000001" customHeight="1" x14ac:dyDescent="0.15">
      <c r="A58" s="8">
        <v>56</v>
      </c>
      <c r="B58" s="32" t="s">
        <v>191</v>
      </c>
      <c r="C58" s="33" t="s">
        <v>192</v>
      </c>
      <c r="D58" s="33" t="s">
        <v>130</v>
      </c>
      <c r="E58" s="33" t="s">
        <v>193</v>
      </c>
      <c r="F58" s="34">
        <v>61</v>
      </c>
      <c r="G58" s="34">
        <v>43</v>
      </c>
      <c r="H58" s="34">
        <v>98</v>
      </c>
      <c r="I58" s="34">
        <v>123</v>
      </c>
      <c r="J58" s="34">
        <v>325</v>
      </c>
      <c r="K58" s="20">
        <v>155</v>
      </c>
      <c r="L58" s="20">
        <v>557.5</v>
      </c>
      <c r="M58" s="17">
        <v>10</v>
      </c>
      <c r="N58" s="15"/>
      <c r="O58" s="15"/>
      <c r="P58" s="34" t="s">
        <v>104</v>
      </c>
    </row>
    <row r="59" spans="1:16" ht="20.100000000000001" customHeight="1" x14ac:dyDescent="0.15">
      <c r="A59" s="8">
        <v>57</v>
      </c>
      <c r="B59" s="32" t="s">
        <v>194</v>
      </c>
      <c r="C59" s="37" t="s">
        <v>195</v>
      </c>
      <c r="D59" s="33" t="s">
        <v>130</v>
      </c>
      <c r="E59" s="33" t="s">
        <v>196</v>
      </c>
      <c r="F59" s="34">
        <v>54</v>
      </c>
      <c r="G59" s="34">
        <v>38</v>
      </c>
      <c r="H59" s="34">
        <v>94</v>
      </c>
      <c r="I59" s="34">
        <v>113</v>
      </c>
      <c r="J59" s="34">
        <v>299</v>
      </c>
      <c r="K59" s="20">
        <v>145.6</v>
      </c>
      <c r="L59" s="20">
        <v>517.4</v>
      </c>
      <c r="M59" s="17">
        <v>1</v>
      </c>
      <c r="N59" s="15"/>
      <c r="O59" s="15"/>
      <c r="P59" s="34" t="s">
        <v>104</v>
      </c>
    </row>
    <row r="60" spans="1:16" ht="20.100000000000001" customHeight="1" x14ac:dyDescent="0.15">
      <c r="A60" s="8">
        <v>58</v>
      </c>
      <c r="B60" s="32" t="s">
        <v>197</v>
      </c>
      <c r="C60" s="33" t="s">
        <v>198</v>
      </c>
      <c r="D60" s="33" t="s">
        <v>130</v>
      </c>
      <c r="E60" s="33" t="s">
        <v>196</v>
      </c>
      <c r="F60" s="34">
        <v>57</v>
      </c>
      <c r="G60" s="34">
        <v>41</v>
      </c>
      <c r="H60" s="34">
        <v>82</v>
      </c>
      <c r="I60" s="34">
        <v>91</v>
      </c>
      <c r="J60" s="34">
        <v>271</v>
      </c>
      <c r="K60" s="20">
        <v>164.2</v>
      </c>
      <c r="L60" s="20">
        <v>517.29999999999995</v>
      </c>
      <c r="M60" s="17">
        <v>2</v>
      </c>
      <c r="N60" s="15"/>
      <c r="O60" s="15"/>
      <c r="P60" s="34" t="s">
        <v>106</v>
      </c>
    </row>
    <row r="61" spans="1:16" ht="20.100000000000001" customHeight="1" x14ac:dyDescent="0.15">
      <c r="A61" s="8">
        <v>59</v>
      </c>
      <c r="B61" s="32" t="s">
        <v>199</v>
      </c>
      <c r="C61" s="33" t="s">
        <v>200</v>
      </c>
      <c r="D61" s="33" t="s">
        <v>130</v>
      </c>
      <c r="E61" s="33" t="s">
        <v>201</v>
      </c>
      <c r="F61" s="34">
        <v>61</v>
      </c>
      <c r="G61" s="34">
        <v>65</v>
      </c>
      <c r="H61" s="34">
        <v>79</v>
      </c>
      <c r="I61" s="34">
        <v>93</v>
      </c>
      <c r="J61" s="34">
        <v>298</v>
      </c>
      <c r="K61" s="20">
        <v>150</v>
      </c>
      <c r="L61" s="20">
        <v>523</v>
      </c>
      <c r="M61" s="17">
        <v>1</v>
      </c>
      <c r="N61" s="15"/>
      <c r="O61" s="15"/>
      <c r="P61" s="34" t="s">
        <v>106</v>
      </c>
    </row>
    <row r="62" spans="1:16" ht="20.100000000000001" customHeight="1" x14ac:dyDescent="0.15">
      <c r="A62" s="8">
        <v>60</v>
      </c>
      <c r="B62" s="32" t="s">
        <v>202</v>
      </c>
      <c r="C62" s="33" t="s">
        <v>203</v>
      </c>
      <c r="D62" s="33" t="s">
        <v>130</v>
      </c>
      <c r="E62" s="33" t="s">
        <v>201</v>
      </c>
      <c r="F62" s="34">
        <v>62</v>
      </c>
      <c r="G62" s="34">
        <v>63</v>
      </c>
      <c r="H62" s="34">
        <v>79</v>
      </c>
      <c r="I62" s="34">
        <v>78</v>
      </c>
      <c r="J62" s="34">
        <v>282</v>
      </c>
      <c r="K62" s="20">
        <v>151.1</v>
      </c>
      <c r="L62" s="20">
        <v>508.7</v>
      </c>
      <c r="M62" s="17">
        <v>2</v>
      </c>
      <c r="N62" s="15"/>
      <c r="O62" s="15"/>
      <c r="P62" s="34" t="s">
        <v>106</v>
      </c>
    </row>
    <row r="63" spans="1:16" ht="20.100000000000001" customHeight="1" x14ac:dyDescent="0.15">
      <c r="A63" s="8">
        <v>61</v>
      </c>
      <c r="B63" s="32" t="s">
        <v>204</v>
      </c>
      <c r="C63" s="33" t="s">
        <v>205</v>
      </c>
      <c r="D63" s="33" t="s">
        <v>130</v>
      </c>
      <c r="E63" s="33" t="s">
        <v>201</v>
      </c>
      <c r="F63" s="34">
        <v>61</v>
      </c>
      <c r="G63" s="34">
        <v>55</v>
      </c>
      <c r="H63" s="34">
        <v>93</v>
      </c>
      <c r="I63" s="34">
        <v>87</v>
      </c>
      <c r="J63" s="34">
        <v>296</v>
      </c>
      <c r="K63" s="20">
        <v>140.6</v>
      </c>
      <c r="L63" s="20">
        <v>506.9</v>
      </c>
      <c r="M63" s="17">
        <v>3</v>
      </c>
      <c r="N63" s="15"/>
      <c r="O63" s="15"/>
      <c r="P63" s="34" t="s">
        <v>106</v>
      </c>
    </row>
    <row r="64" spans="1:16" ht="20.100000000000001" customHeight="1" x14ac:dyDescent="0.15">
      <c r="A64" s="8">
        <v>62</v>
      </c>
      <c r="B64" s="32" t="s">
        <v>206</v>
      </c>
      <c r="C64" s="33" t="s">
        <v>207</v>
      </c>
      <c r="D64" s="33" t="s">
        <v>130</v>
      </c>
      <c r="E64" s="33" t="s">
        <v>201</v>
      </c>
      <c r="F64" s="35">
        <v>55</v>
      </c>
      <c r="G64" s="35">
        <v>51</v>
      </c>
      <c r="H64" s="35">
        <v>72</v>
      </c>
      <c r="I64" s="35">
        <v>99</v>
      </c>
      <c r="J64" s="35">
        <v>277</v>
      </c>
      <c r="K64" s="20">
        <v>151.4</v>
      </c>
      <c r="L64" s="20">
        <v>504.1</v>
      </c>
      <c r="M64" s="17">
        <v>4</v>
      </c>
      <c r="N64" s="15"/>
      <c r="O64" s="15"/>
      <c r="P64" s="34" t="s">
        <v>106</v>
      </c>
    </row>
    <row r="65" spans="1:16" ht="20.100000000000001" customHeight="1" x14ac:dyDescent="0.15">
      <c r="A65" s="8">
        <v>63</v>
      </c>
      <c r="B65" s="32" t="s">
        <v>208</v>
      </c>
      <c r="C65" s="33" t="s">
        <v>209</v>
      </c>
      <c r="D65" s="33" t="s">
        <v>130</v>
      </c>
      <c r="E65" s="33" t="s">
        <v>201</v>
      </c>
      <c r="F65" s="34">
        <v>60</v>
      </c>
      <c r="G65" s="34">
        <v>55</v>
      </c>
      <c r="H65" s="34">
        <v>96</v>
      </c>
      <c r="I65" s="34">
        <v>74</v>
      </c>
      <c r="J65" s="34">
        <v>285</v>
      </c>
      <c r="K65" s="20">
        <v>142.30000000000001</v>
      </c>
      <c r="L65" s="20">
        <v>498.5</v>
      </c>
      <c r="M65" s="17">
        <v>5</v>
      </c>
      <c r="N65" s="15"/>
      <c r="O65" s="15"/>
      <c r="P65" s="34" t="s">
        <v>106</v>
      </c>
    </row>
    <row r="66" spans="1:16" ht="20.100000000000001" customHeight="1" x14ac:dyDescent="0.15">
      <c r="A66" s="8">
        <v>64</v>
      </c>
      <c r="B66" s="32" t="s">
        <v>210</v>
      </c>
      <c r="C66" s="33" t="s">
        <v>211</v>
      </c>
      <c r="D66" s="33" t="s">
        <v>130</v>
      </c>
      <c r="E66" s="33" t="s">
        <v>212</v>
      </c>
      <c r="F66" s="35">
        <v>72</v>
      </c>
      <c r="G66" s="35">
        <v>48</v>
      </c>
      <c r="H66" s="35">
        <v>114</v>
      </c>
      <c r="I66" s="35">
        <v>84</v>
      </c>
      <c r="J66" s="35">
        <v>318</v>
      </c>
      <c r="K66" s="20">
        <v>160.91999999999999</v>
      </c>
      <c r="L66" s="20">
        <v>559.38</v>
      </c>
      <c r="M66" s="17">
        <v>1</v>
      </c>
      <c r="N66" s="15"/>
      <c r="O66" s="15"/>
      <c r="P66" s="34" t="s">
        <v>106</v>
      </c>
    </row>
    <row r="67" spans="1:16" ht="20.100000000000001" customHeight="1" x14ac:dyDescent="0.15">
      <c r="A67" s="8">
        <v>65</v>
      </c>
      <c r="B67" s="32" t="s">
        <v>213</v>
      </c>
      <c r="C67" s="33" t="s">
        <v>214</v>
      </c>
      <c r="D67" s="33" t="s">
        <v>130</v>
      </c>
      <c r="E67" s="33" t="s">
        <v>212</v>
      </c>
      <c r="F67" s="34">
        <v>58</v>
      </c>
      <c r="G67" s="34">
        <v>46</v>
      </c>
      <c r="H67" s="34">
        <v>103</v>
      </c>
      <c r="I67" s="34">
        <v>106</v>
      </c>
      <c r="J67" s="34">
        <v>313</v>
      </c>
      <c r="K67" s="20">
        <v>158.41999999999999</v>
      </c>
      <c r="L67" s="20">
        <v>550.63</v>
      </c>
      <c r="M67" s="17">
        <v>2</v>
      </c>
      <c r="N67" s="15"/>
      <c r="O67" s="15"/>
      <c r="P67" s="34" t="s">
        <v>106</v>
      </c>
    </row>
    <row r="68" spans="1:16" ht="20.100000000000001" customHeight="1" x14ac:dyDescent="0.15">
      <c r="A68" s="8">
        <v>66</v>
      </c>
      <c r="B68" s="32" t="s">
        <v>215</v>
      </c>
      <c r="C68" s="33" t="s">
        <v>216</v>
      </c>
      <c r="D68" s="33" t="s">
        <v>130</v>
      </c>
      <c r="E68" s="33" t="s">
        <v>217</v>
      </c>
      <c r="F68" s="36">
        <v>53</v>
      </c>
      <c r="G68" s="36">
        <v>52</v>
      </c>
      <c r="H68" s="36">
        <v>103</v>
      </c>
      <c r="I68" s="36">
        <v>119</v>
      </c>
      <c r="J68" s="36">
        <v>327</v>
      </c>
      <c r="K68" s="20">
        <v>159.29</v>
      </c>
      <c r="L68" s="20">
        <v>565.9</v>
      </c>
      <c r="M68" s="17">
        <v>1</v>
      </c>
      <c r="N68" s="15"/>
      <c r="O68" s="15"/>
      <c r="P68" s="34" t="s">
        <v>104</v>
      </c>
    </row>
    <row r="69" spans="1:16" ht="20.100000000000001" customHeight="1" x14ac:dyDescent="0.15">
      <c r="A69" s="8">
        <v>67</v>
      </c>
      <c r="B69" s="32" t="s">
        <v>218</v>
      </c>
      <c r="C69" s="33" t="s">
        <v>219</v>
      </c>
      <c r="D69" s="33" t="s">
        <v>130</v>
      </c>
      <c r="E69" s="33" t="s">
        <v>220</v>
      </c>
      <c r="F69" s="36">
        <v>58</v>
      </c>
      <c r="G69" s="36">
        <v>36</v>
      </c>
      <c r="H69" s="36">
        <v>105</v>
      </c>
      <c r="I69" s="36">
        <v>134</v>
      </c>
      <c r="J69" s="36">
        <v>333</v>
      </c>
      <c r="K69" s="20">
        <v>151.21</v>
      </c>
      <c r="L69" s="20">
        <v>559.82000000000005</v>
      </c>
      <c r="M69" s="17">
        <v>2</v>
      </c>
      <c r="N69" s="15"/>
      <c r="O69" s="15"/>
      <c r="P69" s="34" t="s">
        <v>104</v>
      </c>
    </row>
    <row r="70" spans="1:16" ht="20.100000000000001" customHeight="1" x14ac:dyDescent="0.15">
      <c r="A70" s="8">
        <v>68</v>
      </c>
      <c r="B70" s="32" t="s">
        <v>221</v>
      </c>
      <c r="C70" s="33" t="s">
        <v>222</v>
      </c>
      <c r="D70" s="33" t="s">
        <v>130</v>
      </c>
      <c r="E70" s="33" t="s">
        <v>217</v>
      </c>
      <c r="F70" s="35">
        <v>52</v>
      </c>
      <c r="G70" s="35">
        <v>36</v>
      </c>
      <c r="H70" s="35">
        <v>103</v>
      </c>
      <c r="I70" s="35">
        <v>94</v>
      </c>
      <c r="J70" s="35">
        <v>285</v>
      </c>
      <c r="K70" s="20">
        <v>171.66</v>
      </c>
      <c r="L70" s="20">
        <v>542.49</v>
      </c>
      <c r="M70" s="17">
        <v>3</v>
      </c>
      <c r="N70" s="15"/>
      <c r="O70" s="15"/>
      <c r="P70" s="34" t="s">
        <v>106</v>
      </c>
    </row>
    <row r="71" spans="1:16" ht="20.100000000000001" customHeight="1" x14ac:dyDescent="0.15">
      <c r="A71" s="8">
        <v>69</v>
      </c>
      <c r="B71" s="32" t="s">
        <v>223</v>
      </c>
      <c r="C71" s="33" t="s">
        <v>224</v>
      </c>
      <c r="D71" s="33" t="s">
        <v>130</v>
      </c>
      <c r="E71" s="33" t="s">
        <v>217</v>
      </c>
      <c r="F71" s="36">
        <v>62</v>
      </c>
      <c r="G71" s="36">
        <v>52</v>
      </c>
      <c r="H71" s="36">
        <v>95</v>
      </c>
      <c r="I71" s="36">
        <v>114</v>
      </c>
      <c r="J71" s="36">
        <v>323</v>
      </c>
      <c r="K71" s="20">
        <v>130</v>
      </c>
      <c r="L71" s="20">
        <v>518</v>
      </c>
      <c r="M71" s="17">
        <v>4</v>
      </c>
      <c r="N71" s="15"/>
      <c r="O71" s="15"/>
      <c r="P71" s="34" t="s">
        <v>104</v>
      </c>
    </row>
    <row r="72" spans="1:16" ht="20.100000000000001" customHeight="1" x14ac:dyDescent="0.15">
      <c r="A72" s="8">
        <v>70</v>
      </c>
      <c r="B72" s="32" t="s">
        <v>225</v>
      </c>
      <c r="C72" s="37" t="s">
        <v>226</v>
      </c>
      <c r="D72" s="33" t="s">
        <v>130</v>
      </c>
      <c r="E72" s="33" t="s">
        <v>217</v>
      </c>
      <c r="F72" s="36">
        <v>54</v>
      </c>
      <c r="G72" s="36">
        <v>45</v>
      </c>
      <c r="H72" s="36">
        <v>81</v>
      </c>
      <c r="I72" s="36">
        <v>115</v>
      </c>
      <c r="J72" s="36">
        <v>295</v>
      </c>
      <c r="K72" s="20">
        <v>147.5</v>
      </c>
      <c r="L72" s="20">
        <v>515.70000000000005</v>
      </c>
      <c r="M72" s="17">
        <v>5</v>
      </c>
      <c r="N72" s="15"/>
      <c r="O72" s="15"/>
      <c r="P72" s="34" t="s">
        <v>104</v>
      </c>
    </row>
    <row r="73" spans="1:16" ht="20.100000000000001" customHeight="1" x14ac:dyDescent="0.15">
      <c r="A73" s="8">
        <v>71</v>
      </c>
      <c r="B73" s="39" t="s">
        <v>227</v>
      </c>
      <c r="C73" s="40" t="s">
        <v>228</v>
      </c>
      <c r="D73" s="40" t="s">
        <v>229</v>
      </c>
      <c r="E73" s="18" t="s">
        <v>230</v>
      </c>
      <c r="F73" s="17">
        <v>59</v>
      </c>
      <c r="G73" s="17">
        <v>52</v>
      </c>
      <c r="H73" s="17">
        <v>84</v>
      </c>
      <c r="I73" s="17">
        <v>109</v>
      </c>
      <c r="J73" s="17">
        <v>304</v>
      </c>
      <c r="K73" s="20">
        <v>163.4</v>
      </c>
      <c r="L73" s="20">
        <v>549.1</v>
      </c>
      <c r="M73" s="17">
        <v>1</v>
      </c>
      <c r="N73" s="15"/>
      <c r="O73" s="15"/>
      <c r="P73" s="17" t="s">
        <v>35</v>
      </c>
    </row>
    <row r="74" spans="1:16" ht="20.100000000000001" customHeight="1" x14ac:dyDescent="0.15">
      <c r="A74" s="8">
        <v>72</v>
      </c>
      <c r="B74" s="39" t="s">
        <v>231</v>
      </c>
      <c r="C74" s="40" t="s">
        <v>232</v>
      </c>
      <c r="D74" s="40" t="s">
        <v>229</v>
      </c>
      <c r="E74" s="18" t="s">
        <v>230</v>
      </c>
      <c r="F74" s="17">
        <v>56</v>
      </c>
      <c r="G74" s="17">
        <v>61</v>
      </c>
      <c r="H74" s="17">
        <v>65</v>
      </c>
      <c r="I74" s="17">
        <v>112</v>
      </c>
      <c r="J74" s="17">
        <v>294</v>
      </c>
      <c r="K74" s="20">
        <v>152.5</v>
      </c>
      <c r="L74" s="20">
        <v>522.75</v>
      </c>
      <c r="M74" s="17">
        <v>2</v>
      </c>
      <c r="N74" s="15"/>
      <c r="O74" s="15"/>
      <c r="P74" s="17" t="s">
        <v>25</v>
      </c>
    </row>
    <row r="75" spans="1:16" ht="20.100000000000001" customHeight="1" x14ac:dyDescent="0.15">
      <c r="A75" s="8">
        <v>73</v>
      </c>
      <c r="B75" s="39" t="s">
        <v>233</v>
      </c>
      <c r="C75" s="40" t="s">
        <v>234</v>
      </c>
      <c r="D75" s="40" t="s">
        <v>235</v>
      </c>
      <c r="E75" s="18" t="s">
        <v>230</v>
      </c>
      <c r="F75" s="17">
        <v>61</v>
      </c>
      <c r="G75" s="17">
        <v>52</v>
      </c>
      <c r="H75" s="17">
        <v>48</v>
      </c>
      <c r="I75" s="17">
        <v>98</v>
      </c>
      <c r="J75" s="17">
        <v>259</v>
      </c>
      <c r="K75" s="20">
        <v>162.6</v>
      </c>
      <c r="L75" s="20">
        <v>502.9</v>
      </c>
      <c r="M75" s="17">
        <v>3</v>
      </c>
      <c r="N75" s="15"/>
      <c r="O75" s="15"/>
      <c r="P75" s="17" t="s">
        <v>25</v>
      </c>
    </row>
    <row r="76" spans="1:16" ht="20.100000000000001" customHeight="1" x14ac:dyDescent="0.15">
      <c r="A76" s="8">
        <v>74</v>
      </c>
      <c r="B76" s="39" t="s">
        <v>236</v>
      </c>
      <c r="C76" s="40" t="s">
        <v>237</v>
      </c>
      <c r="D76" s="40" t="s">
        <v>229</v>
      </c>
      <c r="E76" s="18" t="s">
        <v>230</v>
      </c>
      <c r="F76" s="17">
        <v>65</v>
      </c>
      <c r="G76" s="17">
        <v>55</v>
      </c>
      <c r="H76" s="17">
        <v>57</v>
      </c>
      <c r="I76" s="17">
        <v>84</v>
      </c>
      <c r="J76" s="17">
        <v>261</v>
      </c>
      <c r="K76" s="20">
        <v>151.5</v>
      </c>
      <c r="L76" s="20">
        <v>488.25</v>
      </c>
      <c r="M76" s="17">
        <v>4</v>
      </c>
      <c r="N76" s="15"/>
      <c r="O76" s="15"/>
      <c r="P76" s="17" t="s">
        <v>25</v>
      </c>
    </row>
    <row r="77" spans="1:16" ht="20.100000000000001" customHeight="1" x14ac:dyDescent="0.15">
      <c r="A77" s="8">
        <v>75</v>
      </c>
      <c r="B77" s="39" t="s">
        <v>238</v>
      </c>
      <c r="C77" s="40" t="s">
        <v>239</v>
      </c>
      <c r="D77" s="40" t="s">
        <v>229</v>
      </c>
      <c r="E77" s="18" t="s">
        <v>230</v>
      </c>
      <c r="F77" s="17">
        <v>45</v>
      </c>
      <c r="G77" s="17">
        <v>52</v>
      </c>
      <c r="H77" s="17">
        <v>48</v>
      </c>
      <c r="I77" s="17">
        <v>105</v>
      </c>
      <c r="J77" s="17">
        <v>250</v>
      </c>
      <c r="K77" s="20">
        <v>152</v>
      </c>
      <c r="L77" s="20">
        <v>478</v>
      </c>
      <c r="M77" s="17">
        <v>5</v>
      </c>
      <c r="N77" s="15">
        <v>71</v>
      </c>
      <c r="O77" s="15">
        <v>69</v>
      </c>
      <c r="P77" s="17" t="s">
        <v>25</v>
      </c>
    </row>
    <row r="78" spans="1:16" ht="20.100000000000001" customHeight="1" x14ac:dyDescent="0.15">
      <c r="A78" s="8">
        <v>76</v>
      </c>
      <c r="B78" s="41" t="s">
        <v>240</v>
      </c>
      <c r="C78" s="42" t="s">
        <v>241</v>
      </c>
      <c r="D78" s="42" t="s">
        <v>242</v>
      </c>
      <c r="E78" s="42" t="s">
        <v>243</v>
      </c>
      <c r="F78" s="38">
        <v>68</v>
      </c>
      <c r="G78" s="38">
        <v>51</v>
      </c>
      <c r="H78" s="38">
        <v>56</v>
      </c>
      <c r="I78" s="38">
        <v>133</v>
      </c>
      <c r="J78" s="38">
        <v>308</v>
      </c>
      <c r="K78" s="20">
        <v>165.29</v>
      </c>
      <c r="L78" s="20">
        <f>J78+1.5*K78</f>
        <v>555.93499999999995</v>
      </c>
      <c r="M78" s="17">
        <v>1</v>
      </c>
      <c r="N78" s="43"/>
      <c r="O78" s="43"/>
      <c r="P78" s="38" t="s">
        <v>25</v>
      </c>
    </row>
    <row r="79" spans="1:16" ht="20.100000000000001" customHeight="1" x14ac:dyDescent="0.15">
      <c r="A79" s="8">
        <v>77</v>
      </c>
      <c r="B79" s="21" t="s">
        <v>244</v>
      </c>
      <c r="C79" s="40" t="s">
        <v>245</v>
      </c>
      <c r="D79" s="42" t="s">
        <v>242</v>
      </c>
      <c r="E79" s="18" t="s">
        <v>243</v>
      </c>
      <c r="F79" s="17">
        <v>58</v>
      </c>
      <c r="G79" s="17">
        <v>33</v>
      </c>
      <c r="H79" s="17">
        <v>103</v>
      </c>
      <c r="I79" s="17">
        <v>112</v>
      </c>
      <c r="J79" s="17">
        <v>306</v>
      </c>
      <c r="K79" s="20">
        <v>164</v>
      </c>
      <c r="L79" s="20">
        <f>J79+1.5*K79</f>
        <v>552</v>
      </c>
      <c r="M79" s="17">
        <v>2</v>
      </c>
      <c r="N79" s="43"/>
      <c r="O79" s="43"/>
      <c r="P79" s="17" t="s">
        <v>25</v>
      </c>
    </row>
    <row r="80" spans="1:16" ht="20.100000000000001" customHeight="1" x14ac:dyDescent="0.15">
      <c r="A80" s="8">
        <v>78</v>
      </c>
      <c r="B80" s="21" t="s">
        <v>246</v>
      </c>
      <c r="C80" s="40" t="s">
        <v>247</v>
      </c>
      <c r="D80" s="42" t="s">
        <v>242</v>
      </c>
      <c r="E80" s="18" t="s">
        <v>243</v>
      </c>
      <c r="F80" s="17">
        <v>65</v>
      </c>
      <c r="G80" s="17">
        <v>56</v>
      </c>
      <c r="H80" s="17">
        <v>84</v>
      </c>
      <c r="I80" s="17">
        <v>102</v>
      </c>
      <c r="J80" s="17">
        <v>307</v>
      </c>
      <c r="K80" s="20">
        <v>161.57</v>
      </c>
      <c r="L80" s="20">
        <f>J80+1.5*K80</f>
        <v>549.35500000000002</v>
      </c>
      <c r="M80" s="17">
        <v>3</v>
      </c>
      <c r="N80" s="43"/>
      <c r="O80" s="43"/>
      <c r="P80" s="17" t="s">
        <v>25</v>
      </c>
    </row>
    <row r="81" spans="1:16" ht="20.100000000000001" customHeight="1" x14ac:dyDescent="0.15">
      <c r="A81" s="8">
        <v>79</v>
      </c>
      <c r="B81" s="21" t="s">
        <v>248</v>
      </c>
      <c r="C81" s="40" t="s">
        <v>249</v>
      </c>
      <c r="D81" s="42" t="s">
        <v>242</v>
      </c>
      <c r="E81" s="18" t="s">
        <v>243</v>
      </c>
      <c r="F81" s="17">
        <v>51</v>
      </c>
      <c r="G81" s="17">
        <v>54</v>
      </c>
      <c r="H81" s="17">
        <v>93</v>
      </c>
      <c r="I81" s="17">
        <v>99</v>
      </c>
      <c r="J81" s="17">
        <v>297</v>
      </c>
      <c r="K81" s="20">
        <v>160</v>
      </c>
      <c r="L81" s="20">
        <f t="shared" ref="L81:L94" si="0">J81+1.5*K81</f>
        <v>537</v>
      </c>
      <c r="M81" s="17">
        <v>4</v>
      </c>
      <c r="N81" s="43"/>
      <c r="O81" s="43"/>
      <c r="P81" s="17" t="s">
        <v>25</v>
      </c>
    </row>
    <row r="82" spans="1:16" ht="20.100000000000001" customHeight="1" x14ac:dyDescent="0.15">
      <c r="A82" s="8">
        <v>80</v>
      </c>
      <c r="B82" s="21" t="s">
        <v>250</v>
      </c>
      <c r="C82" s="40" t="s">
        <v>251</v>
      </c>
      <c r="D82" s="42" t="s">
        <v>252</v>
      </c>
      <c r="E82" s="18" t="s">
        <v>243</v>
      </c>
      <c r="F82" s="17">
        <v>60</v>
      </c>
      <c r="G82" s="17">
        <v>54</v>
      </c>
      <c r="H82" s="17">
        <v>78</v>
      </c>
      <c r="I82" s="17">
        <v>98</v>
      </c>
      <c r="J82" s="17">
        <v>290</v>
      </c>
      <c r="K82" s="20">
        <v>161.86000000000001</v>
      </c>
      <c r="L82" s="20">
        <f t="shared" si="0"/>
        <v>532.79</v>
      </c>
      <c r="M82" s="17">
        <v>5</v>
      </c>
      <c r="N82" s="43"/>
      <c r="O82" s="43"/>
      <c r="P82" s="17" t="s">
        <v>25</v>
      </c>
    </row>
    <row r="83" spans="1:16" ht="20.100000000000001" customHeight="1" x14ac:dyDescent="0.15">
      <c r="A83" s="8">
        <v>81</v>
      </c>
      <c r="B83" s="21" t="s">
        <v>253</v>
      </c>
      <c r="C83" s="40" t="s">
        <v>254</v>
      </c>
      <c r="D83" s="42" t="s">
        <v>242</v>
      </c>
      <c r="E83" s="18" t="s">
        <v>243</v>
      </c>
      <c r="F83" s="17">
        <v>66</v>
      </c>
      <c r="G83" s="17">
        <v>48</v>
      </c>
      <c r="H83" s="17">
        <v>57</v>
      </c>
      <c r="I83" s="17">
        <v>104</v>
      </c>
      <c r="J83" s="17">
        <v>275</v>
      </c>
      <c r="K83" s="20">
        <v>166.71</v>
      </c>
      <c r="L83" s="20">
        <f t="shared" si="0"/>
        <v>525.06500000000005</v>
      </c>
      <c r="M83" s="17">
        <v>6</v>
      </c>
      <c r="N83" s="43"/>
      <c r="O83" s="43"/>
      <c r="P83" s="17" t="s">
        <v>25</v>
      </c>
    </row>
    <row r="84" spans="1:16" ht="20.100000000000001" customHeight="1" x14ac:dyDescent="0.15">
      <c r="A84" s="8">
        <v>82</v>
      </c>
      <c r="B84" s="21" t="s">
        <v>255</v>
      </c>
      <c r="C84" s="40" t="s">
        <v>256</v>
      </c>
      <c r="D84" s="42" t="s">
        <v>242</v>
      </c>
      <c r="E84" s="18" t="s">
        <v>243</v>
      </c>
      <c r="F84" s="17">
        <v>55</v>
      </c>
      <c r="G84" s="17">
        <v>44</v>
      </c>
      <c r="H84" s="17">
        <v>93</v>
      </c>
      <c r="I84" s="17">
        <v>118</v>
      </c>
      <c r="J84" s="17">
        <v>310</v>
      </c>
      <c r="K84" s="20">
        <v>143.29</v>
      </c>
      <c r="L84" s="20">
        <f t="shared" si="0"/>
        <v>524.93499999999995</v>
      </c>
      <c r="M84" s="17">
        <v>7</v>
      </c>
      <c r="N84" s="43"/>
      <c r="O84" s="43"/>
      <c r="P84" s="17" t="s">
        <v>25</v>
      </c>
    </row>
    <row r="85" spans="1:16" ht="20.100000000000001" customHeight="1" x14ac:dyDescent="0.15">
      <c r="A85" s="8">
        <v>83</v>
      </c>
      <c r="B85" s="21" t="s">
        <v>257</v>
      </c>
      <c r="C85" s="40" t="s">
        <v>258</v>
      </c>
      <c r="D85" s="42" t="s">
        <v>259</v>
      </c>
      <c r="E85" s="18" t="s">
        <v>243</v>
      </c>
      <c r="F85" s="44">
        <v>67</v>
      </c>
      <c r="G85" s="44">
        <v>58</v>
      </c>
      <c r="H85" s="17">
        <v>65</v>
      </c>
      <c r="I85" s="17">
        <v>94</v>
      </c>
      <c r="J85" s="44">
        <v>284</v>
      </c>
      <c r="K85" s="20">
        <v>156.57</v>
      </c>
      <c r="L85" s="20">
        <f t="shared" si="0"/>
        <v>518.85500000000002</v>
      </c>
      <c r="M85" s="17">
        <v>8</v>
      </c>
      <c r="N85" s="43"/>
      <c r="O85" s="43"/>
      <c r="P85" s="17" t="s">
        <v>25</v>
      </c>
    </row>
    <row r="86" spans="1:16" ht="20.100000000000001" customHeight="1" x14ac:dyDescent="0.15">
      <c r="A86" s="8">
        <v>84</v>
      </c>
      <c r="B86" s="21" t="s">
        <v>260</v>
      </c>
      <c r="C86" s="40" t="s">
        <v>261</v>
      </c>
      <c r="D86" s="42" t="s">
        <v>242</v>
      </c>
      <c r="E86" s="18" t="s">
        <v>243</v>
      </c>
      <c r="F86" s="17">
        <v>65</v>
      </c>
      <c r="G86" s="17">
        <v>68</v>
      </c>
      <c r="H86" s="17">
        <v>58</v>
      </c>
      <c r="I86" s="17">
        <v>101</v>
      </c>
      <c r="J86" s="17">
        <v>292</v>
      </c>
      <c r="K86" s="20">
        <v>150.29</v>
      </c>
      <c r="L86" s="20">
        <f t="shared" si="0"/>
        <v>517.43499999999995</v>
      </c>
      <c r="M86" s="17">
        <v>9</v>
      </c>
      <c r="N86" s="43"/>
      <c r="O86" s="43"/>
      <c r="P86" s="17" t="s">
        <v>25</v>
      </c>
    </row>
    <row r="87" spans="1:16" ht="20.100000000000001" customHeight="1" x14ac:dyDescent="0.15">
      <c r="A87" s="8">
        <v>85</v>
      </c>
      <c r="B87" s="21" t="s">
        <v>262</v>
      </c>
      <c r="C87" s="40" t="s">
        <v>263</v>
      </c>
      <c r="D87" s="42" t="s">
        <v>242</v>
      </c>
      <c r="E87" s="18" t="s">
        <v>243</v>
      </c>
      <c r="F87" s="17">
        <v>50</v>
      </c>
      <c r="G87" s="17">
        <v>43</v>
      </c>
      <c r="H87" s="17">
        <v>91</v>
      </c>
      <c r="I87" s="17">
        <v>115</v>
      </c>
      <c r="J87" s="17">
        <v>299</v>
      </c>
      <c r="K87" s="20">
        <v>142.43</v>
      </c>
      <c r="L87" s="20">
        <f t="shared" si="0"/>
        <v>512.64499999999998</v>
      </c>
      <c r="M87" s="17">
        <v>10</v>
      </c>
      <c r="N87" s="43"/>
      <c r="O87" s="43"/>
      <c r="P87" s="17" t="s">
        <v>25</v>
      </c>
    </row>
    <row r="88" spans="1:16" ht="20.100000000000001" customHeight="1" x14ac:dyDescent="0.15">
      <c r="A88" s="8">
        <v>86</v>
      </c>
      <c r="B88" s="21" t="s">
        <v>264</v>
      </c>
      <c r="C88" s="40" t="s">
        <v>265</v>
      </c>
      <c r="D88" s="42" t="s">
        <v>242</v>
      </c>
      <c r="E88" s="18" t="s">
        <v>243</v>
      </c>
      <c r="F88" s="17">
        <v>61</v>
      </c>
      <c r="G88" s="17">
        <v>56</v>
      </c>
      <c r="H88" s="17">
        <v>74</v>
      </c>
      <c r="I88" s="17">
        <v>94</v>
      </c>
      <c r="J88" s="17">
        <v>285</v>
      </c>
      <c r="K88" s="20">
        <v>150.29</v>
      </c>
      <c r="L88" s="20">
        <f t="shared" si="0"/>
        <v>510.435</v>
      </c>
      <c r="M88" s="17">
        <v>11</v>
      </c>
      <c r="N88" s="43"/>
      <c r="O88" s="43"/>
      <c r="P88" s="17" t="s">
        <v>25</v>
      </c>
    </row>
    <row r="89" spans="1:16" ht="20.100000000000001" customHeight="1" x14ac:dyDescent="0.15">
      <c r="A89" s="8">
        <v>87</v>
      </c>
      <c r="B89" s="21" t="s">
        <v>266</v>
      </c>
      <c r="C89" s="40" t="s">
        <v>267</v>
      </c>
      <c r="D89" s="42" t="s">
        <v>242</v>
      </c>
      <c r="E89" s="18" t="s">
        <v>243</v>
      </c>
      <c r="F89" s="17">
        <v>60</v>
      </c>
      <c r="G89" s="17">
        <v>58</v>
      </c>
      <c r="H89" s="17">
        <v>81</v>
      </c>
      <c r="I89" s="17">
        <v>98</v>
      </c>
      <c r="J89" s="17">
        <v>297</v>
      </c>
      <c r="K89" s="20">
        <v>139.43</v>
      </c>
      <c r="L89" s="20">
        <f t="shared" si="0"/>
        <v>506.14499999999998</v>
      </c>
      <c r="M89" s="17">
        <v>12</v>
      </c>
      <c r="N89" s="43"/>
      <c r="O89" s="43"/>
      <c r="P89" s="17" t="s">
        <v>35</v>
      </c>
    </row>
    <row r="90" spans="1:16" ht="20.100000000000001" customHeight="1" x14ac:dyDescent="0.15">
      <c r="A90" s="8">
        <v>88</v>
      </c>
      <c r="B90" s="21" t="s">
        <v>268</v>
      </c>
      <c r="C90" s="45" t="s">
        <v>269</v>
      </c>
      <c r="D90" s="42" t="s">
        <v>242</v>
      </c>
      <c r="E90" s="18" t="s">
        <v>243</v>
      </c>
      <c r="F90" s="17">
        <v>56</v>
      </c>
      <c r="G90" s="17">
        <v>54</v>
      </c>
      <c r="H90" s="17">
        <v>56</v>
      </c>
      <c r="I90" s="17">
        <v>120</v>
      </c>
      <c r="J90" s="17">
        <v>286</v>
      </c>
      <c r="K90" s="20">
        <v>145.13999999999999</v>
      </c>
      <c r="L90" s="20">
        <f t="shared" si="0"/>
        <v>503.71</v>
      </c>
      <c r="M90" s="17">
        <v>13</v>
      </c>
      <c r="N90" s="43"/>
      <c r="O90" s="43"/>
      <c r="P90" s="17" t="s">
        <v>25</v>
      </c>
    </row>
    <row r="91" spans="1:16" ht="20.100000000000001" customHeight="1" x14ac:dyDescent="0.15">
      <c r="A91" s="8">
        <v>89</v>
      </c>
      <c r="B91" s="21" t="s">
        <v>270</v>
      </c>
      <c r="C91" s="40" t="s">
        <v>271</v>
      </c>
      <c r="D91" s="42" t="s">
        <v>242</v>
      </c>
      <c r="E91" s="18" t="s">
        <v>243</v>
      </c>
      <c r="F91" s="17">
        <v>50</v>
      </c>
      <c r="G91" s="17">
        <v>37</v>
      </c>
      <c r="H91" s="17">
        <v>58</v>
      </c>
      <c r="I91" s="17">
        <v>125</v>
      </c>
      <c r="J91" s="17">
        <v>270</v>
      </c>
      <c r="K91" s="20">
        <v>155.71</v>
      </c>
      <c r="L91" s="20">
        <f t="shared" si="0"/>
        <v>503.565</v>
      </c>
      <c r="M91" s="17">
        <v>14</v>
      </c>
      <c r="N91" s="43"/>
      <c r="O91" s="43"/>
      <c r="P91" s="17" t="s">
        <v>25</v>
      </c>
    </row>
    <row r="92" spans="1:16" ht="20.100000000000001" customHeight="1" x14ac:dyDescent="0.15">
      <c r="A92" s="8">
        <v>90</v>
      </c>
      <c r="B92" s="21" t="s">
        <v>272</v>
      </c>
      <c r="C92" s="40" t="s">
        <v>273</v>
      </c>
      <c r="D92" s="42" t="s">
        <v>242</v>
      </c>
      <c r="E92" s="18" t="s">
        <v>243</v>
      </c>
      <c r="F92" s="17">
        <v>60</v>
      </c>
      <c r="G92" s="17">
        <v>50</v>
      </c>
      <c r="H92" s="17">
        <v>70</v>
      </c>
      <c r="I92" s="17">
        <v>93</v>
      </c>
      <c r="J92" s="17">
        <v>273</v>
      </c>
      <c r="K92" s="20">
        <v>153.13999999999999</v>
      </c>
      <c r="L92" s="20">
        <f t="shared" si="0"/>
        <v>502.71</v>
      </c>
      <c r="M92" s="17">
        <v>15</v>
      </c>
      <c r="N92" s="43"/>
      <c r="O92" s="43"/>
      <c r="P92" s="17" t="s">
        <v>25</v>
      </c>
    </row>
    <row r="93" spans="1:16" ht="20.100000000000001" customHeight="1" x14ac:dyDescent="0.15">
      <c r="A93" s="8">
        <v>91</v>
      </c>
      <c r="B93" s="21" t="s">
        <v>274</v>
      </c>
      <c r="C93" s="40" t="s">
        <v>275</v>
      </c>
      <c r="D93" s="42" t="s">
        <v>252</v>
      </c>
      <c r="E93" s="18" t="s">
        <v>243</v>
      </c>
      <c r="F93" s="17">
        <v>62</v>
      </c>
      <c r="G93" s="17">
        <v>33</v>
      </c>
      <c r="H93" s="17">
        <v>76</v>
      </c>
      <c r="I93" s="17">
        <v>123</v>
      </c>
      <c r="J93" s="17">
        <v>294</v>
      </c>
      <c r="K93" s="20">
        <v>138.57</v>
      </c>
      <c r="L93" s="20">
        <f t="shared" si="0"/>
        <v>501.85500000000002</v>
      </c>
      <c r="M93" s="17">
        <v>16</v>
      </c>
      <c r="N93" s="43"/>
      <c r="O93" s="43"/>
      <c r="P93" s="17" t="s">
        <v>25</v>
      </c>
    </row>
    <row r="94" spans="1:16" ht="20.100000000000001" customHeight="1" x14ac:dyDescent="0.15">
      <c r="A94" s="8">
        <v>92</v>
      </c>
      <c r="B94" s="21" t="s">
        <v>276</v>
      </c>
      <c r="C94" s="46" t="s">
        <v>277</v>
      </c>
      <c r="D94" s="42" t="s">
        <v>242</v>
      </c>
      <c r="E94" s="18" t="s">
        <v>243</v>
      </c>
      <c r="F94" s="17">
        <v>57</v>
      </c>
      <c r="G94" s="17">
        <v>43</v>
      </c>
      <c r="H94" s="17">
        <v>75</v>
      </c>
      <c r="I94" s="17">
        <v>110</v>
      </c>
      <c r="J94" s="17">
        <v>285</v>
      </c>
      <c r="K94" s="20">
        <v>142.13999999999999</v>
      </c>
      <c r="L94" s="20">
        <f t="shared" si="0"/>
        <v>498.21</v>
      </c>
      <c r="M94" s="17">
        <v>17</v>
      </c>
      <c r="N94" s="43"/>
      <c r="O94" s="43"/>
      <c r="P94" s="17" t="s">
        <v>25</v>
      </c>
    </row>
    <row r="95" spans="1:16" ht="20.100000000000001" customHeight="1" x14ac:dyDescent="0.15">
      <c r="A95" s="8">
        <v>93</v>
      </c>
      <c r="B95" s="41" t="s">
        <v>278</v>
      </c>
      <c r="C95" s="47" t="s">
        <v>279</v>
      </c>
      <c r="D95" s="42" t="s">
        <v>242</v>
      </c>
      <c r="E95" s="42" t="s">
        <v>243</v>
      </c>
      <c r="F95" s="38">
        <v>66</v>
      </c>
      <c r="G95" s="38">
        <v>36</v>
      </c>
      <c r="H95" s="38">
        <v>54</v>
      </c>
      <c r="I95" s="38">
        <v>122</v>
      </c>
      <c r="J95" s="38">
        <v>278</v>
      </c>
      <c r="K95" s="48">
        <v>139.19999999999999</v>
      </c>
      <c r="L95" s="48">
        <v>486.8</v>
      </c>
      <c r="M95" s="17">
        <v>18</v>
      </c>
      <c r="N95" s="49"/>
      <c r="O95" s="49"/>
      <c r="P95" s="38" t="s">
        <v>25</v>
      </c>
    </row>
    <row r="96" spans="1:16" ht="20.100000000000001" customHeight="1" x14ac:dyDescent="0.15">
      <c r="A96" s="8">
        <v>94</v>
      </c>
      <c r="B96" s="41" t="s">
        <v>280</v>
      </c>
      <c r="C96" s="42" t="s">
        <v>281</v>
      </c>
      <c r="D96" s="42" t="s">
        <v>242</v>
      </c>
      <c r="E96" s="42" t="s">
        <v>230</v>
      </c>
      <c r="F96" s="38">
        <v>72</v>
      </c>
      <c r="G96" s="38">
        <v>45</v>
      </c>
      <c r="H96" s="38">
        <v>49</v>
      </c>
      <c r="I96" s="38">
        <v>119</v>
      </c>
      <c r="J96" s="38">
        <v>285</v>
      </c>
      <c r="K96" s="48">
        <v>176.8</v>
      </c>
      <c r="L96" s="48">
        <v>550.20000000000005</v>
      </c>
      <c r="M96" s="38">
        <v>1</v>
      </c>
      <c r="N96" s="49"/>
      <c r="O96" s="49"/>
      <c r="P96" s="38" t="s">
        <v>25</v>
      </c>
    </row>
    <row r="97" spans="1:16" ht="20.100000000000001" customHeight="1" x14ac:dyDescent="0.15">
      <c r="A97" s="8">
        <v>95</v>
      </c>
      <c r="B97" s="50" t="s">
        <v>282</v>
      </c>
      <c r="C97" s="42" t="s">
        <v>283</v>
      </c>
      <c r="D97" s="42" t="s">
        <v>242</v>
      </c>
      <c r="E97" s="42" t="s">
        <v>230</v>
      </c>
      <c r="F97" s="38">
        <v>59</v>
      </c>
      <c r="G97" s="38">
        <v>55</v>
      </c>
      <c r="H97" s="38">
        <v>50</v>
      </c>
      <c r="I97" s="38">
        <v>133</v>
      </c>
      <c r="J97" s="38">
        <v>297</v>
      </c>
      <c r="K97" s="48">
        <v>167.5</v>
      </c>
      <c r="L97" s="48">
        <v>548.25</v>
      </c>
      <c r="M97" s="38">
        <v>2</v>
      </c>
      <c r="N97" s="49"/>
      <c r="O97" s="49"/>
      <c r="P97" s="38" t="s">
        <v>35</v>
      </c>
    </row>
    <row r="98" spans="1:16" ht="20.100000000000001" customHeight="1" x14ac:dyDescent="0.15">
      <c r="A98" s="8">
        <v>96</v>
      </c>
      <c r="B98" s="51" t="s">
        <v>284</v>
      </c>
      <c r="C98" s="42" t="s">
        <v>285</v>
      </c>
      <c r="D98" s="42" t="s">
        <v>242</v>
      </c>
      <c r="E98" s="42" t="s">
        <v>230</v>
      </c>
      <c r="F98" s="38">
        <v>55</v>
      </c>
      <c r="G98" s="38">
        <v>33</v>
      </c>
      <c r="H98" s="38">
        <v>63</v>
      </c>
      <c r="I98" s="38">
        <v>112</v>
      </c>
      <c r="J98" s="38">
        <v>263</v>
      </c>
      <c r="K98" s="48">
        <v>168.3</v>
      </c>
      <c r="L98" s="48">
        <v>515.45000000000005</v>
      </c>
      <c r="M98" s="38">
        <v>3</v>
      </c>
      <c r="N98" s="49"/>
      <c r="O98" s="49"/>
      <c r="P98" s="38" t="s">
        <v>25</v>
      </c>
    </row>
    <row r="99" spans="1:16" ht="20.100000000000001" customHeight="1" x14ac:dyDescent="0.15">
      <c r="A99" s="8">
        <v>97</v>
      </c>
      <c r="B99" s="186" t="s">
        <v>286</v>
      </c>
      <c r="C99" s="42" t="s">
        <v>287</v>
      </c>
      <c r="D99" s="42" t="s">
        <v>252</v>
      </c>
      <c r="E99" s="42" t="s">
        <v>230</v>
      </c>
      <c r="F99" s="38">
        <v>55</v>
      </c>
      <c r="G99" s="38">
        <v>52</v>
      </c>
      <c r="H99" s="38">
        <v>54</v>
      </c>
      <c r="I99" s="38">
        <v>93</v>
      </c>
      <c r="J99" s="38">
        <v>254</v>
      </c>
      <c r="K99" s="48">
        <v>174.2</v>
      </c>
      <c r="L99" s="48">
        <v>515.29999999999995</v>
      </c>
      <c r="M99" s="38">
        <v>4</v>
      </c>
      <c r="N99" s="49"/>
      <c r="O99" s="49"/>
      <c r="P99" s="38" t="s">
        <v>25</v>
      </c>
    </row>
    <row r="100" spans="1:16" ht="20.100000000000001" customHeight="1" x14ac:dyDescent="0.15">
      <c r="A100" s="8">
        <v>98</v>
      </c>
      <c r="B100" s="186" t="s">
        <v>288</v>
      </c>
      <c r="C100" s="42" t="s">
        <v>289</v>
      </c>
      <c r="D100" s="42" t="s">
        <v>242</v>
      </c>
      <c r="E100" s="42" t="s">
        <v>230</v>
      </c>
      <c r="F100" s="38">
        <v>63</v>
      </c>
      <c r="G100" s="38">
        <v>45</v>
      </c>
      <c r="H100" s="38">
        <v>63</v>
      </c>
      <c r="I100" s="38">
        <v>106</v>
      </c>
      <c r="J100" s="38">
        <v>277</v>
      </c>
      <c r="K100" s="48">
        <v>154</v>
      </c>
      <c r="L100" s="48">
        <v>508</v>
      </c>
      <c r="M100" s="38">
        <v>5</v>
      </c>
      <c r="N100" s="49"/>
      <c r="O100" s="49"/>
      <c r="P100" s="38" t="s">
        <v>25</v>
      </c>
    </row>
    <row r="101" spans="1:16" ht="20.100000000000001" customHeight="1" x14ac:dyDescent="0.15">
      <c r="A101" s="8">
        <v>99</v>
      </c>
      <c r="B101" s="82" t="s">
        <v>290</v>
      </c>
      <c r="C101" s="42" t="s">
        <v>291</v>
      </c>
      <c r="D101" s="42" t="s">
        <v>242</v>
      </c>
      <c r="E101" s="42" t="s">
        <v>230</v>
      </c>
      <c r="F101" s="38">
        <v>67</v>
      </c>
      <c r="G101" s="38">
        <v>43</v>
      </c>
      <c r="H101" s="38">
        <v>51</v>
      </c>
      <c r="I101" s="38">
        <v>129</v>
      </c>
      <c r="J101" s="38">
        <v>290</v>
      </c>
      <c r="K101" s="48">
        <v>141.5</v>
      </c>
      <c r="L101" s="48">
        <v>502.25</v>
      </c>
      <c r="M101" s="38">
        <v>6</v>
      </c>
      <c r="N101" s="49"/>
      <c r="O101" s="49"/>
      <c r="P101" s="38" t="s">
        <v>35</v>
      </c>
    </row>
    <row r="102" spans="1:16" ht="20.100000000000001" customHeight="1" x14ac:dyDescent="0.15">
      <c r="A102" s="8">
        <v>100</v>
      </c>
      <c r="B102" s="82" t="s">
        <v>2741</v>
      </c>
      <c r="C102" s="42" t="s">
        <v>292</v>
      </c>
      <c r="D102" s="42" t="s">
        <v>259</v>
      </c>
      <c r="E102" s="42" t="s">
        <v>230</v>
      </c>
      <c r="F102" s="38">
        <v>50</v>
      </c>
      <c r="G102" s="38">
        <v>42</v>
      </c>
      <c r="H102" s="38">
        <v>68</v>
      </c>
      <c r="I102" s="38">
        <v>106</v>
      </c>
      <c r="J102" s="38">
        <v>266</v>
      </c>
      <c r="K102" s="48">
        <v>157.30000000000001</v>
      </c>
      <c r="L102" s="48">
        <v>501.95</v>
      </c>
      <c r="M102" s="38">
        <v>7</v>
      </c>
      <c r="N102" s="49"/>
      <c r="O102" s="49"/>
      <c r="P102" s="38" t="s">
        <v>25</v>
      </c>
    </row>
    <row r="103" spans="1:16" ht="20.100000000000001" customHeight="1" x14ac:dyDescent="0.15">
      <c r="A103" s="8">
        <v>101</v>
      </c>
      <c r="B103" s="82" t="s">
        <v>2742</v>
      </c>
      <c r="C103" s="42" t="s">
        <v>293</v>
      </c>
      <c r="D103" s="42" t="s">
        <v>259</v>
      </c>
      <c r="E103" s="42" t="s">
        <v>230</v>
      </c>
      <c r="F103" s="38">
        <v>66</v>
      </c>
      <c r="G103" s="38">
        <v>59</v>
      </c>
      <c r="H103" s="38">
        <v>59</v>
      </c>
      <c r="I103" s="38">
        <v>75</v>
      </c>
      <c r="J103" s="38">
        <v>259</v>
      </c>
      <c r="K103" s="48">
        <v>151.30000000000001</v>
      </c>
      <c r="L103" s="48">
        <v>485.95</v>
      </c>
      <c r="M103" s="38">
        <v>8</v>
      </c>
      <c r="N103" s="49"/>
      <c r="O103" s="49"/>
      <c r="P103" s="38" t="s">
        <v>25</v>
      </c>
    </row>
    <row r="104" spans="1:16" ht="20.100000000000001" customHeight="1" x14ac:dyDescent="0.15">
      <c r="A104" s="8">
        <v>102</v>
      </c>
      <c r="B104" s="82" t="s">
        <v>2743</v>
      </c>
      <c r="C104" s="42" t="s">
        <v>294</v>
      </c>
      <c r="D104" s="42" t="s">
        <v>242</v>
      </c>
      <c r="E104" s="18" t="s">
        <v>230</v>
      </c>
      <c r="F104" s="17">
        <v>60</v>
      </c>
      <c r="G104" s="17">
        <v>55</v>
      </c>
      <c r="H104" s="17">
        <v>60</v>
      </c>
      <c r="I104" s="17">
        <v>75</v>
      </c>
      <c r="J104" s="17">
        <v>250</v>
      </c>
      <c r="K104" s="48">
        <v>139</v>
      </c>
      <c r="L104" s="48">
        <v>458.5</v>
      </c>
      <c r="M104" s="38">
        <v>9</v>
      </c>
      <c r="N104" s="49"/>
      <c r="O104" s="49"/>
      <c r="P104" s="17" t="s">
        <v>25</v>
      </c>
    </row>
    <row r="105" spans="1:16" ht="20.100000000000001" customHeight="1" x14ac:dyDescent="0.15">
      <c r="A105" s="8">
        <v>103</v>
      </c>
      <c r="B105" s="16" t="s">
        <v>295</v>
      </c>
      <c r="C105" s="52" t="s">
        <v>296</v>
      </c>
      <c r="D105" s="52" t="s">
        <v>297</v>
      </c>
      <c r="E105" s="42" t="s">
        <v>298</v>
      </c>
      <c r="F105" s="53">
        <v>75</v>
      </c>
      <c r="G105" s="53">
        <v>39</v>
      </c>
      <c r="H105" s="53">
        <v>55</v>
      </c>
      <c r="I105" s="53">
        <v>141</v>
      </c>
      <c r="J105" s="54">
        <f t="shared" ref="J105:J120" si="1">SUM(F105:I105)</f>
        <v>310</v>
      </c>
      <c r="K105" s="55">
        <v>147.25</v>
      </c>
      <c r="L105" s="55">
        <f t="shared" ref="L105:L158" si="2">J105+K105*1.5</f>
        <v>530.875</v>
      </c>
      <c r="M105" s="38">
        <v>1</v>
      </c>
      <c r="N105" s="56"/>
      <c r="O105" s="56"/>
      <c r="P105" s="38" t="s">
        <v>35</v>
      </c>
    </row>
    <row r="106" spans="1:16" ht="20.100000000000001" customHeight="1" x14ac:dyDescent="0.15">
      <c r="A106" s="8">
        <v>104</v>
      </c>
      <c r="B106" s="16" t="s">
        <v>299</v>
      </c>
      <c r="C106" s="52" t="s">
        <v>300</v>
      </c>
      <c r="D106" s="52" t="s">
        <v>301</v>
      </c>
      <c r="E106" s="42" t="s">
        <v>298</v>
      </c>
      <c r="F106" s="57">
        <v>58</v>
      </c>
      <c r="G106" s="57">
        <v>57</v>
      </c>
      <c r="H106" s="57">
        <v>58</v>
      </c>
      <c r="I106" s="57">
        <v>113</v>
      </c>
      <c r="J106" s="54">
        <f t="shared" si="1"/>
        <v>286</v>
      </c>
      <c r="K106" s="55">
        <v>155.22222222222223</v>
      </c>
      <c r="L106" s="55">
        <f t="shared" si="2"/>
        <v>518.83333333333337</v>
      </c>
      <c r="M106" s="38">
        <v>2</v>
      </c>
      <c r="N106" s="13"/>
      <c r="O106" s="13"/>
      <c r="P106" s="53" t="s">
        <v>302</v>
      </c>
    </row>
    <row r="107" spans="1:16" ht="20.100000000000001" customHeight="1" x14ac:dyDescent="0.15">
      <c r="A107" s="8">
        <v>105</v>
      </c>
      <c r="B107" s="16" t="s">
        <v>303</v>
      </c>
      <c r="C107" s="52" t="s">
        <v>304</v>
      </c>
      <c r="D107" s="52" t="s">
        <v>305</v>
      </c>
      <c r="E107" s="42" t="s">
        <v>298</v>
      </c>
      <c r="F107" s="57">
        <v>63</v>
      </c>
      <c r="G107" s="57">
        <v>32</v>
      </c>
      <c r="H107" s="57">
        <v>60</v>
      </c>
      <c r="I107" s="57">
        <v>134</v>
      </c>
      <c r="J107" s="54">
        <f t="shared" si="1"/>
        <v>289</v>
      </c>
      <c r="K107" s="55">
        <v>145.5</v>
      </c>
      <c r="L107" s="55">
        <f t="shared" si="2"/>
        <v>507.25</v>
      </c>
      <c r="M107" s="38">
        <v>3</v>
      </c>
      <c r="N107" s="13"/>
      <c r="O107" s="13"/>
      <c r="P107" s="53" t="s">
        <v>106</v>
      </c>
    </row>
    <row r="108" spans="1:16" ht="20.100000000000001" customHeight="1" x14ac:dyDescent="0.15">
      <c r="A108" s="8">
        <v>106</v>
      </c>
      <c r="B108" s="16" t="s">
        <v>306</v>
      </c>
      <c r="C108" s="52" t="s">
        <v>307</v>
      </c>
      <c r="D108" s="52" t="s">
        <v>308</v>
      </c>
      <c r="E108" s="42" t="s">
        <v>298</v>
      </c>
      <c r="F108" s="57">
        <v>67</v>
      </c>
      <c r="G108" s="57">
        <v>50</v>
      </c>
      <c r="H108" s="57">
        <v>72</v>
      </c>
      <c r="I108" s="57">
        <v>78</v>
      </c>
      <c r="J108" s="54">
        <f t="shared" si="1"/>
        <v>267</v>
      </c>
      <c r="K108" s="55">
        <v>158.875</v>
      </c>
      <c r="L108" s="55">
        <f t="shared" si="2"/>
        <v>505.3125</v>
      </c>
      <c r="M108" s="38">
        <v>4</v>
      </c>
      <c r="N108" s="56"/>
      <c r="O108" s="56"/>
      <c r="P108" s="53" t="s">
        <v>106</v>
      </c>
    </row>
    <row r="109" spans="1:16" ht="20.100000000000001" customHeight="1" x14ac:dyDescent="0.15">
      <c r="A109" s="8">
        <v>107</v>
      </c>
      <c r="B109" s="16" t="s">
        <v>309</v>
      </c>
      <c r="C109" s="52" t="s">
        <v>310</v>
      </c>
      <c r="D109" s="52" t="s">
        <v>308</v>
      </c>
      <c r="E109" s="42" t="s">
        <v>298</v>
      </c>
      <c r="F109" s="57">
        <v>60</v>
      </c>
      <c r="G109" s="57">
        <v>49</v>
      </c>
      <c r="H109" s="57">
        <v>70</v>
      </c>
      <c r="I109" s="57">
        <v>107</v>
      </c>
      <c r="J109" s="54">
        <f t="shared" si="1"/>
        <v>286</v>
      </c>
      <c r="K109" s="55">
        <v>143.44444444444446</v>
      </c>
      <c r="L109" s="55">
        <f t="shared" si="2"/>
        <v>501.16666666666669</v>
      </c>
      <c r="M109" s="38">
        <v>5</v>
      </c>
      <c r="N109" s="13"/>
      <c r="O109" s="13"/>
      <c r="P109" s="53" t="s">
        <v>106</v>
      </c>
    </row>
    <row r="110" spans="1:16" ht="20.100000000000001" customHeight="1" x14ac:dyDescent="0.15">
      <c r="A110" s="8">
        <v>108</v>
      </c>
      <c r="B110" s="16" t="s">
        <v>311</v>
      </c>
      <c r="C110" s="52" t="s">
        <v>312</v>
      </c>
      <c r="D110" s="52" t="s">
        <v>305</v>
      </c>
      <c r="E110" s="42" t="s">
        <v>298</v>
      </c>
      <c r="F110" s="53">
        <v>62</v>
      </c>
      <c r="G110" s="53">
        <v>51</v>
      </c>
      <c r="H110" s="53">
        <v>64</v>
      </c>
      <c r="I110" s="53">
        <v>106</v>
      </c>
      <c r="J110" s="54">
        <f t="shared" si="1"/>
        <v>283</v>
      </c>
      <c r="K110" s="55">
        <v>143.57142857142856</v>
      </c>
      <c r="L110" s="55">
        <f t="shared" si="2"/>
        <v>498.35714285714283</v>
      </c>
      <c r="M110" s="38">
        <v>6</v>
      </c>
      <c r="N110" s="56">
        <v>77</v>
      </c>
      <c r="O110" s="56">
        <v>60.5</v>
      </c>
      <c r="P110" s="38" t="s">
        <v>35</v>
      </c>
    </row>
    <row r="111" spans="1:16" ht="20.100000000000001" customHeight="1" x14ac:dyDescent="0.15">
      <c r="A111" s="8">
        <v>109</v>
      </c>
      <c r="B111" s="16" t="s">
        <v>313</v>
      </c>
      <c r="C111" s="52" t="s">
        <v>314</v>
      </c>
      <c r="D111" s="52" t="s">
        <v>301</v>
      </c>
      <c r="E111" s="42" t="s">
        <v>298</v>
      </c>
      <c r="F111" s="57">
        <v>60</v>
      </c>
      <c r="G111" s="57">
        <v>65</v>
      </c>
      <c r="H111" s="57">
        <v>56</v>
      </c>
      <c r="I111" s="57">
        <v>103</v>
      </c>
      <c r="J111" s="54">
        <f t="shared" si="1"/>
        <v>284</v>
      </c>
      <c r="K111" s="55">
        <v>139.5</v>
      </c>
      <c r="L111" s="55">
        <f t="shared" si="2"/>
        <v>493.25</v>
      </c>
      <c r="M111" s="38">
        <v>7</v>
      </c>
      <c r="N111" s="13"/>
      <c r="O111" s="13"/>
      <c r="P111" s="57" t="s">
        <v>302</v>
      </c>
    </row>
    <row r="112" spans="1:16" ht="20.100000000000001" customHeight="1" x14ac:dyDescent="0.15">
      <c r="A112" s="8">
        <v>110</v>
      </c>
      <c r="B112" s="16" t="s">
        <v>315</v>
      </c>
      <c r="C112" s="52" t="s">
        <v>316</v>
      </c>
      <c r="D112" s="52" t="s">
        <v>297</v>
      </c>
      <c r="E112" s="42" t="s">
        <v>298</v>
      </c>
      <c r="F112" s="53">
        <v>57</v>
      </c>
      <c r="G112" s="53">
        <v>31</v>
      </c>
      <c r="H112" s="53">
        <v>68</v>
      </c>
      <c r="I112" s="53">
        <v>110</v>
      </c>
      <c r="J112" s="54">
        <f t="shared" si="1"/>
        <v>266</v>
      </c>
      <c r="K112" s="55">
        <v>144.80000000000001</v>
      </c>
      <c r="L112" s="55">
        <f t="shared" si="2"/>
        <v>483.20000000000005</v>
      </c>
      <c r="M112" s="38">
        <v>8</v>
      </c>
      <c r="N112" s="56"/>
      <c r="O112" s="56"/>
      <c r="P112" s="38" t="s">
        <v>35</v>
      </c>
    </row>
    <row r="113" spans="1:16" ht="20.100000000000001" customHeight="1" x14ac:dyDescent="0.15">
      <c r="A113" s="8">
        <v>111</v>
      </c>
      <c r="B113" s="19" t="s">
        <v>317</v>
      </c>
      <c r="C113" s="18" t="s">
        <v>318</v>
      </c>
      <c r="D113" s="52" t="s">
        <v>301</v>
      </c>
      <c r="E113" s="42" t="s">
        <v>230</v>
      </c>
      <c r="F113" s="58">
        <v>70</v>
      </c>
      <c r="G113" s="58">
        <v>53</v>
      </c>
      <c r="H113" s="58">
        <v>78</v>
      </c>
      <c r="I113" s="58">
        <v>127</v>
      </c>
      <c r="J113" s="54">
        <f t="shared" si="1"/>
        <v>328</v>
      </c>
      <c r="K113" s="55">
        <v>153.80000000000001</v>
      </c>
      <c r="L113" s="55">
        <f t="shared" si="2"/>
        <v>558.70000000000005</v>
      </c>
      <c r="M113" s="17">
        <v>1</v>
      </c>
      <c r="N113" s="15"/>
      <c r="O113" s="15"/>
      <c r="P113" s="17" t="s">
        <v>106</v>
      </c>
    </row>
    <row r="114" spans="1:16" ht="20.100000000000001" customHeight="1" x14ac:dyDescent="0.15">
      <c r="A114" s="8">
        <v>112</v>
      </c>
      <c r="B114" s="16" t="s">
        <v>319</v>
      </c>
      <c r="C114" s="52" t="s">
        <v>320</v>
      </c>
      <c r="D114" s="52" t="s">
        <v>297</v>
      </c>
      <c r="E114" s="42" t="s">
        <v>230</v>
      </c>
      <c r="F114" s="57">
        <v>56</v>
      </c>
      <c r="G114" s="57">
        <v>39</v>
      </c>
      <c r="H114" s="57">
        <v>47</v>
      </c>
      <c r="I114" s="57">
        <v>140</v>
      </c>
      <c r="J114" s="54">
        <f t="shared" si="1"/>
        <v>282</v>
      </c>
      <c r="K114" s="55">
        <v>162.66666666666669</v>
      </c>
      <c r="L114" s="55">
        <f t="shared" si="2"/>
        <v>526</v>
      </c>
      <c r="M114" s="17">
        <v>2</v>
      </c>
      <c r="N114" s="56"/>
      <c r="O114" s="56"/>
      <c r="P114" s="17" t="s">
        <v>302</v>
      </c>
    </row>
    <row r="115" spans="1:16" ht="20.100000000000001" customHeight="1" x14ac:dyDescent="0.15">
      <c r="A115" s="8">
        <v>113</v>
      </c>
      <c r="B115" s="16" t="s">
        <v>321</v>
      </c>
      <c r="C115" s="52" t="s">
        <v>322</v>
      </c>
      <c r="D115" s="52" t="s">
        <v>301</v>
      </c>
      <c r="E115" s="42" t="s">
        <v>230</v>
      </c>
      <c r="F115" s="57">
        <v>57</v>
      </c>
      <c r="G115" s="57">
        <v>35</v>
      </c>
      <c r="H115" s="57">
        <v>73</v>
      </c>
      <c r="I115" s="57">
        <v>120</v>
      </c>
      <c r="J115" s="54">
        <f t="shared" si="1"/>
        <v>285</v>
      </c>
      <c r="K115" s="55">
        <v>156.5</v>
      </c>
      <c r="L115" s="55">
        <f t="shared" si="2"/>
        <v>519.75</v>
      </c>
      <c r="M115" s="17">
        <v>3</v>
      </c>
      <c r="N115" s="13">
        <v>83</v>
      </c>
      <c r="O115" s="13">
        <v>69</v>
      </c>
      <c r="P115" s="17" t="s">
        <v>106</v>
      </c>
    </row>
    <row r="116" spans="1:16" ht="20.100000000000001" customHeight="1" x14ac:dyDescent="0.15">
      <c r="A116" s="8">
        <v>114</v>
      </c>
      <c r="B116" s="16" t="s">
        <v>323</v>
      </c>
      <c r="C116" s="52" t="s">
        <v>324</v>
      </c>
      <c r="D116" s="52" t="s">
        <v>308</v>
      </c>
      <c r="E116" s="42" t="s">
        <v>230</v>
      </c>
      <c r="F116" s="54">
        <v>67</v>
      </c>
      <c r="G116" s="54">
        <v>38</v>
      </c>
      <c r="H116" s="54">
        <v>52</v>
      </c>
      <c r="I116" s="54">
        <v>109</v>
      </c>
      <c r="J116" s="54">
        <f t="shared" si="1"/>
        <v>266</v>
      </c>
      <c r="K116" s="55">
        <v>163.5</v>
      </c>
      <c r="L116" s="55">
        <f t="shared" si="2"/>
        <v>511.25</v>
      </c>
      <c r="M116" s="17">
        <v>4</v>
      </c>
      <c r="N116" s="56"/>
      <c r="O116" s="56"/>
      <c r="P116" s="17" t="s">
        <v>106</v>
      </c>
    </row>
    <row r="117" spans="1:16" ht="20.100000000000001" customHeight="1" x14ac:dyDescent="0.15">
      <c r="A117" s="8">
        <v>115</v>
      </c>
      <c r="B117" s="16" t="s">
        <v>325</v>
      </c>
      <c r="C117" s="42" t="s">
        <v>326</v>
      </c>
      <c r="D117" s="52" t="s">
        <v>297</v>
      </c>
      <c r="E117" s="42" t="s">
        <v>230</v>
      </c>
      <c r="F117" s="54">
        <v>60</v>
      </c>
      <c r="G117" s="54">
        <v>59</v>
      </c>
      <c r="H117" s="54">
        <v>48</v>
      </c>
      <c r="I117" s="54">
        <v>118</v>
      </c>
      <c r="J117" s="54">
        <f t="shared" si="1"/>
        <v>285</v>
      </c>
      <c r="K117" s="55">
        <v>150.66666666666669</v>
      </c>
      <c r="L117" s="55">
        <f t="shared" si="2"/>
        <v>511</v>
      </c>
      <c r="M117" s="17">
        <v>5</v>
      </c>
      <c r="N117" s="56"/>
      <c r="O117" s="56"/>
      <c r="P117" s="17" t="s">
        <v>106</v>
      </c>
    </row>
    <row r="118" spans="1:16" ht="20.100000000000001" customHeight="1" x14ac:dyDescent="0.15">
      <c r="A118" s="8">
        <v>116</v>
      </c>
      <c r="B118" s="16" t="s">
        <v>327</v>
      </c>
      <c r="C118" s="42" t="s">
        <v>328</v>
      </c>
      <c r="D118" s="52" t="s">
        <v>301</v>
      </c>
      <c r="E118" s="42" t="s">
        <v>230</v>
      </c>
      <c r="F118" s="54">
        <v>50</v>
      </c>
      <c r="G118" s="54">
        <v>33</v>
      </c>
      <c r="H118" s="54">
        <v>88</v>
      </c>
      <c r="I118" s="54">
        <v>104</v>
      </c>
      <c r="J118" s="54">
        <f t="shared" si="1"/>
        <v>275</v>
      </c>
      <c r="K118" s="55">
        <v>144.5</v>
      </c>
      <c r="L118" s="55">
        <f t="shared" si="2"/>
        <v>491.75</v>
      </c>
      <c r="M118" s="17">
        <v>6</v>
      </c>
      <c r="N118" s="56"/>
      <c r="O118" s="56"/>
      <c r="P118" s="17" t="s">
        <v>329</v>
      </c>
    </row>
    <row r="119" spans="1:16" ht="20.100000000000001" customHeight="1" x14ac:dyDescent="0.15">
      <c r="A119" s="8">
        <v>117</v>
      </c>
      <c r="B119" s="16" t="s">
        <v>330</v>
      </c>
      <c r="C119" s="52" t="s">
        <v>331</v>
      </c>
      <c r="D119" s="52" t="s">
        <v>301</v>
      </c>
      <c r="E119" s="42" t="s">
        <v>230</v>
      </c>
      <c r="F119" s="57">
        <v>47</v>
      </c>
      <c r="G119" s="58">
        <v>57</v>
      </c>
      <c r="H119" s="57">
        <v>48</v>
      </c>
      <c r="I119" s="59">
        <v>102</v>
      </c>
      <c r="J119" s="54">
        <f t="shared" si="1"/>
        <v>254</v>
      </c>
      <c r="K119" s="55">
        <v>156.60000000000002</v>
      </c>
      <c r="L119" s="55">
        <f t="shared" si="2"/>
        <v>488.90000000000003</v>
      </c>
      <c r="M119" s="17">
        <v>7</v>
      </c>
      <c r="N119" s="15"/>
      <c r="O119" s="15"/>
      <c r="P119" s="17" t="s">
        <v>332</v>
      </c>
    </row>
    <row r="120" spans="1:16" ht="20.100000000000001" customHeight="1" x14ac:dyDescent="0.15">
      <c r="A120" s="8">
        <v>118</v>
      </c>
      <c r="B120" s="16" t="s">
        <v>333</v>
      </c>
      <c r="C120" s="52" t="s">
        <v>334</v>
      </c>
      <c r="D120" s="52" t="s">
        <v>301</v>
      </c>
      <c r="E120" s="42" t="s">
        <v>230</v>
      </c>
      <c r="F120" s="57">
        <v>56</v>
      </c>
      <c r="G120" s="57">
        <v>49</v>
      </c>
      <c r="H120" s="57">
        <v>87</v>
      </c>
      <c r="I120" s="57">
        <v>76</v>
      </c>
      <c r="J120" s="54">
        <f t="shared" si="1"/>
        <v>268</v>
      </c>
      <c r="K120" s="55">
        <v>145.80000000000001</v>
      </c>
      <c r="L120" s="55">
        <f t="shared" si="2"/>
        <v>486.70000000000005</v>
      </c>
      <c r="M120" s="17">
        <v>8</v>
      </c>
      <c r="N120" s="56"/>
      <c r="O120" s="56"/>
      <c r="P120" s="38" t="s">
        <v>104</v>
      </c>
    </row>
    <row r="121" spans="1:16" ht="20.100000000000001" customHeight="1" x14ac:dyDescent="0.15">
      <c r="A121" s="8">
        <v>119</v>
      </c>
      <c r="B121" s="60" t="s">
        <v>335</v>
      </c>
      <c r="C121" s="61" t="s">
        <v>336</v>
      </c>
      <c r="D121" s="61" t="s">
        <v>337</v>
      </c>
      <c r="E121" s="61" t="s">
        <v>338</v>
      </c>
      <c r="F121" s="60">
        <v>62</v>
      </c>
      <c r="G121" s="60">
        <v>40</v>
      </c>
      <c r="H121" s="60">
        <v>122</v>
      </c>
      <c r="I121" s="60">
        <v>119</v>
      </c>
      <c r="J121" s="60">
        <v>343</v>
      </c>
      <c r="K121" s="11">
        <v>85.4</v>
      </c>
      <c r="L121" s="11">
        <f t="shared" si="2"/>
        <v>471.1</v>
      </c>
      <c r="M121" s="8">
        <v>1</v>
      </c>
      <c r="N121" s="12">
        <v>63</v>
      </c>
      <c r="O121" s="12">
        <v>62</v>
      </c>
      <c r="P121" s="8" t="s">
        <v>106</v>
      </c>
    </row>
    <row r="122" spans="1:16" ht="20.100000000000001" customHeight="1" x14ac:dyDescent="0.15">
      <c r="A122" s="8">
        <v>120</v>
      </c>
      <c r="B122" s="8" t="s">
        <v>339</v>
      </c>
      <c r="C122" s="18" t="s">
        <v>340</v>
      </c>
      <c r="D122" s="61" t="s">
        <v>341</v>
      </c>
      <c r="E122" s="18" t="s">
        <v>342</v>
      </c>
      <c r="F122" s="8">
        <v>63</v>
      </c>
      <c r="G122" s="8">
        <v>58</v>
      </c>
      <c r="H122" s="8">
        <v>110</v>
      </c>
      <c r="I122" s="8">
        <v>115</v>
      </c>
      <c r="J122" s="8">
        <v>346</v>
      </c>
      <c r="K122" s="11">
        <v>82</v>
      </c>
      <c r="L122" s="11">
        <f t="shared" si="2"/>
        <v>469</v>
      </c>
      <c r="M122" s="8">
        <v>2</v>
      </c>
      <c r="N122" s="12"/>
      <c r="O122" s="12"/>
      <c r="P122" s="8" t="s">
        <v>104</v>
      </c>
    </row>
    <row r="123" spans="1:16" ht="20.100000000000001" customHeight="1" x14ac:dyDescent="0.15">
      <c r="A123" s="8">
        <v>121</v>
      </c>
      <c r="B123" s="60" t="s">
        <v>343</v>
      </c>
      <c r="C123" s="61" t="s">
        <v>344</v>
      </c>
      <c r="D123" s="61" t="s">
        <v>345</v>
      </c>
      <c r="E123" s="61" t="s">
        <v>338</v>
      </c>
      <c r="F123" s="60">
        <v>68</v>
      </c>
      <c r="G123" s="60">
        <v>44</v>
      </c>
      <c r="H123" s="60">
        <v>128</v>
      </c>
      <c r="I123" s="60">
        <v>108</v>
      </c>
      <c r="J123" s="60">
        <v>348</v>
      </c>
      <c r="K123" s="11">
        <v>80.400000000000006</v>
      </c>
      <c r="L123" s="11">
        <f t="shared" si="2"/>
        <v>468.6</v>
      </c>
      <c r="M123" s="12">
        <v>3</v>
      </c>
      <c r="N123" s="12"/>
      <c r="O123" s="12"/>
      <c r="P123" s="8" t="s">
        <v>106</v>
      </c>
    </row>
    <row r="124" spans="1:16" ht="20.100000000000001" customHeight="1" x14ac:dyDescent="0.15">
      <c r="A124" s="8">
        <v>122</v>
      </c>
      <c r="B124" s="60" t="s">
        <v>346</v>
      </c>
      <c r="C124" s="61" t="s">
        <v>347</v>
      </c>
      <c r="D124" s="61" t="s">
        <v>341</v>
      </c>
      <c r="E124" s="61" t="s">
        <v>338</v>
      </c>
      <c r="F124" s="60">
        <v>57</v>
      </c>
      <c r="G124" s="60">
        <v>57</v>
      </c>
      <c r="H124" s="60">
        <v>98</v>
      </c>
      <c r="I124" s="60">
        <v>94</v>
      </c>
      <c r="J124" s="60">
        <v>306</v>
      </c>
      <c r="K124" s="11">
        <v>87</v>
      </c>
      <c r="L124" s="11">
        <f t="shared" si="2"/>
        <v>436.5</v>
      </c>
      <c r="M124" s="8">
        <v>4</v>
      </c>
      <c r="N124" s="12"/>
      <c r="O124" s="12"/>
      <c r="P124" s="8" t="s">
        <v>329</v>
      </c>
    </row>
    <row r="125" spans="1:16" ht="20.100000000000001" customHeight="1" x14ac:dyDescent="0.15">
      <c r="A125" s="8">
        <v>123</v>
      </c>
      <c r="B125" s="60" t="s">
        <v>348</v>
      </c>
      <c r="C125" s="61" t="s">
        <v>349</v>
      </c>
      <c r="D125" s="61" t="s">
        <v>337</v>
      </c>
      <c r="E125" s="61" t="s">
        <v>338</v>
      </c>
      <c r="F125" s="60">
        <v>65</v>
      </c>
      <c r="G125" s="60">
        <v>56</v>
      </c>
      <c r="H125" s="60">
        <v>73</v>
      </c>
      <c r="I125" s="60">
        <v>102</v>
      </c>
      <c r="J125" s="60">
        <v>296</v>
      </c>
      <c r="K125" s="11">
        <v>83.8</v>
      </c>
      <c r="L125" s="11">
        <f t="shared" si="2"/>
        <v>421.7</v>
      </c>
      <c r="M125" s="8">
        <v>5</v>
      </c>
      <c r="N125" s="12"/>
      <c r="O125" s="12"/>
      <c r="P125" s="8" t="s">
        <v>302</v>
      </c>
    </row>
    <row r="126" spans="1:16" ht="20.100000000000001" customHeight="1" x14ac:dyDescent="0.15">
      <c r="A126" s="8">
        <v>124</v>
      </c>
      <c r="B126" s="8" t="s">
        <v>350</v>
      </c>
      <c r="C126" s="18" t="s">
        <v>351</v>
      </c>
      <c r="D126" s="61" t="s">
        <v>341</v>
      </c>
      <c r="E126" s="18" t="s">
        <v>352</v>
      </c>
      <c r="F126" s="8">
        <v>61</v>
      </c>
      <c r="G126" s="8">
        <v>51</v>
      </c>
      <c r="H126" s="8">
        <v>76</v>
      </c>
      <c r="I126" s="8">
        <v>99</v>
      </c>
      <c r="J126" s="8">
        <v>287</v>
      </c>
      <c r="K126" s="11">
        <v>86.8</v>
      </c>
      <c r="L126" s="11">
        <f t="shared" si="2"/>
        <v>417.2</v>
      </c>
      <c r="M126" s="12">
        <v>6</v>
      </c>
      <c r="N126" s="12"/>
      <c r="O126" s="12"/>
      <c r="P126" s="8" t="s">
        <v>353</v>
      </c>
    </row>
    <row r="127" spans="1:16" ht="20.100000000000001" customHeight="1" x14ac:dyDescent="0.15">
      <c r="A127" s="8">
        <v>125</v>
      </c>
      <c r="B127" s="60" t="s">
        <v>354</v>
      </c>
      <c r="C127" s="61" t="s">
        <v>355</v>
      </c>
      <c r="D127" s="61" t="s">
        <v>341</v>
      </c>
      <c r="E127" s="61" t="s">
        <v>338</v>
      </c>
      <c r="F127" s="60">
        <v>68</v>
      </c>
      <c r="G127" s="60">
        <v>52</v>
      </c>
      <c r="H127" s="60">
        <v>50</v>
      </c>
      <c r="I127" s="60">
        <v>123</v>
      </c>
      <c r="J127" s="60">
        <v>293</v>
      </c>
      <c r="K127" s="11">
        <v>82.4</v>
      </c>
      <c r="L127" s="11">
        <f t="shared" si="2"/>
        <v>416.6</v>
      </c>
      <c r="M127" s="8">
        <v>7</v>
      </c>
      <c r="N127" s="12"/>
      <c r="O127" s="12"/>
      <c r="P127" s="8" t="s">
        <v>106</v>
      </c>
    </row>
    <row r="128" spans="1:16" ht="20.100000000000001" customHeight="1" x14ac:dyDescent="0.15">
      <c r="A128" s="8">
        <v>126</v>
      </c>
      <c r="B128" s="60" t="s">
        <v>356</v>
      </c>
      <c r="C128" s="61" t="s">
        <v>357</v>
      </c>
      <c r="D128" s="61" t="s">
        <v>358</v>
      </c>
      <c r="E128" s="61" t="s">
        <v>338</v>
      </c>
      <c r="F128" s="60">
        <v>63</v>
      </c>
      <c r="G128" s="60">
        <v>60</v>
      </c>
      <c r="H128" s="60">
        <v>74</v>
      </c>
      <c r="I128" s="60">
        <v>88</v>
      </c>
      <c r="J128" s="60">
        <v>285</v>
      </c>
      <c r="K128" s="11">
        <v>86</v>
      </c>
      <c r="L128" s="11">
        <f t="shared" si="2"/>
        <v>414</v>
      </c>
      <c r="M128" s="8">
        <v>8</v>
      </c>
      <c r="N128" s="12"/>
      <c r="O128" s="12"/>
      <c r="P128" s="8" t="s">
        <v>332</v>
      </c>
    </row>
    <row r="129" spans="1:16" ht="20.100000000000001" customHeight="1" x14ac:dyDescent="0.15">
      <c r="A129" s="8">
        <v>127</v>
      </c>
      <c r="B129" s="60" t="s">
        <v>359</v>
      </c>
      <c r="C129" s="61" t="s">
        <v>360</v>
      </c>
      <c r="D129" s="61" t="s">
        <v>345</v>
      </c>
      <c r="E129" s="61" t="s">
        <v>338</v>
      </c>
      <c r="F129" s="60">
        <v>48</v>
      </c>
      <c r="G129" s="60">
        <v>55</v>
      </c>
      <c r="H129" s="60">
        <v>88</v>
      </c>
      <c r="I129" s="60">
        <v>83</v>
      </c>
      <c r="J129" s="60">
        <v>274</v>
      </c>
      <c r="K129" s="11">
        <v>86</v>
      </c>
      <c r="L129" s="11">
        <f t="shared" si="2"/>
        <v>403</v>
      </c>
      <c r="M129" s="12">
        <v>9</v>
      </c>
      <c r="N129" s="12"/>
      <c r="O129" s="12"/>
      <c r="P129" s="8" t="s">
        <v>106</v>
      </c>
    </row>
    <row r="130" spans="1:16" ht="20.100000000000001" customHeight="1" x14ac:dyDescent="0.15">
      <c r="A130" s="8">
        <v>128</v>
      </c>
      <c r="B130" s="8" t="s">
        <v>361</v>
      </c>
      <c r="C130" s="18" t="s">
        <v>362</v>
      </c>
      <c r="D130" s="61" t="s">
        <v>345</v>
      </c>
      <c r="E130" s="18" t="s">
        <v>352</v>
      </c>
      <c r="F130" s="8">
        <v>59</v>
      </c>
      <c r="G130" s="8">
        <v>50</v>
      </c>
      <c r="H130" s="8">
        <v>88</v>
      </c>
      <c r="I130" s="8">
        <v>76</v>
      </c>
      <c r="J130" s="8">
        <v>273</v>
      </c>
      <c r="K130" s="11">
        <v>85.600000000000009</v>
      </c>
      <c r="L130" s="11">
        <f t="shared" si="2"/>
        <v>401.4</v>
      </c>
      <c r="M130" s="8">
        <v>10</v>
      </c>
      <c r="N130" s="12"/>
      <c r="O130" s="12"/>
      <c r="P130" s="8" t="s">
        <v>104</v>
      </c>
    </row>
    <row r="131" spans="1:16" ht="20.100000000000001" customHeight="1" x14ac:dyDescent="0.15">
      <c r="A131" s="8">
        <v>129</v>
      </c>
      <c r="B131" s="60" t="s">
        <v>363</v>
      </c>
      <c r="C131" s="61" t="s">
        <v>364</v>
      </c>
      <c r="D131" s="61" t="s">
        <v>341</v>
      </c>
      <c r="E131" s="61" t="s">
        <v>338</v>
      </c>
      <c r="F131" s="60">
        <v>59</v>
      </c>
      <c r="G131" s="60">
        <v>53</v>
      </c>
      <c r="H131" s="60">
        <v>52</v>
      </c>
      <c r="I131" s="60">
        <v>110</v>
      </c>
      <c r="J131" s="60">
        <v>274</v>
      </c>
      <c r="K131" s="11">
        <v>81.400000000000006</v>
      </c>
      <c r="L131" s="11">
        <f t="shared" si="2"/>
        <v>396.1</v>
      </c>
      <c r="M131" s="8">
        <v>11</v>
      </c>
      <c r="N131" s="12"/>
      <c r="O131" s="12"/>
      <c r="P131" s="8" t="s">
        <v>106</v>
      </c>
    </row>
    <row r="132" spans="1:16" ht="20.100000000000001" customHeight="1" x14ac:dyDescent="0.15">
      <c r="A132" s="8">
        <v>130</v>
      </c>
      <c r="B132" s="60" t="s">
        <v>365</v>
      </c>
      <c r="C132" s="61" t="s">
        <v>366</v>
      </c>
      <c r="D132" s="61" t="s">
        <v>337</v>
      </c>
      <c r="E132" s="61" t="s">
        <v>338</v>
      </c>
      <c r="F132" s="60">
        <v>67</v>
      </c>
      <c r="G132" s="60">
        <v>54</v>
      </c>
      <c r="H132" s="60">
        <v>61</v>
      </c>
      <c r="I132" s="60">
        <v>89</v>
      </c>
      <c r="J132" s="60">
        <v>271</v>
      </c>
      <c r="K132" s="11">
        <v>82.6</v>
      </c>
      <c r="L132" s="11">
        <f t="shared" si="2"/>
        <v>394.9</v>
      </c>
      <c r="M132" s="12">
        <v>12</v>
      </c>
      <c r="N132" s="12"/>
      <c r="O132" s="12"/>
      <c r="P132" s="8" t="s">
        <v>329</v>
      </c>
    </row>
    <row r="133" spans="1:16" ht="20.100000000000001" customHeight="1" x14ac:dyDescent="0.15">
      <c r="A133" s="8">
        <v>131</v>
      </c>
      <c r="B133" s="8" t="s">
        <v>367</v>
      </c>
      <c r="C133" s="18" t="s">
        <v>368</v>
      </c>
      <c r="D133" s="61" t="s">
        <v>337</v>
      </c>
      <c r="E133" s="18" t="s">
        <v>369</v>
      </c>
      <c r="F133" s="8">
        <v>49</v>
      </c>
      <c r="G133" s="8">
        <v>40</v>
      </c>
      <c r="H133" s="8">
        <v>73</v>
      </c>
      <c r="I133" s="8">
        <v>108</v>
      </c>
      <c r="J133" s="8">
        <v>270</v>
      </c>
      <c r="K133" s="11">
        <v>73.599999999999994</v>
      </c>
      <c r="L133" s="11">
        <f t="shared" si="2"/>
        <v>380.4</v>
      </c>
      <c r="M133" s="8">
        <v>13</v>
      </c>
      <c r="N133" s="12"/>
      <c r="O133" s="12"/>
      <c r="P133" s="8" t="s">
        <v>353</v>
      </c>
    </row>
    <row r="134" spans="1:16" ht="20.100000000000001" customHeight="1" x14ac:dyDescent="0.15">
      <c r="A134" s="8">
        <v>132</v>
      </c>
      <c r="B134" s="62" t="s">
        <v>370</v>
      </c>
      <c r="C134" s="63" t="s">
        <v>371</v>
      </c>
      <c r="D134" s="63" t="s">
        <v>372</v>
      </c>
      <c r="E134" s="63" t="s">
        <v>373</v>
      </c>
      <c r="F134" s="64">
        <v>63</v>
      </c>
      <c r="G134" s="64">
        <v>56</v>
      </c>
      <c r="H134" s="64">
        <v>91</v>
      </c>
      <c r="I134" s="64">
        <v>127</v>
      </c>
      <c r="J134" s="64">
        <v>337</v>
      </c>
      <c r="K134" s="65">
        <v>175.1</v>
      </c>
      <c r="L134" s="65">
        <f t="shared" si="2"/>
        <v>599.65</v>
      </c>
      <c r="M134" s="64">
        <v>1</v>
      </c>
      <c r="N134" s="66"/>
      <c r="O134" s="66"/>
      <c r="P134" s="64" t="s">
        <v>104</v>
      </c>
    </row>
    <row r="135" spans="1:16" ht="20.100000000000001" customHeight="1" x14ac:dyDescent="0.15">
      <c r="A135" s="8">
        <v>133</v>
      </c>
      <c r="B135" s="62" t="s">
        <v>374</v>
      </c>
      <c r="C135" s="63" t="s">
        <v>375</v>
      </c>
      <c r="D135" s="63" t="s">
        <v>376</v>
      </c>
      <c r="E135" s="63" t="s">
        <v>377</v>
      </c>
      <c r="F135" s="64">
        <v>61</v>
      </c>
      <c r="G135" s="64">
        <v>45</v>
      </c>
      <c r="H135" s="64">
        <v>99</v>
      </c>
      <c r="I135" s="64">
        <v>115</v>
      </c>
      <c r="J135" s="64">
        <v>320</v>
      </c>
      <c r="K135" s="65">
        <v>177.1</v>
      </c>
      <c r="L135" s="65">
        <f t="shared" si="2"/>
        <v>585.65</v>
      </c>
      <c r="M135" s="64">
        <v>2</v>
      </c>
      <c r="N135" s="66"/>
      <c r="O135" s="66"/>
      <c r="P135" s="64" t="s">
        <v>35</v>
      </c>
    </row>
    <row r="136" spans="1:16" ht="20.100000000000001" customHeight="1" x14ac:dyDescent="0.15">
      <c r="A136" s="8">
        <v>134</v>
      </c>
      <c r="B136" s="62" t="s">
        <v>378</v>
      </c>
      <c r="C136" s="63" t="s">
        <v>379</v>
      </c>
      <c r="D136" s="63" t="s">
        <v>372</v>
      </c>
      <c r="E136" s="63" t="s">
        <v>377</v>
      </c>
      <c r="F136" s="64">
        <v>51</v>
      </c>
      <c r="G136" s="64">
        <v>38</v>
      </c>
      <c r="H136" s="64">
        <v>108</v>
      </c>
      <c r="I136" s="64">
        <v>122</v>
      </c>
      <c r="J136" s="64">
        <v>319</v>
      </c>
      <c r="K136" s="65">
        <v>174.1</v>
      </c>
      <c r="L136" s="65">
        <f t="shared" si="2"/>
        <v>580.15</v>
      </c>
      <c r="M136" s="64">
        <v>3</v>
      </c>
      <c r="N136" s="66"/>
      <c r="O136" s="66"/>
      <c r="P136" s="64" t="s">
        <v>35</v>
      </c>
    </row>
    <row r="137" spans="1:16" ht="20.100000000000001" customHeight="1" x14ac:dyDescent="0.15">
      <c r="A137" s="8">
        <v>135</v>
      </c>
      <c r="B137" s="62" t="s">
        <v>380</v>
      </c>
      <c r="C137" s="63" t="s">
        <v>381</v>
      </c>
      <c r="D137" s="63" t="s">
        <v>382</v>
      </c>
      <c r="E137" s="63" t="s">
        <v>377</v>
      </c>
      <c r="F137" s="64">
        <v>61</v>
      </c>
      <c r="G137" s="64">
        <v>43</v>
      </c>
      <c r="H137" s="64">
        <v>113</v>
      </c>
      <c r="I137" s="64">
        <v>113</v>
      </c>
      <c r="J137" s="64">
        <v>330</v>
      </c>
      <c r="K137" s="65">
        <v>161.6</v>
      </c>
      <c r="L137" s="65">
        <f t="shared" si="2"/>
        <v>572.4</v>
      </c>
      <c r="M137" s="64">
        <v>4</v>
      </c>
      <c r="N137" s="66"/>
      <c r="O137" s="66"/>
      <c r="P137" s="64" t="s">
        <v>35</v>
      </c>
    </row>
    <row r="138" spans="1:16" ht="20.100000000000001" customHeight="1" x14ac:dyDescent="0.15">
      <c r="A138" s="8">
        <v>136</v>
      </c>
      <c r="B138" s="67">
        <v>100198065027086</v>
      </c>
      <c r="C138" s="63" t="s">
        <v>383</v>
      </c>
      <c r="D138" s="63" t="s">
        <v>372</v>
      </c>
      <c r="E138" s="63" t="s">
        <v>377</v>
      </c>
      <c r="F138" s="64">
        <v>62</v>
      </c>
      <c r="G138" s="64">
        <v>41</v>
      </c>
      <c r="H138" s="64">
        <v>123</v>
      </c>
      <c r="I138" s="64">
        <v>101</v>
      </c>
      <c r="J138" s="64">
        <v>327</v>
      </c>
      <c r="K138" s="65">
        <v>163.1</v>
      </c>
      <c r="L138" s="65">
        <f t="shared" si="2"/>
        <v>571.65</v>
      </c>
      <c r="M138" s="64">
        <v>5</v>
      </c>
      <c r="N138" s="66"/>
      <c r="O138" s="66"/>
      <c r="P138" s="64" t="s">
        <v>25</v>
      </c>
    </row>
    <row r="139" spans="1:16" ht="20.100000000000001" customHeight="1" x14ac:dyDescent="0.15">
      <c r="A139" s="8">
        <v>137</v>
      </c>
      <c r="B139" s="62" t="s">
        <v>384</v>
      </c>
      <c r="C139" s="63" t="s">
        <v>385</v>
      </c>
      <c r="D139" s="63" t="s">
        <v>372</v>
      </c>
      <c r="E139" s="63" t="s">
        <v>377</v>
      </c>
      <c r="F139" s="64">
        <v>62</v>
      </c>
      <c r="G139" s="64">
        <v>43</v>
      </c>
      <c r="H139" s="64">
        <v>85</v>
      </c>
      <c r="I139" s="64">
        <v>112</v>
      </c>
      <c r="J139" s="64">
        <v>302</v>
      </c>
      <c r="K139" s="65">
        <v>173.8</v>
      </c>
      <c r="L139" s="65">
        <f t="shared" si="2"/>
        <v>562.70000000000005</v>
      </c>
      <c r="M139" s="64">
        <v>6</v>
      </c>
      <c r="N139" s="66"/>
      <c r="O139" s="66"/>
      <c r="P139" s="64" t="s">
        <v>35</v>
      </c>
    </row>
    <row r="140" spans="1:16" ht="20.100000000000001" customHeight="1" x14ac:dyDescent="0.15">
      <c r="A140" s="8">
        <v>138</v>
      </c>
      <c r="B140" s="62" t="s">
        <v>386</v>
      </c>
      <c r="C140" s="63" t="s">
        <v>387</v>
      </c>
      <c r="D140" s="63" t="s">
        <v>382</v>
      </c>
      <c r="E140" s="63" t="s">
        <v>377</v>
      </c>
      <c r="F140" s="64">
        <v>65</v>
      </c>
      <c r="G140" s="64">
        <v>38</v>
      </c>
      <c r="H140" s="64">
        <v>106</v>
      </c>
      <c r="I140" s="64">
        <v>115</v>
      </c>
      <c r="J140" s="64">
        <v>324</v>
      </c>
      <c r="K140" s="65">
        <v>153.30000000000001</v>
      </c>
      <c r="L140" s="65">
        <f t="shared" si="2"/>
        <v>553.95000000000005</v>
      </c>
      <c r="M140" s="64">
        <v>7</v>
      </c>
      <c r="N140" s="66"/>
      <c r="O140" s="66"/>
      <c r="P140" s="64" t="s">
        <v>35</v>
      </c>
    </row>
    <row r="141" spans="1:16" ht="20.100000000000001" customHeight="1" x14ac:dyDescent="0.15">
      <c r="A141" s="8">
        <v>139</v>
      </c>
      <c r="B141" s="62" t="s">
        <v>388</v>
      </c>
      <c r="C141" s="63" t="s">
        <v>389</v>
      </c>
      <c r="D141" s="63" t="s">
        <v>372</v>
      </c>
      <c r="E141" s="63" t="s">
        <v>377</v>
      </c>
      <c r="F141" s="64">
        <v>57</v>
      </c>
      <c r="G141" s="64">
        <v>45</v>
      </c>
      <c r="H141" s="64">
        <v>77</v>
      </c>
      <c r="I141" s="64">
        <v>114</v>
      </c>
      <c r="J141" s="64">
        <v>293</v>
      </c>
      <c r="K141" s="65">
        <v>171.9</v>
      </c>
      <c r="L141" s="65">
        <f t="shared" si="2"/>
        <v>550.85</v>
      </c>
      <c r="M141" s="64">
        <v>8</v>
      </c>
      <c r="N141" s="66"/>
      <c r="O141" s="66"/>
      <c r="P141" s="64" t="s">
        <v>35</v>
      </c>
    </row>
    <row r="142" spans="1:16" ht="20.100000000000001" customHeight="1" x14ac:dyDescent="0.15">
      <c r="A142" s="8">
        <v>140</v>
      </c>
      <c r="B142" s="62" t="s">
        <v>390</v>
      </c>
      <c r="C142" s="63" t="s">
        <v>391</v>
      </c>
      <c r="D142" s="63" t="s">
        <v>372</v>
      </c>
      <c r="E142" s="63" t="s">
        <v>377</v>
      </c>
      <c r="F142" s="64">
        <v>56</v>
      </c>
      <c r="G142" s="64">
        <v>45</v>
      </c>
      <c r="H142" s="64">
        <v>73</v>
      </c>
      <c r="I142" s="64">
        <v>121</v>
      </c>
      <c r="J142" s="64">
        <v>295</v>
      </c>
      <c r="K142" s="65">
        <v>169.1</v>
      </c>
      <c r="L142" s="65">
        <f t="shared" si="2"/>
        <v>548.65</v>
      </c>
      <c r="M142" s="64">
        <v>9</v>
      </c>
      <c r="N142" s="66"/>
      <c r="O142" s="66"/>
      <c r="P142" s="64" t="s">
        <v>35</v>
      </c>
    </row>
    <row r="143" spans="1:16" ht="20.100000000000001" customHeight="1" x14ac:dyDescent="0.15">
      <c r="A143" s="8">
        <v>141</v>
      </c>
      <c r="B143" s="62" t="s">
        <v>392</v>
      </c>
      <c r="C143" s="63" t="s">
        <v>393</v>
      </c>
      <c r="D143" s="63" t="s">
        <v>372</v>
      </c>
      <c r="E143" s="63" t="s">
        <v>377</v>
      </c>
      <c r="F143" s="64">
        <v>60</v>
      </c>
      <c r="G143" s="64">
        <v>37</v>
      </c>
      <c r="H143" s="64">
        <v>77</v>
      </c>
      <c r="I143" s="64">
        <v>119</v>
      </c>
      <c r="J143" s="64">
        <v>293</v>
      </c>
      <c r="K143" s="65">
        <v>169</v>
      </c>
      <c r="L143" s="65">
        <f t="shared" si="2"/>
        <v>546.5</v>
      </c>
      <c r="M143" s="64">
        <v>10</v>
      </c>
      <c r="N143" s="66"/>
      <c r="O143" s="66"/>
      <c r="P143" s="64" t="s">
        <v>35</v>
      </c>
    </row>
    <row r="144" spans="1:16" ht="20.100000000000001" customHeight="1" x14ac:dyDescent="0.15">
      <c r="A144" s="8">
        <v>142</v>
      </c>
      <c r="B144" s="62" t="s">
        <v>394</v>
      </c>
      <c r="C144" s="63" t="s">
        <v>395</v>
      </c>
      <c r="D144" s="63" t="s">
        <v>396</v>
      </c>
      <c r="E144" s="63" t="s">
        <v>377</v>
      </c>
      <c r="F144" s="64">
        <v>58</v>
      </c>
      <c r="G144" s="64">
        <v>51</v>
      </c>
      <c r="H144" s="64">
        <v>94</v>
      </c>
      <c r="I144" s="64">
        <v>105</v>
      </c>
      <c r="J144" s="64">
        <v>308</v>
      </c>
      <c r="K144" s="65">
        <v>159.69999999999999</v>
      </c>
      <c r="L144" s="65">
        <f t="shared" si="2"/>
        <v>547.54999999999995</v>
      </c>
      <c r="M144" s="64">
        <v>11</v>
      </c>
      <c r="N144" s="66"/>
      <c r="O144" s="66"/>
      <c r="P144" s="64" t="s">
        <v>35</v>
      </c>
    </row>
    <row r="145" spans="1:16" ht="20.100000000000001" customHeight="1" x14ac:dyDescent="0.15">
      <c r="A145" s="8">
        <v>143</v>
      </c>
      <c r="B145" s="62" t="s">
        <v>397</v>
      </c>
      <c r="C145" s="63" t="s">
        <v>398</v>
      </c>
      <c r="D145" s="63" t="s">
        <v>382</v>
      </c>
      <c r="E145" s="63" t="s">
        <v>377</v>
      </c>
      <c r="F145" s="64">
        <v>66</v>
      </c>
      <c r="G145" s="64">
        <v>37</v>
      </c>
      <c r="H145" s="64">
        <v>81</v>
      </c>
      <c r="I145" s="64">
        <v>111</v>
      </c>
      <c r="J145" s="64">
        <v>295</v>
      </c>
      <c r="K145" s="65">
        <v>164.6</v>
      </c>
      <c r="L145" s="65">
        <f t="shared" si="2"/>
        <v>541.9</v>
      </c>
      <c r="M145" s="64">
        <v>12</v>
      </c>
      <c r="N145" s="66"/>
      <c r="O145" s="66"/>
      <c r="P145" s="64" t="s">
        <v>35</v>
      </c>
    </row>
    <row r="146" spans="1:16" ht="20.100000000000001" customHeight="1" x14ac:dyDescent="0.15">
      <c r="A146" s="8">
        <v>144</v>
      </c>
      <c r="B146" s="62" t="s">
        <v>399</v>
      </c>
      <c r="C146" s="63" t="s">
        <v>400</v>
      </c>
      <c r="D146" s="63" t="s">
        <v>372</v>
      </c>
      <c r="E146" s="63" t="s">
        <v>377</v>
      </c>
      <c r="F146" s="64">
        <v>59</v>
      </c>
      <c r="G146" s="64">
        <v>45</v>
      </c>
      <c r="H146" s="64">
        <v>54</v>
      </c>
      <c r="I146" s="64">
        <v>113</v>
      </c>
      <c r="J146" s="64">
        <v>271</v>
      </c>
      <c r="K146" s="65">
        <v>180.4</v>
      </c>
      <c r="L146" s="65">
        <f t="shared" si="2"/>
        <v>541.6</v>
      </c>
      <c r="M146" s="64">
        <v>13</v>
      </c>
      <c r="N146" s="66"/>
      <c r="O146" s="66"/>
      <c r="P146" s="64" t="s">
        <v>35</v>
      </c>
    </row>
    <row r="147" spans="1:16" ht="20.100000000000001" customHeight="1" x14ac:dyDescent="0.15">
      <c r="A147" s="8">
        <v>145</v>
      </c>
      <c r="B147" s="62" t="s">
        <v>401</v>
      </c>
      <c r="C147" s="63" t="s">
        <v>402</v>
      </c>
      <c r="D147" s="63" t="s">
        <v>376</v>
      </c>
      <c r="E147" s="63" t="s">
        <v>377</v>
      </c>
      <c r="F147" s="64">
        <v>53</v>
      </c>
      <c r="G147" s="64">
        <v>36</v>
      </c>
      <c r="H147" s="64">
        <v>100</v>
      </c>
      <c r="I147" s="64">
        <v>106</v>
      </c>
      <c r="J147" s="64">
        <v>295</v>
      </c>
      <c r="K147" s="65">
        <v>163.4</v>
      </c>
      <c r="L147" s="65">
        <f t="shared" si="2"/>
        <v>540.1</v>
      </c>
      <c r="M147" s="64">
        <v>14</v>
      </c>
      <c r="N147" s="66"/>
      <c r="O147" s="66"/>
      <c r="P147" s="64" t="s">
        <v>35</v>
      </c>
    </row>
    <row r="148" spans="1:16" ht="20.100000000000001" customHeight="1" x14ac:dyDescent="0.15">
      <c r="A148" s="8">
        <v>146</v>
      </c>
      <c r="B148" s="62" t="s">
        <v>403</v>
      </c>
      <c r="C148" s="63" t="s">
        <v>404</v>
      </c>
      <c r="D148" s="63" t="s">
        <v>372</v>
      </c>
      <c r="E148" s="63" t="s">
        <v>377</v>
      </c>
      <c r="F148" s="64">
        <v>59</v>
      </c>
      <c r="G148" s="64">
        <v>37</v>
      </c>
      <c r="H148" s="64">
        <v>100</v>
      </c>
      <c r="I148" s="64">
        <v>101</v>
      </c>
      <c r="J148" s="64">
        <v>297</v>
      </c>
      <c r="K148" s="65">
        <v>160.1</v>
      </c>
      <c r="L148" s="65">
        <f t="shared" si="2"/>
        <v>537.15</v>
      </c>
      <c r="M148" s="64">
        <v>15</v>
      </c>
      <c r="N148" s="66"/>
      <c r="O148" s="66"/>
      <c r="P148" s="64" t="s">
        <v>35</v>
      </c>
    </row>
    <row r="149" spans="1:16" ht="20.100000000000001" customHeight="1" x14ac:dyDescent="0.15">
      <c r="A149" s="8">
        <v>147</v>
      </c>
      <c r="B149" s="62" t="s">
        <v>405</v>
      </c>
      <c r="C149" s="63" t="s">
        <v>406</v>
      </c>
      <c r="D149" s="63" t="s">
        <v>372</v>
      </c>
      <c r="E149" s="63" t="s">
        <v>377</v>
      </c>
      <c r="F149" s="64">
        <v>59</v>
      </c>
      <c r="G149" s="64">
        <v>41</v>
      </c>
      <c r="H149" s="64">
        <v>80</v>
      </c>
      <c r="I149" s="64">
        <v>120</v>
      </c>
      <c r="J149" s="64">
        <v>300</v>
      </c>
      <c r="K149" s="65">
        <v>155.80000000000001</v>
      </c>
      <c r="L149" s="65">
        <f t="shared" si="2"/>
        <v>533.70000000000005</v>
      </c>
      <c r="M149" s="64">
        <v>16</v>
      </c>
      <c r="N149" s="66"/>
      <c r="O149" s="66"/>
      <c r="P149" s="64" t="s">
        <v>35</v>
      </c>
    </row>
    <row r="150" spans="1:16" ht="20.100000000000001" customHeight="1" x14ac:dyDescent="0.15">
      <c r="A150" s="8">
        <v>148</v>
      </c>
      <c r="B150" s="67">
        <v>101138140400102</v>
      </c>
      <c r="C150" s="33" t="s">
        <v>407</v>
      </c>
      <c r="D150" s="63" t="s">
        <v>372</v>
      </c>
      <c r="E150" s="63" t="s">
        <v>377</v>
      </c>
      <c r="F150" s="64">
        <v>50</v>
      </c>
      <c r="G150" s="64">
        <v>31</v>
      </c>
      <c r="H150" s="64">
        <v>139</v>
      </c>
      <c r="I150" s="64">
        <v>120</v>
      </c>
      <c r="J150" s="64">
        <v>340</v>
      </c>
      <c r="K150" s="65">
        <v>128.1</v>
      </c>
      <c r="L150" s="65">
        <f t="shared" si="2"/>
        <v>532.15</v>
      </c>
      <c r="M150" s="64">
        <v>17</v>
      </c>
      <c r="N150" s="66"/>
      <c r="O150" s="66"/>
      <c r="P150" s="64" t="s">
        <v>25</v>
      </c>
    </row>
    <row r="151" spans="1:16" ht="20.100000000000001" customHeight="1" x14ac:dyDescent="0.15">
      <c r="A151" s="8">
        <v>149</v>
      </c>
      <c r="B151" s="62" t="s">
        <v>408</v>
      </c>
      <c r="C151" s="63" t="s">
        <v>409</v>
      </c>
      <c r="D151" s="63" t="s">
        <v>396</v>
      </c>
      <c r="E151" s="63" t="s">
        <v>377</v>
      </c>
      <c r="F151" s="64">
        <v>56</v>
      </c>
      <c r="G151" s="64">
        <v>32</v>
      </c>
      <c r="H151" s="64">
        <v>80</v>
      </c>
      <c r="I151" s="64">
        <v>119</v>
      </c>
      <c r="J151" s="64">
        <v>287</v>
      </c>
      <c r="K151" s="65">
        <v>159.69999999999999</v>
      </c>
      <c r="L151" s="65">
        <f t="shared" si="2"/>
        <v>526.54999999999995</v>
      </c>
      <c r="M151" s="64">
        <v>18</v>
      </c>
      <c r="N151" s="66"/>
      <c r="O151" s="66"/>
      <c r="P151" s="64" t="s">
        <v>35</v>
      </c>
    </row>
    <row r="152" spans="1:16" ht="20.100000000000001" customHeight="1" x14ac:dyDescent="0.15">
      <c r="A152" s="8">
        <v>150</v>
      </c>
      <c r="B152" s="62" t="s">
        <v>410</v>
      </c>
      <c r="C152" s="63" t="s">
        <v>411</v>
      </c>
      <c r="D152" s="63" t="s">
        <v>372</v>
      </c>
      <c r="E152" s="63" t="s">
        <v>377</v>
      </c>
      <c r="F152" s="64">
        <v>54</v>
      </c>
      <c r="G152" s="64">
        <v>43</v>
      </c>
      <c r="H152" s="64">
        <v>72</v>
      </c>
      <c r="I152" s="64">
        <v>116</v>
      </c>
      <c r="J152" s="64">
        <v>285</v>
      </c>
      <c r="K152" s="65">
        <v>152.5</v>
      </c>
      <c r="L152" s="65">
        <f t="shared" si="2"/>
        <v>513.75</v>
      </c>
      <c r="M152" s="64">
        <v>19</v>
      </c>
      <c r="N152" s="66"/>
      <c r="O152" s="66"/>
      <c r="P152" s="64" t="s">
        <v>35</v>
      </c>
    </row>
    <row r="153" spans="1:16" ht="20.100000000000001" customHeight="1" x14ac:dyDescent="0.15">
      <c r="A153" s="8">
        <v>151</v>
      </c>
      <c r="B153" s="67">
        <v>105378620401300</v>
      </c>
      <c r="C153" s="33" t="s">
        <v>412</v>
      </c>
      <c r="D153" s="63" t="s">
        <v>382</v>
      </c>
      <c r="E153" s="63" t="s">
        <v>377</v>
      </c>
      <c r="F153" s="64">
        <v>59</v>
      </c>
      <c r="G153" s="64">
        <v>31</v>
      </c>
      <c r="H153" s="64">
        <v>102</v>
      </c>
      <c r="I153" s="64">
        <v>104</v>
      </c>
      <c r="J153" s="64">
        <v>296</v>
      </c>
      <c r="K153" s="65">
        <v>142.1</v>
      </c>
      <c r="L153" s="65">
        <f t="shared" si="2"/>
        <v>509.15</v>
      </c>
      <c r="M153" s="64">
        <v>20</v>
      </c>
      <c r="N153" s="66"/>
      <c r="O153" s="66"/>
      <c r="P153" s="64" t="s">
        <v>25</v>
      </c>
    </row>
    <row r="154" spans="1:16" ht="20.100000000000001" customHeight="1" x14ac:dyDescent="0.15">
      <c r="A154" s="8">
        <v>152</v>
      </c>
      <c r="B154" s="62" t="s">
        <v>413</v>
      </c>
      <c r="C154" s="63" t="s">
        <v>414</v>
      </c>
      <c r="D154" s="63" t="s">
        <v>376</v>
      </c>
      <c r="E154" s="63" t="s">
        <v>377</v>
      </c>
      <c r="F154" s="64">
        <v>54</v>
      </c>
      <c r="G154" s="64">
        <v>46</v>
      </c>
      <c r="H154" s="64">
        <v>54</v>
      </c>
      <c r="I154" s="64">
        <v>115</v>
      </c>
      <c r="J154" s="64">
        <v>269</v>
      </c>
      <c r="K154" s="65">
        <v>157.5</v>
      </c>
      <c r="L154" s="65">
        <f t="shared" si="2"/>
        <v>505.25</v>
      </c>
      <c r="M154" s="64">
        <v>21</v>
      </c>
      <c r="N154" s="66"/>
      <c r="O154" s="66"/>
      <c r="P154" s="64" t="s">
        <v>35</v>
      </c>
    </row>
    <row r="155" spans="1:16" ht="20.100000000000001" customHeight="1" x14ac:dyDescent="0.15">
      <c r="A155" s="8">
        <v>153</v>
      </c>
      <c r="B155" s="62" t="s">
        <v>415</v>
      </c>
      <c r="C155" s="63" t="s">
        <v>416</v>
      </c>
      <c r="D155" s="63" t="s">
        <v>382</v>
      </c>
      <c r="E155" s="63" t="s">
        <v>377</v>
      </c>
      <c r="F155" s="64">
        <v>61</v>
      </c>
      <c r="G155" s="64">
        <v>35</v>
      </c>
      <c r="H155" s="64">
        <v>60</v>
      </c>
      <c r="I155" s="64">
        <v>97</v>
      </c>
      <c r="J155" s="64">
        <v>253</v>
      </c>
      <c r="K155" s="65">
        <v>161.4</v>
      </c>
      <c r="L155" s="65">
        <f t="shared" si="2"/>
        <v>495.1</v>
      </c>
      <c r="M155" s="64">
        <v>22</v>
      </c>
      <c r="N155" s="66"/>
      <c r="O155" s="66"/>
      <c r="P155" s="64" t="s">
        <v>35</v>
      </c>
    </row>
    <row r="156" spans="1:16" ht="20.100000000000001" customHeight="1" x14ac:dyDescent="0.15">
      <c r="A156" s="8">
        <v>154</v>
      </c>
      <c r="B156" s="67">
        <v>104358610000209</v>
      </c>
      <c r="C156" s="63" t="s">
        <v>417</v>
      </c>
      <c r="D156" s="63" t="s">
        <v>376</v>
      </c>
      <c r="E156" s="63" t="s">
        <v>377</v>
      </c>
      <c r="F156" s="64">
        <v>54</v>
      </c>
      <c r="G156" s="64">
        <v>31</v>
      </c>
      <c r="H156" s="64">
        <v>86</v>
      </c>
      <c r="I156" s="64">
        <v>101</v>
      </c>
      <c r="J156" s="64">
        <v>272</v>
      </c>
      <c r="K156" s="65">
        <v>148</v>
      </c>
      <c r="L156" s="65">
        <f t="shared" si="2"/>
        <v>494</v>
      </c>
      <c r="M156" s="64">
        <v>23</v>
      </c>
      <c r="N156" s="66"/>
      <c r="O156" s="66"/>
      <c r="P156" s="64" t="s">
        <v>25</v>
      </c>
    </row>
    <row r="157" spans="1:16" ht="20.100000000000001" customHeight="1" x14ac:dyDescent="0.15">
      <c r="A157" s="8">
        <v>155</v>
      </c>
      <c r="B157" s="67">
        <v>821018130691644</v>
      </c>
      <c r="C157" s="63" t="s">
        <v>418</v>
      </c>
      <c r="D157" s="63" t="s">
        <v>372</v>
      </c>
      <c r="E157" s="63" t="s">
        <v>377</v>
      </c>
      <c r="F157" s="64">
        <v>50</v>
      </c>
      <c r="G157" s="64">
        <v>41</v>
      </c>
      <c r="H157" s="64">
        <v>64</v>
      </c>
      <c r="I157" s="64">
        <v>99</v>
      </c>
      <c r="J157" s="64">
        <v>254</v>
      </c>
      <c r="K157" s="65">
        <v>159</v>
      </c>
      <c r="L157" s="65">
        <f t="shared" si="2"/>
        <v>492.5</v>
      </c>
      <c r="M157" s="64">
        <v>24</v>
      </c>
      <c r="N157" s="66"/>
      <c r="O157" s="66"/>
      <c r="P157" s="64" t="s">
        <v>25</v>
      </c>
    </row>
    <row r="158" spans="1:16" ht="20.100000000000001" customHeight="1" x14ac:dyDescent="0.15">
      <c r="A158" s="8">
        <v>156</v>
      </c>
      <c r="B158" s="62" t="s">
        <v>419</v>
      </c>
      <c r="C158" s="63" t="s">
        <v>420</v>
      </c>
      <c r="D158" s="63" t="s">
        <v>372</v>
      </c>
      <c r="E158" s="63" t="s">
        <v>377</v>
      </c>
      <c r="F158" s="64">
        <v>52</v>
      </c>
      <c r="G158" s="64">
        <v>31</v>
      </c>
      <c r="H158" s="64">
        <v>71</v>
      </c>
      <c r="I158" s="64">
        <v>92</v>
      </c>
      <c r="J158" s="64">
        <v>246</v>
      </c>
      <c r="K158" s="65">
        <v>150.9</v>
      </c>
      <c r="L158" s="65">
        <f t="shared" si="2"/>
        <v>472.35</v>
      </c>
      <c r="M158" s="64">
        <v>25</v>
      </c>
      <c r="N158" s="66"/>
      <c r="O158" s="66"/>
      <c r="P158" s="64" t="s">
        <v>35</v>
      </c>
    </row>
    <row r="159" spans="1:16" ht="20.100000000000001" customHeight="1" x14ac:dyDescent="0.15">
      <c r="A159" s="8">
        <v>157</v>
      </c>
      <c r="B159" s="30" t="s">
        <v>421</v>
      </c>
      <c r="C159" s="18" t="s">
        <v>422</v>
      </c>
      <c r="D159" s="63" t="s">
        <v>372</v>
      </c>
      <c r="E159" s="18" t="s">
        <v>423</v>
      </c>
      <c r="F159" s="29">
        <v>64</v>
      </c>
      <c r="G159" s="29">
        <v>47</v>
      </c>
      <c r="H159" s="29">
        <v>107</v>
      </c>
      <c r="I159" s="29">
        <v>113</v>
      </c>
      <c r="J159" s="29">
        <v>331</v>
      </c>
      <c r="K159" s="20">
        <v>180.3</v>
      </c>
      <c r="L159" s="20">
        <v>601.5</v>
      </c>
      <c r="M159" s="17">
        <v>1</v>
      </c>
      <c r="N159" s="15"/>
      <c r="O159" s="15"/>
      <c r="P159" s="17" t="s">
        <v>35</v>
      </c>
    </row>
    <row r="160" spans="1:16" ht="20.100000000000001" customHeight="1" x14ac:dyDescent="0.15">
      <c r="A160" s="8">
        <v>158</v>
      </c>
      <c r="B160" s="30" t="s">
        <v>424</v>
      </c>
      <c r="C160" s="18" t="s">
        <v>425</v>
      </c>
      <c r="D160" s="63" t="s">
        <v>372</v>
      </c>
      <c r="E160" s="18" t="s">
        <v>426</v>
      </c>
      <c r="F160" s="29">
        <v>63</v>
      </c>
      <c r="G160" s="29">
        <v>38</v>
      </c>
      <c r="H160" s="29">
        <v>102</v>
      </c>
      <c r="I160" s="29">
        <v>104</v>
      </c>
      <c r="J160" s="29">
        <v>307</v>
      </c>
      <c r="K160" s="20">
        <v>182.7</v>
      </c>
      <c r="L160" s="20">
        <v>581</v>
      </c>
      <c r="M160" s="17">
        <v>2</v>
      </c>
      <c r="N160" s="15"/>
      <c r="O160" s="15"/>
      <c r="P160" s="17" t="s">
        <v>35</v>
      </c>
    </row>
    <row r="161" spans="1:16" ht="20.100000000000001" customHeight="1" x14ac:dyDescent="0.15">
      <c r="A161" s="8">
        <v>159</v>
      </c>
      <c r="B161" s="68">
        <v>101478218261878</v>
      </c>
      <c r="C161" s="42" t="s">
        <v>427</v>
      </c>
      <c r="D161" s="63" t="s">
        <v>382</v>
      </c>
      <c r="E161" s="18" t="s">
        <v>428</v>
      </c>
      <c r="F161" s="54">
        <v>51</v>
      </c>
      <c r="G161" s="54">
        <v>33</v>
      </c>
      <c r="H161" s="54">
        <v>110</v>
      </c>
      <c r="I161" s="54">
        <v>122</v>
      </c>
      <c r="J161" s="54">
        <v>316</v>
      </c>
      <c r="K161" s="20">
        <v>160.69999999999999</v>
      </c>
      <c r="L161" s="20">
        <v>557</v>
      </c>
      <c r="M161" s="17">
        <v>3</v>
      </c>
      <c r="N161" s="15">
        <v>86</v>
      </c>
      <c r="O161" s="15">
        <v>84</v>
      </c>
      <c r="P161" s="17" t="s">
        <v>25</v>
      </c>
    </row>
    <row r="162" spans="1:16" ht="20.100000000000001" customHeight="1" x14ac:dyDescent="0.15">
      <c r="A162" s="8">
        <v>160</v>
      </c>
      <c r="B162" s="68">
        <v>103078020184036</v>
      </c>
      <c r="C162" s="42" t="s">
        <v>429</v>
      </c>
      <c r="D162" s="63" t="s">
        <v>396</v>
      </c>
      <c r="E162" s="18" t="s">
        <v>423</v>
      </c>
      <c r="F162" s="34">
        <v>58</v>
      </c>
      <c r="G162" s="54">
        <v>57</v>
      </c>
      <c r="H162" s="54">
        <v>85</v>
      </c>
      <c r="I162" s="54">
        <v>82</v>
      </c>
      <c r="J162" s="54">
        <v>282</v>
      </c>
      <c r="K162" s="20">
        <v>176.2</v>
      </c>
      <c r="L162" s="20">
        <v>546.25</v>
      </c>
      <c r="M162" s="17">
        <v>4</v>
      </c>
      <c r="N162" s="15"/>
      <c r="O162" s="15"/>
      <c r="P162" s="17" t="s">
        <v>332</v>
      </c>
    </row>
    <row r="163" spans="1:16" ht="20.100000000000001" customHeight="1" x14ac:dyDescent="0.15">
      <c r="A163" s="8">
        <v>161</v>
      </c>
      <c r="B163" s="30" t="s">
        <v>430</v>
      </c>
      <c r="C163" s="18" t="s">
        <v>431</v>
      </c>
      <c r="D163" s="63" t="s">
        <v>372</v>
      </c>
      <c r="E163" s="18" t="s">
        <v>426</v>
      </c>
      <c r="F163" s="29">
        <v>56</v>
      </c>
      <c r="G163" s="29">
        <v>37</v>
      </c>
      <c r="H163" s="29">
        <v>111</v>
      </c>
      <c r="I163" s="29">
        <v>77</v>
      </c>
      <c r="J163" s="29">
        <v>281</v>
      </c>
      <c r="K163" s="20">
        <v>176.2</v>
      </c>
      <c r="L163" s="20">
        <v>545.25</v>
      </c>
      <c r="M163" s="17">
        <v>5</v>
      </c>
      <c r="N163" s="15"/>
      <c r="O163" s="15"/>
      <c r="P163" s="17" t="s">
        <v>35</v>
      </c>
    </row>
    <row r="164" spans="1:16" ht="20.100000000000001" customHeight="1" x14ac:dyDescent="0.15">
      <c r="A164" s="8">
        <v>162</v>
      </c>
      <c r="B164" s="30" t="s">
        <v>432</v>
      </c>
      <c r="C164" s="18" t="s">
        <v>433</v>
      </c>
      <c r="D164" s="63" t="s">
        <v>372</v>
      </c>
      <c r="E164" s="18" t="s">
        <v>428</v>
      </c>
      <c r="F164" s="29">
        <v>65</v>
      </c>
      <c r="G164" s="29">
        <v>46</v>
      </c>
      <c r="H164" s="29">
        <v>80</v>
      </c>
      <c r="I164" s="29">
        <v>99</v>
      </c>
      <c r="J164" s="29">
        <v>290</v>
      </c>
      <c r="K164" s="20">
        <v>167.5</v>
      </c>
      <c r="L164" s="20">
        <v>541.25</v>
      </c>
      <c r="M164" s="17">
        <v>6</v>
      </c>
      <c r="N164" s="15"/>
      <c r="O164" s="15"/>
      <c r="P164" s="17" t="s">
        <v>35</v>
      </c>
    </row>
    <row r="165" spans="1:16" ht="20.100000000000001" customHeight="1" x14ac:dyDescent="0.15">
      <c r="A165" s="8">
        <v>163</v>
      </c>
      <c r="B165" s="68">
        <v>107128165022561</v>
      </c>
      <c r="C165" s="42" t="s">
        <v>434</v>
      </c>
      <c r="D165" s="63" t="s">
        <v>372</v>
      </c>
      <c r="E165" s="18" t="s">
        <v>435</v>
      </c>
      <c r="F165" s="54">
        <v>50</v>
      </c>
      <c r="G165" s="54">
        <v>39</v>
      </c>
      <c r="H165" s="54">
        <v>82</v>
      </c>
      <c r="I165" s="54">
        <v>103</v>
      </c>
      <c r="J165" s="54">
        <v>274</v>
      </c>
      <c r="K165" s="20">
        <v>172.8</v>
      </c>
      <c r="L165" s="20">
        <v>533.25</v>
      </c>
      <c r="M165" s="17">
        <v>7</v>
      </c>
      <c r="N165" s="15"/>
      <c r="O165" s="15"/>
      <c r="P165" s="17" t="s">
        <v>25</v>
      </c>
    </row>
    <row r="166" spans="1:16" ht="20.100000000000001" customHeight="1" x14ac:dyDescent="0.15">
      <c r="A166" s="8">
        <v>164</v>
      </c>
      <c r="B166" s="30" t="s">
        <v>436</v>
      </c>
      <c r="C166" s="18" t="s">
        <v>437</v>
      </c>
      <c r="D166" s="63" t="s">
        <v>376</v>
      </c>
      <c r="E166" s="18" t="s">
        <v>426</v>
      </c>
      <c r="F166" s="29">
        <v>57</v>
      </c>
      <c r="G166" s="29">
        <v>38</v>
      </c>
      <c r="H166" s="29">
        <v>81</v>
      </c>
      <c r="I166" s="29">
        <v>99</v>
      </c>
      <c r="J166" s="29">
        <v>275</v>
      </c>
      <c r="K166" s="20">
        <v>163.19999999999999</v>
      </c>
      <c r="L166" s="20">
        <v>519.75</v>
      </c>
      <c r="M166" s="17">
        <v>8</v>
      </c>
      <c r="N166" s="15"/>
      <c r="O166" s="15"/>
      <c r="P166" s="17" t="s">
        <v>35</v>
      </c>
    </row>
    <row r="167" spans="1:16" ht="20.100000000000001" customHeight="1" x14ac:dyDescent="0.15">
      <c r="A167" s="8">
        <v>165</v>
      </c>
      <c r="B167" s="30" t="s">
        <v>438</v>
      </c>
      <c r="C167" s="18" t="s">
        <v>439</v>
      </c>
      <c r="D167" s="63" t="s">
        <v>372</v>
      </c>
      <c r="E167" s="18" t="s">
        <v>426</v>
      </c>
      <c r="F167" s="29">
        <v>60</v>
      </c>
      <c r="G167" s="29">
        <v>36</v>
      </c>
      <c r="H167" s="29">
        <v>62</v>
      </c>
      <c r="I167" s="29">
        <v>95</v>
      </c>
      <c r="J167" s="29">
        <v>253</v>
      </c>
      <c r="K167" s="20">
        <v>160.5</v>
      </c>
      <c r="L167" s="20">
        <v>493.75</v>
      </c>
      <c r="M167" s="17">
        <v>9</v>
      </c>
      <c r="N167" s="15"/>
      <c r="O167" s="15"/>
      <c r="P167" s="17" t="s">
        <v>35</v>
      </c>
    </row>
    <row r="168" spans="1:16" ht="20.100000000000001" customHeight="1" x14ac:dyDescent="0.15">
      <c r="A168" s="8">
        <v>166</v>
      </c>
      <c r="B168" s="69" t="s">
        <v>440</v>
      </c>
      <c r="C168" s="18" t="s">
        <v>441</v>
      </c>
      <c r="D168" s="63" t="s">
        <v>372</v>
      </c>
      <c r="E168" s="42" t="s">
        <v>442</v>
      </c>
      <c r="F168" s="17">
        <v>57</v>
      </c>
      <c r="G168" s="17">
        <v>44</v>
      </c>
      <c r="H168" s="17">
        <v>95</v>
      </c>
      <c r="I168" s="17">
        <v>122</v>
      </c>
      <c r="J168" s="54">
        <v>318</v>
      </c>
      <c r="K168" s="20">
        <v>162.80000000000001</v>
      </c>
      <c r="L168" s="20">
        <f t="shared" ref="L168:L178" si="3">J168+K168*1.5</f>
        <v>562.20000000000005</v>
      </c>
      <c r="M168" s="17">
        <v>1</v>
      </c>
      <c r="N168" s="15"/>
      <c r="O168" s="15"/>
      <c r="P168" s="17" t="s">
        <v>35</v>
      </c>
    </row>
    <row r="169" spans="1:16" ht="20.100000000000001" customHeight="1" x14ac:dyDescent="0.15">
      <c r="A169" s="8">
        <v>167</v>
      </c>
      <c r="B169" s="68" t="s">
        <v>443</v>
      </c>
      <c r="C169" s="42" t="s">
        <v>444</v>
      </c>
      <c r="D169" s="63" t="s">
        <v>382</v>
      </c>
      <c r="E169" s="42" t="s">
        <v>445</v>
      </c>
      <c r="F169" s="54">
        <v>64</v>
      </c>
      <c r="G169" s="54">
        <v>53</v>
      </c>
      <c r="H169" s="54">
        <v>80</v>
      </c>
      <c r="I169" s="54">
        <v>119</v>
      </c>
      <c r="J169" s="54">
        <v>316</v>
      </c>
      <c r="K169" s="20">
        <v>163.19999999999999</v>
      </c>
      <c r="L169" s="20">
        <f t="shared" si="3"/>
        <v>560.79999999999995</v>
      </c>
      <c r="M169" s="17">
        <v>2</v>
      </c>
      <c r="N169" s="15"/>
      <c r="O169" s="15"/>
      <c r="P169" s="17" t="s">
        <v>35</v>
      </c>
    </row>
    <row r="170" spans="1:16" ht="20.100000000000001" customHeight="1" x14ac:dyDescent="0.15">
      <c r="A170" s="8">
        <v>168</v>
      </c>
      <c r="B170" s="69" t="s">
        <v>446</v>
      </c>
      <c r="C170" s="18" t="s">
        <v>447</v>
      </c>
      <c r="D170" s="63" t="s">
        <v>376</v>
      </c>
      <c r="E170" s="42" t="s">
        <v>445</v>
      </c>
      <c r="F170" s="17">
        <v>64</v>
      </c>
      <c r="G170" s="17">
        <v>50</v>
      </c>
      <c r="H170" s="17">
        <v>82</v>
      </c>
      <c r="I170" s="17">
        <v>102</v>
      </c>
      <c r="J170" s="54">
        <v>298</v>
      </c>
      <c r="K170" s="20">
        <v>174.4</v>
      </c>
      <c r="L170" s="20">
        <f t="shared" si="3"/>
        <v>559.6</v>
      </c>
      <c r="M170" s="17">
        <v>3</v>
      </c>
      <c r="N170" s="15"/>
      <c r="O170" s="15"/>
      <c r="P170" s="17" t="s">
        <v>35</v>
      </c>
    </row>
    <row r="171" spans="1:16" ht="20.100000000000001" customHeight="1" x14ac:dyDescent="0.15">
      <c r="A171" s="8">
        <v>169</v>
      </c>
      <c r="B171" s="69" t="s">
        <v>440</v>
      </c>
      <c r="C171" s="18" t="s">
        <v>448</v>
      </c>
      <c r="D171" s="63" t="s">
        <v>372</v>
      </c>
      <c r="E171" s="42" t="s">
        <v>445</v>
      </c>
      <c r="F171" s="17">
        <v>58</v>
      </c>
      <c r="G171" s="17">
        <v>31</v>
      </c>
      <c r="H171" s="17">
        <v>101</v>
      </c>
      <c r="I171" s="17">
        <v>94</v>
      </c>
      <c r="J171" s="54">
        <v>284</v>
      </c>
      <c r="K171" s="20">
        <v>182</v>
      </c>
      <c r="L171" s="20">
        <f t="shared" si="3"/>
        <v>557</v>
      </c>
      <c r="M171" s="17">
        <v>4</v>
      </c>
      <c r="N171" s="15"/>
      <c r="O171" s="15"/>
      <c r="P171" s="70" t="s">
        <v>25</v>
      </c>
    </row>
    <row r="172" spans="1:16" ht="20.100000000000001" customHeight="1" x14ac:dyDescent="0.15">
      <c r="A172" s="8">
        <v>170</v>
      </c>
      <c r="B172" s="69" t="s">
        <v>449</v>
      </c>
      <c r="C172" s="18" t="s">
        <v>450</v>
      </c>
      <c r="D172" s="63" t="s">
        <v>372</v>
      </c>
      <c r="E172" s="42" t="s">
        <v>451</v>
      </c>
      <c r="F172" s="17">
        <v>55</v>
      </c>
      <c r="G172" s="17">
        <v>45</v>
      </c>
      <c r="H172" s="17">
        <v>101</v>
      </c>
      <c r="I172" s="17">
        <v>117</v>
      </c>
      <c r="J172" s="54">
        <v>318</v>
      </c>
      <c r="K172" s="20">
        <v>157.1</v>
      </c>
      <c r="L172" s="20">
        <f t="shared" si="3"/>
        <v>553.65</v>
      </c>
      <c r="M172" s="17">
        <v>5</v>
      </c>
      <c r="N172" s="15"/>
      <c r="O172" s="15"/>
      <c r="P172" s="70" t="s">
        <v>25</v>
      </c>
    </row>
    <row r="173" spans="1:16" ht="20.100000000000001" customHeight="1" x14ac:dyDescent="0.15">
      <c r="A173" s="8">
        <v>171</v>
      </c>
      <c r="B173" s="69" t="s">
        <v>443</v>
      </c>
      <c r="C173" s="18" t="s">
        <v>452</v>
      </c>
      <c r="D173" s="63" t="s">
        <v>376</v>
      </c>
      <c r="E173" s="42" t="s">
        <v>453</v>
      </c>
      <c r="F173" s="29">
        <v>49</v>
      </c>
      <c r="G173" s="29">
        <v>44</v>
      </c>
      <c r="H173" s="29">
        <v>95</v>
      </c>
      <c r="I173" s="29">
        <v>119</v>
      </c>
      <c r="J173" s="54">
        <v>307</v>
      </c>
      <c r="K173" s="20">
        <v>160.4</v>
      </c>
      <c r="L173" s="20">
        <f t="shared" si="3"/>
        <v>547.6</v>
      </c>
      <c r="M173" s="17">
        <v>6</v>
      </c>
      <c r="N173" s="15"/>
      <c r="O173" s="15"/>
      <c r="P173" s="70" t="s">
        <v>25</v>
      </c>
    </row>
    <row r="174" spans="1:16" ht="20.100000000000001" customHeight="1" x14ac:dyDescent="0.15">
      <c r="A174" s="8">
        <v>172</v>
      </c>
      <c r="B174" s="69" t="s">
        <v>446</v>
      </c>
      <c r="C174" s="18" t="s">
        <v>454</v>
      </c>
      <c r="D174" s="63" t="s">
        <v>372</v>
      </c>
      <c r="E174" s="42" t="s">
        <v>442</v>
      </c>
      <c r="F174" s="17">
        <v>45</v>
      </c>
      <c r="G174" s="17">
        <v>45</v>
      </c>
      <c r="H174" s="17">
        <v>109</v>
      </c>
      <c r="I174" s="17">
        <v>79</v>
      </c>
      <c r="J174" s="54">
        <v>281</v>
      </c>
      <c r="K174" s="20">
        <v>163.4</v>
      </c>
      <c r="L174" s="20">
        <f t="shared" si="3"/>
        <v>526.1</v>
      </c>
      <c r="M174" s="17">
        <v>7</v>
      </c>
      <c r="N174" s="15"/>
      <c r="O174" s="15"/>
      <c r="P174" s="70" t="s">
        <v>25</v>
      </c>
    </row>
    <row r="175" spans="1:16" ht="20.100000000000001" customHeight="1" x14ac:dyDescent="0.15">
      <c r="A175" s="8">
        <v>173</v>
      </c>
      <c r="B175" s="69" t="s">
        <v>455</v>
      </c>
      <c r="C175" s="18" t="s">
        <v>456</v>
      </c>
      <c r="D175" s="63" t="s">
        <v>396</v>
      </c>
      <c r="E175" s="42" t="s">
        <v>451</v>
      </c>
      <c r="F175" s="17">
        <v>55</v>
      </c>
      <c r="G175" s="17">
        <v>32</v>
      </c>
      <c r="H175" s="17">
        <v>87</v>
      </c>
      <c r="I175" s="17">
        <v>94</v>
      </c>
      <c r="J175" s="54">
        <v>268</v>
      </c>
      <c r="K175" s="20">
        <v>169.8</v>
      </c>
      <c r="L175" s="20">
        <f t="shared" si="3"/>
        <v>522.70000000000005</v>
      </c>
      <c r="M175" s="17">
        <v>8</v>
      </c>
      <c r="N175" s="15"/>
      <c r="O175" s="15"/>
      <c r="P175" s="17" t="s">
        <v>104</v>
      </c>
    </row>
    <row r="176" spans="1:16" ht="20.100000000000001" customHeight="1" x14ac:dyDescent="0.15">
      <c r="A176" s="8">
        <v>174</v>
      </c>
      <c r="B176" s="69" t="s">
        <v>457</v>
      </c>
      <c r="C176" s="18" t="s">
        <v>458</v>
      </c>
      <c r="D176" s="63" t="s">
        <v>372</v>
      </c>
      <c r="E176" s="42" t="s">
        <v>442</v>
      </c>
      <c r="F176" s="17">
        <v>52</v>
      </c>
      <c r="G176" s="17">
        <v>35</v>
      </c>
      <c r="H176" s="17">
        <v>53</v>
      </c>
      <c r="I176" s="17">
        <v>116</v>
      </c>
      <c r="J176" s="54">
        <v>256</v>
      </c>
      <c r="K176" s="20">
        <v>165.4</v>
      </c>
      <c r="L176" s="20">
        <f t="shared" si="3"/>
        <v>504.1</v>
      </c>
      <c r="M176" s="17">
        <v>9</v>
      </c>
      <c r="N176" s="15"/>
      <c r="O176" s="15"/>
      <c r="P176" s="17" t="s">
        <v>188</v>
      </c>
    </row>
    <row r="177" spans="1:16" ht="20.100000000000001" customHeight="1" x14ac:dyDescent="0.15">
      <c r="A177" s="8">
        <v>175</v>
      </c>
      <c r="B177" s="68" t="s">
        <v>459</v>
      </c>
      <c r="C177" s="18" t="s">
        <v>460</v>
      </c>
      <c r="D177" s="63" t="s">
        <v>382</v>
      </c>
      <c r="E177" s="42" t="s">
        <v>451</v>
      </c>
      <c r="F177" s="54">
        <v>66</v>
      </c>
      <c r="G177" s="54">
        <v>51</v>
      </c>
      <c r="H177" s="54">
        <v>72</v>
      </c>
      <c r="I177" s="54">
        <v>88</v>
      </c>
      <c r="J177" s="54">
        <v>277</v>
      </c>
      <c r="K177" s="20">
        <v>149.9</v>
      </c>
      <c r="L177" s="20">
        <v>501.9</v>
      </c>
      <c r="M177" s="17">
        <v>10</v>
      </c>
      <c r="N177" s="15"/>
      <c r="O177" s="15"/>
      <c r="P177" s="17" t="s">
        <v>104</v>
      </c>
    </row>
    <row r="178" spans="1:16" ht="20.100000000000001" customHeight="1" x14ac:dyDescent="0.15">
      <c r="A178" s="8">
        <v>176</v>
      </c>
      <c r="B178" s="69" t="s">
        <v>449</v>
      </c>
      <c r="C178" s="18" t="s">
        <v>461</v>
      </c>
      <c r="D178" s="63" t="s">
        <v>376</v>
      </c>
      <c r="E178" s="42" t="s">
        <v>453</v>
      </c>
      <c r="F178" s="17">
        <v>52</v>
      </c>
      <c r="G178" s="17">
        <v>44</v>
      </c>
      <c r="H178" s="17">
        <v>87</v>
      </c>
      <c r="I178" s="17">
        <v>96</v>
      </c>
      <c r="J178" s="54">
        <v>279</v>
      </c>
      <c r="K178" s="20">
        <v>147.80000000000001</v>
      </c>
      <c r="L178" s="20">
        <f t="shared" si="3"/>
        <v>500.70000000000005</v>
      </c>
      <c r="M178" s="17">
        <v>11</v>
      </c>
      <c r="N178" s="15"/>
      <c r="O178" s="15"/>
      <c r="P178" s="17" t="s">
        <v>188</v>
      </c>
    </row>
    <row r="179" spans="1:16" ht="20.100000000000001" customHeight="1" x14ac:dyDescent="0.15">
      <c r="A179" s="8">
        <v>177</v>
      </c>
      <c r="B179" s="30" t="s">
        <v>462</v>
      </c>
      <c r="C179" s="18" t="s">
        <v>463</v>
      </c>
      <c r="D179" s="63" t="s">
        <v>372</v>
      </c>
      <c r="E179" s="71" t="s">
        <v>464</v>
      </c>
      <c r="F179" s="29">
        <v>63</v>
      </c>
      <c r="G179" s="29">
        <v>39</v>
      </c>
      <c r="H179" s="29">
        <v>107</v>
      </c>
      <c r="I179" s="29">
        <v>118</v>
      </c>
      <c r="J179" s="29">
        <v>327</v>
      </c>
      <c r="K179" s="20">
        <v>175</v>
      </c>
      <c r="L179" s="20">
        <v>589.5</v>
      </c>
      <c r="M179" s="17">
        <v>1</v>
      </c>
      <c r="N179" s="15"/>
      <c r="O179" s="15"/>
      <c r="P179" s="17" t="s">
        <v>188</v>
      </c>
    </row>
    <row r="180" spans="1:16" ht="20.100000000000001" customHeight="1" x14ac:dyDescent="0.15">
      <c r="A180" s="8">
        <v>178</v>
      </c>
      <c r="B180" s="30" t="s">
        <v>465</v>
      </c>
      <c r="C180" s="18" t="s">
        <v>466</v>
      </c>
      <c r="D180" s="63" t="s">
        <v>376</v>
      </c>
      <c r="E180" s="71" t="s">
        <v>464</v>
      </c>
      <c r="F180" s="29">
        <v>69</v>
      </c>
      <c r="G180" s="29">
        <v>44</v>
      </c>
      <c r="H180" s="29">
        <v>81</v>
      </c>
      <c r="I180" s="29">
        <v>119</v>
      </c>
      <c r="J180" s="29">
        <v>313</v>
      </c>
      <c r="K180" s="20">
        <v>177.2</v>
      </c>
      <c r="L180" s="20">
        <v>578.79999999999995</v>
      </c>
      <c r="M180" s="17">
        <v>2</v>
      </c>
      <c r="N180" s="15"/>
      <c r="O180" s="15"/>
      <c r="P180" s="17" t="s">
        <v>104</v>
      </c>
    </row>
    <row r="181" spans="1:16" ht="20.100000000000001" customHeight="1" x14ac:dyDescent="0.15">
      <c r="A181" s="8">
        <v>179</v>
      </c>
      <c r="B181" s="30" t="s">
        <v>467</v>
      </c>
      <c r="C181" s="18" t="s">
        <v>468</v>
      </c>
      <c r="D181" s="63" t="s">
        <v>382</v>
      </c>
      <c r="E181" s="71" t="s">
        <v>464</v>
      </c>
      <c r="F181" s="29">
        <v>55</v>
      </c>
      <c r="G181" s="29">
        <v>33</v>
      </c>
      <c r="H181" s="29">
        <v>96</v>
      </c>
      <c r="I181" s="29">
        <v>110</v>
      </c>
      <c r="J181" s="29">
        <v>294</v>
      </c>
      <c r="K181" s="20">
        <v>167</v>
      </c>
      <c r="L181" s="20">
        <v>544.5</v>
      </c>
      <c r="M181" s="17">
        <v>3</v>
      </c>
      <c r="N181" s="15"/>
      <c r="O181" s="15"/>
      <c r="P181" s="17" t="s">
        <v>469</v>
      </c>
    </row>
    <row r="182" spans="1:16" ht="20.100000000000001" customHeight="1" x14ac:dyDescent="0.15">
      <c r="A182" s="8">
        <v>180</v>
      </c>
      <c r="B182" s="68">
        <v>106268090200006</v>
      </c>
      <c r="C182" s="42" t="s">
        <v>470</v>
      </c>
      <c r="D182" s="63" t="s">
        <v>372</v>
      </c>
      <c r="E182" s="42" t="s">
        <v>471</v>
      </c>
      <c r="F182" s="54">
        <v>51</v>
      </c>
      <c r="G182" s="54">
        <v>39</v>
      </c>
      <c r="H182" s="54">
        <v>100</v>
      </c>
      <c r="I182" s="54">
        <v>88</v>
      </c>
      <c r="J182" s="54">
        <v>278</v>
      </c>
      <c r="K182" s="20">
        <v>175.3</v>
      </c>
      <c r="L182" s="55">
        <v>540.95000000000005</v>
      </c>
      <c r="M182" s="17">
        <v>4</v>
      </c>
      <c r="N182" s="15"/>
      <c r="O182" s="15"/>
      <c r="P182" s="17" t="s">
        <v>332</v>
      </c>
    </row>
    <row r="183" spans="1:16" ht="20.100000000000001" customHeight="1" x14ac:dyDescent="0.15">
      <c r="A183" s="8">
        <v>181</v>
      </c>
      <c r="B183" s="30" t="s">
        <v>472</v>
      </c>
      <c r="C183" s="18" t="s">
        <v>473</v>
      </c>
      <c r="D183" s="63" t="s">
        <v>376</v>
      </c>
      <c r="E183" s="71" t="s">
        <v>464</v>
      </c>
      <c r="F183" s="29">
        <v>60</v>
      </c>
      <c r="G183" s="29">
        <v>48</v>
      </c>
      <c r="H183" s="29">
        <v>78</v>
      </c>
      <c r="I183" s="29">
        <v>120</v>
      </c>
      <c r="J183" s="29">
        <v>306</v>
      </c>
      <c r="K183" s="20">
        <v>156.6</v>
      </c>
      <c r="L183" s="20">
        <v>540.94000000000005</v>
      </c>
      <c r="M183" s="17">
        <v>5</v>
      </c>
      <c r="N183" s="15"/>
      <c r="O183" s="15"/>
      <c r="P183" s="17" t="s">
        <v>188</v>
      </c>
    </row>
    <row r="184" spans="1:16" ht="20.100000000000001" customHeight="1" x14ac:dyDescent="0.15">
      <c r="A184" s="8">
        <v>182</v>
      </c>
      <c r="B184" s="30" t="s">
        <v>474</v>
      </c>
      <c r="C184" s="18" t="s">
        <v>475</v>
      </c>
      <c r="D184" s="63" t="s">
        <v>372</v>
      </c>
      <c r="E184" s="71" t="s">
        <v>464</v>
      </c>
      <c r="F184" s="29">
        <v>65</v>
      </c>
      <c r="G184" s="29">
        <v>65</v>
      </c>
      <c r="H184" s="29">
        <v>70</v>
      </c>
      <c r="I184" s="29">
        <v>114</v>
      </c>
      <c r="J184" s="29">
        <v>314</v>
      </c>
      <c r="K184" s="20">
        <v>147.1</v>
      </c>
      <c r="L184" s="20">
        <v>534.70000000000005</v>
      </c>
      <c r="M184" s="17">
        <v>6</v>
      </c>
      <c r="N184" s="15"/>
      <c r="O184" s="15"/>
      <c r="P184" s="17" t="s">
        <v>104</v>
      </c>
    </row>
    <row r="185" spans="1:16" ht="20.100000000000001" customHeight="1" x14ac:dyDescent="0.15">
      <c r="A185" s="8">
        <v>183</v>
      </c>
      <c r="B185" s="30" t="s">
        <v>476</v>
      </c>
      <c r="C185" s="18" t="s">
        <v>477</v>
      </c>
      <c r="D185" s="63" t="s">
        <v>396</v>
      </c>
      <c r="E185" s="71" t="s">
        <v>464</v>
      </c>
      <c r="F185" s="29">
        <v>61</v>
      </c>
      <c r="G185" s="29">
        <v>41</v>
      </c>
      <c r="H185" s="29">
        <v>49</v>
      </c>
      <c r="I185" s="29">
        <v>96</v>
      </c>
      <c r="J185" s="29">
        <v>247</v>
      </c>
      <c r="K185" s="20">
        <v>179.3</v>
      </c>
      <c r="L185" s="20">
        <v>515.95000000000005</v>
      </c>
      <c r="M185" s="17">
        <v>7</v>
      </c>
      <c r="N185" s="15"/>
      <c r="O185" s="15"/>
      <c r="P185" s="17" t="s">
        <v>104</v>
      </c>
    </row>
    <row r="186" spans="1:16" ht="20.100000000000001" customHeight="1" x14ac:dyDescent="0.15">
      <c r="A186" s="8">
        <v>184</v>
      </c>
      <c r="B186" s="30" t="s">
        <v>478</v>
      </c>
      <c r="C186" s="18" t="s">
        <v>479</v>
      </c>
      <c r="D186" s="63" t="s">
        <v>396</v>
      </c>
      <c r="E186" s="71" t="s">
        <v>464</v>
      </c>
      <c r="F186" s="29">
        <v>59</v>
      </c>
      <c r="G186" s="29">
        <v>44</v>
      </c>
      <c r="H186" s="29">
        <v>55</v>
      </c>
      <c r="I186" s="29">
        <v>103</v>
      </c>
      <c r="J186" s="29">
        <v>261</v>
      </c>
      <c r="K186" s="20">
        <v>162.6</v>
      </c>
      <c r="L186" s="20">
        <v>504.9</v>
      </c>
      <c r="M186" s="17">
        <v>8</v>
      </c>
      <c r="N186" s="15"/>
      <c r="O186" s="15"/>
      <c r="P186" s="17" t="s">
        <v>469</v>
      </c>
    </row>
    <row r="187" spans="1:16" ht="20.100000000000001" customHeight="1" x14ac:dyDescent="0.15">
      <c r="A187" s="8">
        <v>185</v>
      </c>
      <c r="B187" s="36" t="s">
        <v>480</v>
      </c>
      <c r="C187" s="33" t="s">
        <v>481</v>
      </c>
      <c r="D187" s="33" t="s">
        <v>482</v>
      </c>
      <c r="E187" s="33" t="s">
        <v>483</v>
      </c>
      <c r="F187" s="36">
        <v>66</v>
      </c>
      <c r="G187" s="36">
        <v>46</v>
      </c>
      <c r="H187" s="36">
        <v>139</v>
      </c>
      <c r="I187" s="36">
        <v>140</v>
      </c>
      <c r="J187" s="36">
        <v>391</v>
      </c>
      <c r="K187" s="72">
        <v>157.71</v>
      </c>
      <c r="L187" s="72">
        <v>627.56500000000005</v>
      </c>
      <c r="M187" s="70">
        <v>1</v>
      </c>
      <c r="N187" s="66"/>
      <c r="O187" s="66"/>
      <c r="P187" s="70" t="s">
        <v>188</v>
      </c>
    </row>
    <row r="188" spans="1:16" ht="20.100000000000001" customHeight="1" x14ac:dyDescent="0.15">
      <c r="A188" s="8">
        <v>186</v>
      </c>
      <c r="B188" s="36" t="s">
        <v>484</v>
      </c>
      <c r="C188" s="33" t="s">
        <v>485</v>
      </c>
      <c r="D188" s="33" t="s">
        <v>486</v>
      </c>
      <c r="E188" s="33" t="s">
        <v>483</v>
      </c>
      <c r="F188" s="36">
        <v>59</v>
      </c>
      <c r="G188" s="36">
        <v>55</v>
      </c>
      <c r="H188" s="36">
        <v>137</v>
      </c>
      <c r="I188" s="36">
        <v>137</v>
      </c>
      <c r="J188" s="36">
        <v>388</v>
      </c>
      <c r="K188" s="72">
        <v>152.57999999999998</v>
      </c>
      <c r="L188" s="72">
        <v>616.87</v>
      </c>
      <c r="M188" s="70">
        <v>2</v>
      </c>
      <c r="N188" s="66"/>
      <c r="O188" s="66"/>
      <c r="P188" s="70" t="s">
        <v>104</v>
      </c>
    </row>
    <row r="189" spans="1:16" ht="20.100000000000001" customHeight="1" x14ac:dyDescent="0.15">
      <c r="A189" s="8">
        <v>187</v>
      </c>
      <c r="B189" s="36" t="s">
        <v>487</v>
      </c>
      <c r="C189" s="33" t="s">
        <v>488</v>
      </c>
      <c r="D189" s="33" t="s">
        <v>486</v>
      </c>
      <c r="E189" s="33" t="s">
        <v>483</v>
      </c>
      <c r="F189" s="36">
        <v>62</v>
      </c>
      <c r="G189" s="36">
        <v>62</v>
      </c>
      <c r="H189" s="36">
        <v>120</v>
      </c>
      <c r="I189" s="36">
        <v>126</v>
      </c>
      <c r="J189" s="36">
        <v>370</v>
      </c>
      <c r="K189" s="72">
        <v>159.42000000000002</v>
      </c>
      <c r="L189" s="72">
        <v>609.13</v>
      </c>
      <c r="M189" s="70">
        <v>3</v>
      </c>
      <c r="N189" s="66"/>
      <c r="O189" s="66"/>
      <c r="P189" s="70" t="s">
        <v>104</v>
      </c>
    </row>
    <row r="190" spans="1:16" ht="20.100000000000001" customHeight="1" x14ac:dyDescent="0.15">
      <c r="A190" s="8">
        <v>188</v>
      </c>
      <c r="B190" s="36" t="s">
        <v>489</v>
      </c>
      <c r="C190" s="33" t="s">
        <v>490</v>
      </c>
      <c r="D190" s="33" t="s">
        <v>486</v>
      </c>
      <c r="E190" s="33" t="s">
        <v>483</v>
      </c>
      <c r="F190" s="36">
        <v>50</v>
      </c>
      <c r="G190" s="36">
        <v>54</v>
      </c>
      <c r="H190" s="36">
        <v>124</v>
      </c>
      <c r="I190" s="36">
        <v>124</v>
      </c>
      <c r="J190" s="36">
        <v>352</v>
      </c>
      <c r="K190" s="72">
        <v>164.86</v>
      </c>
      <c r="L190" s="72">
        <v>599.29</v>
      </c>
      <c r="M190" s="70">
        <v>4</v>
      </c>
      <c r="N190" s="66"/>
      <c r="O190" s="66"/>
      <c r="P190" s="70" t="s">
        <v>353</v>
      </c>
    </row>
    <row r="191" spans="1:16" ht="20.100000000000001" customHeight="1" x14ac:dyDescent="0.15">
      <c r="A191" s="8">
        <v>189</v>
      </c>
      <c r="B191" s="36" t="s">
        <v>491</v>
      </c>
      <c r="C191" s="33" t="s">
        <v>492</v>
      </c>
      <c r="D191" s="33" t="s">
        <v>486</v>
      </c>
      <c r="E191" s="33" t="s">
        <v>483</v>
      </c>
      <c r="F191" s="36">
        <v>58</v>
      </c>
      <c r="G191" s="36">
        <v>56</v>
      </c>
      <c r="H191" s="36">
        <v>140</v>
      </c>
      <c r="I191" s="36">
        <v>114</v>
      </c>
      <c r="J191" s="36">
        <v>368</v>
      </c>
      <c r="K191" s="72">
        <v>150.85</v>
      </c>
      <c r="L191" s="72">
        <v>594.27499999999998</v>
      </c>
      <c r="M191" s="70">
        <v>5</v>
      </c>
      <c r="N191" s="66"/>
      <c r="O191" s="66"/>
      <c r="P191" s="70" t="s">
        <v>188</v>
      </c>
    </row>
    <row r="192" spans="1:16" ht="20.100000000000001" customHeight="1" x14ac:dyDescent="0.15">
      <c r="A192" s="8">
        <v>190</v>
      </c>
      <c r="B192" s="36" t="s">
        <v>493</v>
      </c>
      <c r="C192" s="33" t="s">
        <v>494</v>
      </c>
      <c r="D192" s="33" t="s">
        <v>482</v>
      </c>
      <c r="E192" s="33" t="s">
        <v>483</v>
      </c>
      <c r="F192" s="36">
        <v>63</v>
      </c>
      <c r="G192" s="36">
        <v>45</v>
      </c>
      <c r="H192" s="36">
        <v>125</v>
      </c>
      <c r="I192" s="36">
        <v>131</v>
      </c>
      <c r="J192" s="36">
        <v>364</v>
      </c>
      <c r="K192" s="72">
        <v>151.42000000000002</v>
      </c>
      <c r="L192" s="72">
        <v>591.13</v>
      </c>
      <c r="M192" s="70">
        <v>6</v>
      </c>
      <c r="N192" s="66"/>
      <c r="O192" s="66"/>
      <c r="P192" s="70" t="s">
        <v>188</v>
      </c>
    </row>
    <row r="193" spans="1:16" ht="20.100000000000001" customHeight="1" x14ac:dyDescent="0.15">
      <c r="A193" s="8">
        <v>191</v>
      </c>
      <c r="B193" s="36" t="s">
        <v>495</v>
      </c>
      <c r="C193" s="33" t="s">
        <v>496</v>
      </c>
      <c r="D193" s="33" t="s">
        <v>486</v>
      </c>
      <c r="E193" s="33" t="s">
        <v>483</v>
      </c>
      <c r="F193" s="36">
        <v>59</v>
      </c>
      <c r="G193" s="36">
        <v>52</v>
      </c>
      <c r="H193" s="36">
        <v>134</v>
      </c>
      <c r="I193" s="36">
        <v>129</v>
      </c>
      <c r="J193" s="36">
        <v>374</v>
      </c>
      <c r="K193" s="72">
        <v>144.71</v>
      </c>
      <c r="L193" s="72">
        <v>591.06500000000005</v>
      </c>
      <c r="M193" s="70">
        <v>7</v>
      </c>
      <c r="N193" s="66"/>
      <c r="O193" s="66"/>
      <c r="P193" s="70" t="s">
        <v>104</v>
      </c>
    </row>
    <row r="194" spans="1:16" ht="20.100000000000001" customHeight="1" x14ac:dyDescent="0.15">
      <c r="A194" s="8">
        <v>192</v>
      </c>
      <c r="B194" s="36" t="s">
        <v>497</v>
      </c>
      <c r="C194" s="33" t="s">
        <v>498</v>
      </c>
      <c r="D194" s="33" t="s">
        <v>499</v>
      </c>
      <c r="E194" s="33" t="s">
        <v>483</v>
      </c>
      <c r="F194" s="36">
        <v>66</v>
      </c>
      <c r="G194" s="36">
        <v>53</v>
      </c>
      <c r="H194" s="36">
        <v>132</v>
      </c>
      <c r="I194" s="36">
        <v>112</v>
      </c>
      <c r="J194" s="36">
        <v>363</v>
      </c>
      <c r="K194" s="72">
        <v>150.41</v>
      </c>
      <c r="L194" s="72">
        <v>588.61500000000001</v>
      </c>
      <c r="M194" s="70">
        <v>8</v>
      </c>
      <c r="N194" s="66"/>
      <c r="O194" s="66"/>
      <c r="P194" s="70" t="s">
        <v>104</v>
      </c>
    </row>
    <row r="195" spans="1:16" ht="20.100000000000001" customHeight="1" x14ac:dyDescent="0.15">
      <c r="A195" s="8">
        <v>193</v>
      </c>
      <c r="B195" s="36" t="s">
        <v>500</v>
      </c>
      <c r="C195" s="33" t="s">
        <v>501</v>
      </c>
      <c r="D195" s="33" t="s">
        <v>499</v>
      </c>
      <c r="E195" s="33" t="s">
        <v>483</v>
      </c>
      <c r="F195" s="36">
        <v>60</v>
      </c>
      <c r="G195" s="36">
        <v>36</v>
      </c>
      <c r="H195" s="36">
        <v>127</v>
      </c>
      <c r="I195" s="36">
        <v>133</v>
      </c>
      <c r="J195" s="36">
        <v>356</v>
      </c>
      <c r="K195" s="72">
        <v>150.71999999999997</v>
      </c>
      <c r="L195" s="72">
        <v>582.07999999999993</v>
      </c>
      <c r="M195" s="70">
        <v>9</v>
      </c>
      <c r="N195" s="66"/>
      <c r="O195" s="66"/>
      <c r="P195" s="70" t="s">
        <v>469</v>
      </c>
    </row>
    <row r="196" spans="1:16" ht="20.100000000000001" customHeight="1" x14ac:dyDescent="0.15">
      <c r="A196" s="8">
        <v>194</v>
      </c>
      <c r="B196" s="38" t="s">
        <v>502</v>
      </c>
      <c r="C196" s="33" t="s">
        <v>503</v>
      </c>
      <c r="D196" s="33" t="s">
        <v>499</v>
      </c>
      <c r="E196" s="33" t="s">
        <v>483</v>
      </c>
      <c r="F196" s="38">
        <v>56</v>
      </c>
      <c r="G196" s="38">
        <v>45</v>
      </c>
      <c r="H196" s="38">
        <v>118</v>
      </c>
      <c r="I196" s="38">
        <v>137</v>
      </c>
      <c r="J196" s="38">
        <v>356</v>
      </c>
      <c r="K196" s="48">
        <v>147.86000000000001</v>
      </c>
      <c r="L196" s="48">
        <v>577.79</v>
      </c>
      <c r="M196" s="17">
        <v>10</v>
      </c>
      <c r="N196" s="15"/>
      <c r="O196" s="15"/>
      <c r="P196" s="70" t="s">
        <v>353</v>
      </c>
    </row>
    <row r="197" spans="1:16" ht="20.100000000000001" customHeight="1" x14ac:dyDescent="0.15">
      <c r="A197" s="8">
        <v>195</v>
      </c>
      <c r="B197" s="36" t="s">
        <v>504</v>
      </c>
      <c r="C197" s="33" t="s">
        <v>505</v>
      </c>
      <c r="D197" s="33" t="s">
        <v>499</v>
      </c>
      <c r="E197" s="33" t="s">
        <v>483</v>
      </c>
      <c r="F197" s="36">
        <v>67</v>
      </c>
      <c r="G197" s="36">
        <v>44</v>
      </c>
      <c r="H197" s="36">
        <v>118</v>
      </c>
      <c r="I197" s="36">
        <v>102</v>
      </c>
      <c r="J197" s="36">
        <v>331</v>
      </c>
      <c r="K197" s="72">
        <v>161.29999999999998</v>
      </c>
      <c r="L197" s="72">
        <v>572.95000000000005</v>
      </c>
      <c r="M197" s="70">
        <v>11</v>
      </c>
      <c r="N197" s="66"/>
      <c r="O197" s="66"/>
      <c r="P197" s="70" t="s">
        <v>104</v>
      </c>
    </row>
    <row r="198" spans="1:16" ht="20.100000000000001" customHeight="1" x14ac:dyDescent="0.15">
      <c r="A198" s="8">
        <v>196</v>
      </c>
      <c r="B198" s="36" t="s">
        <v>506</v>
      </c>
      <c r="C198" s="33" t="s">
        <v>507</v>
      </c>
      <c r="D198" s="33" t="s">
        <v>486</v>
      </c>
      <c r="E198" s="33" t="s">
        <v>483</v>
      </c>
      <c r="F198" s="36">
        <v>60</v>
      </c>
      <c r="G198" s="36">
        <v>49</v>
      </c>
      <c r="H198" s="36">
        <v>111</v>
      </c>
      <c r="I198" s="36">
        <v>123</v>
      </c>
      <c r="J198" s="36">
        <v>343</v>
      </c>
      <c r="K198" s="72">
        <v>149.85</v>
      </c>
      <c r="L198" s="72">
        <v>567.77499999999998</v>
      </c>
      <c r="M198" s="70">
        <v>12</v>
      </c>
      <c r="N198" s="66"/>
      <c r="O198" s="66"/>
      <c r="P198" s="70" t="s">
        <v>353</v>
      </c>
    </row>
    <row r="199" spans="1:16" ht="20.100000000000001" customHeight="1" x14ac:dyDescent="0.15">
      <c r="A199" s="8">
        <v>197</v>
      </c>
      <c r="B199" s="36" t="s">
        <v>508</v>
      </c>
      <c r="C199" s="33" t="s">
        <v>509</v>
      </c>
      <c r="D199" s="33" t="s">
        <v>499</v>
      </c>
      <c r="E199" s="33" t="s">
        <v>483</v>
      </c>
      <c r="F199" s="36">
        <v>64</v>
      </c>
      <c r="G199" s="36">
        <v>52</v>
      </c>
      <c r="H199" s="36">
        <v>129</v>
      </c>
      <c r="I199" s="36">
        <v>112</v>
      </c>
      <c r="J199" s="36">
        <v>357</v>
      </c>
      <c r="K199" s="72">
        <v>140.13999999999999</v>
      </c>
      <c r="L199" s="72">
        <v>567.21</v>
      </c>
      <c r="M199" s="70">
        <v>13</v>
      </c>
      <c r="N199" s="66">
        <v>65</v>
      </c>
      <c r="O199" s="66">
        <v>65</v>
      </c>
      <c r="P199" s="70" t="s">
        <v>104</v>
      </c>
    </row>
    <row r="200" spans="1:16" ht="20.100000000000001" customHeight="1" x14ac:dyDescent="0.15">
      <c r="A200" s="8">
        <v>198</v>
      </c>
      <c r="B200" s="36" t="s">
        <v>510</v>
      </c>
      <c r="C200" s="33" t="s">
        <v>511</v>
      </c>
      <c r="D200" s="33" t="s">
        <v>499</v>
      </c>
      <c r="E200" s="33" t="s">
        <v>483</v>
      </c>
      <c r="F200" s="36">
        <v>61</v>
      </c>
      <c r="G200" s="36">
        <v>47</v>
      </c>
      <c r="H200" s="36">
        <v>101</v>
      </c>
      <c r="I200" s="36">
        <v>114</v>
      </c>
      <c r="J200" s="36">
        <v>323</v>
      </c>
      <c r="K200" s="72">
        <v>158.85000000000002</v>
      </c>
      <c r="L200" s="72">
        <v>561.27500000000009</v>
      </c>
      <c r="M200" s="70">
        <v>14</v>
      </c>
      <c r="N200" s="66"/>
      <c r="O200" s="66"/>
      <c r="P200" s="70" t="s">
        <v>104</v>
      </c>
    </row>
    <row r="201" spans="1:16" ht="20.100000000000001" customHeight="1" x14ac:dyDescent="0.15">
      <c r="A201" s="8">
        <v>199</v>
      </c>
      <c r="B201" s="36" t="s">
        <v>512</v>
      </c>
      <c r="C201" s="33" t="s">
        <v>513</v>
      </c>
      <c r="D201" s="33" t="s">
        <v>486</v>
      </c>
      <c r="E201" s="33" t="s">
        <v>483</v>
      </c>
      <c r="F201" s="36">
        <v>67</v>
      </c>
      <c r="G201" s="36">
        <v>36</v>
      </c>
      <c r="H201" s="36">
        <v>109</v>
      </c>
      <c r="I201" s="36">
        <v>109</v>
      </c>
      <c r="J201" s="36">
        <v>321</v>
      </c>
      <c r="K201" s="72">
        <v>158.43</v>
      </c>
      <c r="L201" s="72">
        <v>558.64499999999998</v>
      </c>
      <c r="M201" s="70">
        <v>15</v>
      </c>
      <c r="N201" s="66"/>
      <c r="O201" s="66"/>
      <c r="P201" s="70" t="s">
        <v>353</v>
      </c>
    </row>
    <row r="202" spans="1:16" ht="20.100000000000001" customHeight="1" x14ac:dyDescent="0.15">
      <c r="A202" s="8">
        <v>200</v>
      </c>
      <c r="B202" s="36" t="s">
        <v>514</v>
      </c>
      <c r="C202" s="33" t="s">
        <v>515</v>
      </c>
      <c r="D202" s="33" t="s">
        <v>499</v>
      </c>
      <c r="E202" s="33" t="s">
        <v>483</v>
      </c>
      <c r="F202" s="36">
        <v>61</v>
      </c>
      <c r="G202" s="36">
        <v>31</v>
      </c>
      <c r="H202" s="36">
        <v>125</v>
      </c>
      <c r="I202" s="36">
        <v>136</v>
      </c>
      <c r="J202" s="36">
        <v>353</v>
      </c>
      <c r="K202" s="72">
        <v>135</v>
      </c>
      <c r="L202" s="72">
        <v>555.5</v>
      </c>
      <c r="M202" s="70">
        <v>16</v>
      </c>
      <c r="N202" s="66">
        <v>75</v>
      </c>
      <c r="O202" s="66">
        <v>70</v>
      </c>
      <c r="P202" s="70" t="s">
        <v>104</v>
      </c>
    </row>
    <row r="203" spans="1:16" ht="20.100000000000001" customHeight="1" x14ac:dyDescent="0.15">
      <c r="A203" s="8">
        <v>201</v>
      </c>
      <c r="B203" s="36" t="s">
        <v>516</v>
      </c>
      <c r="C203" s="33" t="s">
        <v>517</v>
      </c>
      <c r="D203" s="33" t="s">
        <v>499</v>
      </c>
      <c r="E203" s="33" t="s">
        <v>483</v>
      </c>
      <c r="F203" s="36">
        <v>63</v>
      </c>
      <c r="G203" s="36">
        <v>36</v>
      </c>
      <c r="H203" s="36">
        <v>115</v>
      </c>
      <c r="I203" s="36">
        <v>98</v>
      </c>
      <c r="J203" s="36">
        <v>312</v>
      </c>
      <c r="K203" s="72">
        <v>161.70999999999998</v>
      </c>
      <c r="L203" s="72">
        <v>554.56499999999994</v>
      </c>
      <c r="M203" s="70">
        <v>17</v>
      </c>
      <c r="N203" s="66"/>
      <c r="O203" s="66"/>
      <c r="P203" s="70" t="s">
        <v>104</v>
      </c>
    </row>
    <row r="204" spans="1:16" ht="20.100000000000001" customHeight="1" x14ac:dyDescent="0.15">
      <c r="A204" s="8">
        <v>202</v>
      </c>
      <c r="B204" s="36" t="s">
        <v>518</v>
      </c>
      <c r="C204" s="33" t="s">
        <v>519</v>
      </c>
      <c r="D204" s="33" t="s">
        <v>520</v>
      </c>
      <c r="E204" s="33" t="s">
        <v>483</v>
      </c>
      <c r="F204" s="36">
        <v>58</v>
      </c>
      <c r="G204" s="36">
        <v>54</v>
      </c>
      <c r="H204" s="36">
        <v>107</v>
      </c>
      <c r="I204" s="36">
        <v>111</v>
      </c>
      <c r="J204" s="36">
        <v>330</v>
      </c>
      <c r="K204" s="72">
        <v>146.14000000000001</v>
      </c>
      <c r="L204" s="72">
        <v>549.21</v>
      </c>
      <c r="M204" s="70">
        <v>18</v>
      </c>
      <c r="N204" s="66"/>
      <c r="O204" s="66"/>
      <c r="P204" s="70" t="s">
        <v>353</v>
      </c>
    </row>
    <row r="205" spans="1:16" ht="20.100000000000001" customHeight="1" x14ac:dyDescent="0.15">
      <c r="A205" s="8">
        <v>203</v>
      </c>
      <c r="B205" s="38" t="s">
        <v>521</v>
      </c>
      <c r="C205" s="33" t="s">
        <v>522</v>
      </c>
      <c r="D205" s="33" t="s">
        <v>482</v>
      </c>
      <c r="E205" s="33" t="s">
        <v>483</v>
      </c>
      <c r="F205" s="38">
        <v>52</v>
      </c>
      <c r="G205" s="38">
        <v>58</v>
      </c>
      <c r="H205" s="38">
        <v>87</v>
      </c>
      <c r="I205" s="38">
        <v>84</v>
      </c>
      <c r="J205" s="38">
        <v>281</v>
      </c>
      <c r="K205" s="48">
        <v>166.86</v>
      </c>
      <c r="L205" s="48">
        <v>531.29</v>
      </c>
      <c r="M205" s="70">
        <v>19</v>
      </c>
      <c r="N205" s="15"/>
      <c r="O205" s="15"/>
      <c r="P205" s="70" t="s">
        <v>104</v>
      </c>
    </row>
    <row r="206" spans="1:16" ht="20.100000000000001" customHeight="1" x14ac:dyDescent="0.15">
      <c r="A206" s="8">
        <v>204</v>
      </c>
      <c r="B206" s="36" t="s">
        <v>523</v>
      </c>
      <c r="C206" s="33" t="s">
        <v>524</v>
      </c>
      <c r="D206" s="33" t="s">
        <v>520</v>
      </c>
      <c r="E206" s="33" t="s">
        <v>483</v>
      </c>
      <c r="F206" s="36">
        <v>52</v>
      </c>
      <c r="G206" s="36">
        <v>49</v>
      </c>
      <c r="H206" s="36">
        <v>117</v>
      </c>
      <c r="I206" s="36">
        <v>81</v>
      </c>
      <c r="J206" s="36">
        <v>299</v>
      </c>
      <c r="K206" s="72">
        <v>154.85</v>
      </c>
      <c r="L206" s="72">
        <v>531.27499999999998</v>
      </c>
      <c r="M206" s="70">
        <v>20</v>
      </c>
      <c r="N206" s="66"/>
      <c r="O206" s="66"/>
      <c r="P206" s="70" t="s">
        <v>104</v>
      </c>
    </row>
    <row r="207" spans="1:16" ht="20.100000000000001" customHeight="1" x14ac:dyDescent="0.15">
      <c r="A207" s="8">
        <v>205</v>
      </c>
      <c r="B207" s="36" t="s">
        <v>525</v>
      </c>
      <c r="C207" s="33" t="s">
        <v>526</v>
      </c>
      <c r="D207" s="33" t="s">
        <v>486</v>
      </c>
      <c r="E207" s="33" t="s">
        <v>483</v>
      </c>
      <c r="F207" s="36">
        <v>50</v>
      </c>
      <c r="G207" s="36">
        <v>52</v>
      </c>
      <c r="H207" s="36">
        <v>102</v>
      </c>
      <c r="I207" s="36">
        <v>83</v>
      </c>
      <c r="J207" s="36">
        <v>287</v>
      </c>
      <c r="K207" s="72">
        <v>160.13999999999999</v>
      </c>
      <c r="L207" s="72">
        <v>527.21</v>
      </c>
      <c r="M207" s="70">
        <v>21</v>
      </c>
      <c r="N207" s="66"/>
      <c r="O207" s="66"/>
      <c r="P207" s="70" t="s">
        <v>104</v>
      </c>
    </row>
    <row r="208" spans="1:16" ht="20.100000000000001" customHeight="1" x14ac:dyDescent="0.15">
      <c r="A208" s="8">
        <v>206</v>
      </c>
      <c r="B208" s="8" t="s">
        <v>527</v>
      </c>
      <c r="C208" s="33" t="s">
        <v>528</v>
      </c>
      <c r="D208" s="33" t="s">
        <v>499</v>
      </c>
      <c r="E208" s="33" t="s">
        <v>529</v>
      </c>
      <c r="F208" s="8">
        <v>69</v>
      </c>
      <c r="G208" s="8">
        <v>51</v>
      </c>
      <c r="H208" s="8">
        <v>128</v>
      </c>
      <c r="I208" s="8">
        <v>123</v>
      </c>
      <c r="J208" s="8">
        <v>371</v>
      </c>
      <c r="K208" s="11">
        <v>169.7</v>
      </c>
      <c r="L208" s="11">
        <v>625.54999999999995</v>
      </c>
      <c r="M208" s="8">
        <v>1</v>
      </c>
      <c r="N208" s="12">
        <v>70</v>
      </c>
      <c r="O208" s="15">
        <v>67</v>
      </c>
      <c r="P208" s="70" t="s">
        <v>104</v>
      </c>
    </row>
    <row r="209" spans="1:16" ht="20.100000000000001" customHeight="1" x14ac:dyDescent="0.15">
      <c r="A209" s="8">
        <v>207</v>
      </c>
      <c r="B209" s="8" t="s">
        <v>530</v>
      </c>
      <c r="C209" s="33" t="s">
        <v>531</v>
      </c>
      <c r="D209" s="33" t="s">
        <v>520</v>
      </c>
      <c r="E209" s="33" t="s">
        <v>529</v>
      </c>
      <c r="F209" s="8">
        <v>66</v>
      </c>
      <c r="G209" s="8">
        <v>48</v>
      </c>
      <c r="H209" s="8">
        <v>142</v>
      </c>
      <c r="I209" s="8">
        <v>119</v>
      </c>
      <c r="J209" s="8">
        <v>375</v>
      </c>
      <c r="K209" s="11">
        <v>144.69999999999999</v>
      </c>
      <c r="L209" s="11">
        <v>592.04999999999995</v>
      </c>
      <c r="M209" s="8">
        <v>2</v>
      </c>
      <c r="N209" s="12"/>
      <c r="O209" s="15"/>
      <c r="P209" s="70" t="s">
        <v>104</v>
      </c>
    </row>
    <row r="210" spans="1:16" ht="20.100000000000001" customHeight="1" x14ac:dyDescent="0.15">
      <c r="A210" s="8">
        <v>208</v>
      </c>
      <c r="B210" s="73" t="s">
        <v>532</v>
      </c>
      <c r="C210" s="33" t="s">
        <v>533</v>
      </c>
      <c r="D210" s="33" t="s">
        <v>520</v>
      </c>
      <c r="E210" s="33" t="s">
        <v>529</v>
      </c>
      <c r="F210" s="8">
        <v>48</v>
      </c>
      <c r="G210" s="8">
        <v>47</v>
      </c>
      <c r="H210" s="8">
        <v>108</v>
      </c>
      <c r="I210" s="8">
        <v>112</v>
      </c>
      <c r="J210" s="8">
        <v>315</v>
      </c>
      <c r="K210" s="11">
        <v>169.7</v>
      </c>
      <c r="L210" s="11">
        <v>569.54999999999995</v>
      </c>
      <c r="M210" s="8">
        <v>3</v>
      </c>
      <c r="N210" s="12"/>
      <c r="O210" s="15"/>
      <c r="P210" s="70" t="s">
        <v>188</v>
      </c>
    </row>
    <row r="211" spans="1:16" ht="20.100000000000001" customHeight="1" x14ac:dyDescent="0.15">
      <c r="A211" s="8">
        <v>209</v>
      </c>
      <c r="B211" s="8" t="s">
        <v>534</v>
      </c>
      <c r="C211" s="33" t="s">
        <v>535</v>
      </c>
      <c r="D211" s="33" t="s">
        <v>482</v>
      </c>
      <c r="E211" s="33" t="s">
        <v>529</v>
      </c>
      <c r="F211" s="8">
        <v>57</v>
      </c>
      <c r="G211" s="8">
        <v>54</v>
      </c>
      <c r="H211" s="8">
        <v>92</v>
      </c>
      <c r="I211" s="8">
        <v>102</v>
      </c>
      <c r="J211" s="8">
        <v>305</v>
      </c>
      <c r="K211" s="11">
        <v>167.1</v>
      </c>
      <c r="L211" s="11">
        <v>555.65</v>
      </c>
      <c r="M211" s="8">
        <v>4</v>
      </c>
      <c r="N211" s="12"/>
      <c r="O211" s="15"/>
      <c r="P211" s="70" t="s">
        <v>104</v>
      </c>
    </row>
    <row r="212" spans="1:16" ht="20.100000000000001" customHeight="1" x14ac:dyDescent="0.15">
      <c r="A212" s="8">
        <v>210</v>
      </c>
      <c r="B212" s="8" t="s">
        <v>536</v>
      </c>
      <c r="C212" s="33" t="s">
        <v>537</v>
      </c>
      <c r="D212" s="33" t="s">
        <v>482</v>
      </c>
      <c r="E212" s="33" t="s">
        <v>529</v>
      </c>
      <c r="F212" s="8">
        <v>60</v>
      </c>
      <c r="G212" s="8">
        <v>38</v>
      </c>
      <c r="H212" s="8">
        <v>108</v>
      </c>
      <c r="I212" s="8">
        <v>112</v>
      </c>
      <c r="J212" s="8">
        <v>318</v>
      </c>
      <c r="K212" s="11">
        <v>152.80000000000001</v>
      </c>
      <c r="L212" s="11">
        <v>547.20000000000005</v>
      </c>
      <c r="M212" s="8">
        <v>5</v>
      </c>
      <c r="N212" s="12"/>
      <c r="O212" s="15"/>
      <c r="P212" s="70" t="s">
        <v>353</v>
      </c>
    </row>
    <row r="213" spans="1:16" ht="20.100000000000001" customHeight="1" x14ac:dyDescent="0.15">
      <c r="A213" s="8">
        <v>211</v>
      </c>
      <c r="B213" s="8" t="s">
        <v>538</v>
      </c>
      <c r="C213" s="33" t="s">
        <v>539</v>
      </c>
      <c r="D213" s="33" t="s">
        <v>499</v>
      </c>
      <c r="E213" s="33" t="s">
        <v>529</v>
      </c>
      <c r="F213" s="8">
        <v>61</v>
      </c>
      <c r="G213" s="8">
        <v>33</v>
      </c>
      <c r="H213" s="8">
        <v>116</v>
      </c>
      <c r="I213" s="8">
        <v>116</v>
      </c>
      <c r="J213" s="8">
        <v>326</v>
      </c>
      <c r="K213" s="11">
        <v>138.9</v>
      </c>
      <c r="L213" s="11">
        <v>534.35</v>
      </c>
      <c r="M213" s="8">
        <v>7</v>
      </c>
      <c r="N213" s="12"/>
      <c r="O213" s="15"/>
      <c r="P213" s="70" t="s">
        <v>104</v>
      </c>
    </row>
    <row r="214" spans="1:16" ht="20.100000000000001" customHeight="1" x14ac:dyDescent="0.15">
      <c r="A214" s="8">
        <v>212</v>
      </c>
      <c r="B214" s="8" t="s">
        <v>540</v>
      </c>
      <c r="C214" s="33" t="s">
        <v>541</v>
      </c>
      <c r="D214" s="33" t="s">
        <v>482</v>
      </c>
      <c r="E214" s="33" t="s">
        <v>529</v>
      </c>
      <c r="F214" s="8">
        <v>55</v>
      </c>
      <c r="G214" s="8">
        <v>43</v>
      </c>
      <c r="H214" s="8">
        <v>110</v>
      </c>
      <c r="I214" s="8">
        <v>79</v>
      </c>
      <c r="J214" s="8">
        <v>287</v>
      </c>
      <c r="K214" s="11">
        <v>161</v>
      </c>
      <c r="L214" s="11">
        <v>528.5</v>
      </c>
      <c r="M214" s="8">
        <v>8</v>
      </c>
      <c r="N214" s="12"/>
      <c r="O214" s="15"/>
      <c r="P214" s="70" t="s">
        <v>104</v>
      </c>
    </row>
    <row r="215" spans="1:16" ht="20.100000000000001" customHeight="1" x14ac:dyDescent="0.15">
      <c r="A215" s="8">
        <v>213</v>
      </c>
      <c r="B215" s="73" t="s">
        <v>542</v>
      </c>
      <c r="C215" s="33" t="s">
        <v>543</v>
      </c>
      <c r="D215" s="33" t="s">
        <v>499</v>
      </c>
      <c r="E215" s="33" t="s">
        <v>529</v>
      </c>
      <c r="F215" s="8">
        <v>58</v>
      </c>
      <c r="G215" s="8">
        <v>45</v>
      </c>
      <c r="H215" s="8">
        <v>97</v>
      </c>
      <c r="I215" s="8">
        <v>90</v>
      </c>
      <c r="J215" s="8">
        <v>290</v>
      </c>
      <c r="K215" s="11">
        <v>158.6</v>
      </c>
      <c r="L215" s="11">
        <v>527.9</v>
      </c>
      <c r="M215" s="8">
        <v>9</v>
      </c>
      <c r="N215" s="12"/>
      <c r="O215" s="15"/>
      <c r="P215" s="70" t="s">
        <v>469</v>
      </c>
    </row>
    <row r="216" spans="1:16" ht="20.100000000000001" customHeight="1" x14ac:dyDescent="0.15">
      <c r="A216" s="8">
        <v>214</v>
      </c>
      <c r="B216" s="8" t="s">
        <v>544</v>
      </c>
      <c r="C216" s="33" t="s">
        <v>545</v>
      </c>
      <c r="D216" s="33" t="s">
        <v>482</v>
      </c>
      <c r="E216" s="33" t="s">
        <v>529</v>
      </c>
      <c r="F216" s="8">
        <v>59</v>
      </c>
      <c r="G216" s="8">
        <v>40</v>
      </c>
      <c r="H216" s="8">
        <v>122</v>
      </c>
      <c r="I216" s="8">
        <v>110</v>
      </c>
      <c r="J216" s="8">
        <v>331</v>
      </c>
      <c r="K216" s="11">
        <v>128.1</v>
      </c>
      <c r="L216" s="11">
        <v>523.15</v>
      </c>
      <c r="M216" s="8">
        <v>10</v>
      </c>
      <c r="N216" s="12"/>
      <c r="O216" s="15"/>
      <c r="P216" s="70" t="s">
        <v>353</v>
      </c>
    </row>
    <row r="217" spans="1:16" ht="20.100000000000001" customHeight="1" x14ac:dyDescent="0.15">
      <c r="A217" s="8">
        <v>215</v>
      </c>
      <c r="B217" s="8" t="s">
        <v>546</v>
      </c>
      <c r="C217" s="33" t="s">
        <v>547</v>
      </c>
      <c r="D217" s="33" t="s">
        <v>499</v>
      </c>
      <c r="E217" s="33" t="s">
        <v>529</v>
      </c>
      <c r="F217" s="8">
        <v>61</v>
      </c>
      <c r="G217" s="8">
        <v>40</v>
      </c>
      <c r="H217" s="8">
        <v>111</v>
      </c>
      <c r="I217" s="8">
        <v>95</v>
      </c>
      <c r="J217" s="8">
        <v>307</v>
      </c>
      <c r="K217" s="11">
        <v>144</v>
      </c>
      <c r="L217" s="11">
        <v>523</v>
      </c>
      <c r="M217" s="8">
        <v>11</v>
      </c>
      <c r="N217" s="12"/>
      <c r="O217" s="15"/>
      <c r="P217" s="70" t="s">
        <v>104</v>
      </c>
    </row>
    <row r="218" spans="1:16" ht="20.100000000000001" customHeight="1" x14ac:dyDescent="0.15">
      <c r="A218" s="8">
        <v>216</v>
      </c>
      <c r="B218" s="8" t="s">
        <v>548</v>
      </c>
      <c r="C218" s="33" t="s">
        <v>549</v>
      </c>
      <c r="D218" s="33" t="s">
        <v>499</v>
      </c>
      <c r="E218" s="33" t="s">
        <v>529</v>
      </c>
      <c r="F218" s="8">
        <v>59</v>
      </c>
      <c r="G218" s="8">
        <v>50</v>
      </c>
      <c r="H218" s="8">
        <v>97</v>
      </c>
      <c r="I218" s="8">
        <v>72</v>
      </c>
      <c r="J218" s="8">
        <v>278</v>
      </c>
      <c r="K218" s="11">
        <v>163</v>
      </c>
      <c r="L218" s="11">
        <v>522.5</v>
      </c>
      <c r="M218" s="8">
        <v>12</v>
      </c>
      <c r="N218" s="12"/>
      <c r="O218" s="15"/>
      <c r="P218" s="70" t="s">
        <v>353</v>
      </c>
    </row>
    <row r="219" spans="1:16" ht="20.100000000000001" customHeight="1" x14ac:dyDescent="0.15">
      <c r="A219" s="8">
        <v>217</v>
      </c>
      <c r="B219" s="8" t="s">
        <v>550</v>
      </c>
      <c r="C219" s="33" t="s">
        <v>551</v>
      </c>
      <c r="D219" s="33" t="s">
        <v>486</v>
      </c>
      <c r="E219" s="33" t="s">
        <v>529</v>
      </c>
      <c r="F219" s="8">
        <v>61</v>
      </c>
      <c r="G219" s="8">
        <v>41</v>
      </c>
      <c r="H219" s="8">
        <v>98</v>
      </c>
      <c r="I219" s="8">
        <v>84</v>
      </c>
      <c r="J219" s="8">
        <v>284</v>
      </c>
      <c r="K219" s="11">
        <v>153.69999999999999</v>
      </c>
      <c r="L219" s="11">
        <v>514.54999999999995</v>
      </c>
      <c r="M219" s="8">
        <v>13</v>
      </c>
      <c r="N219" s="12"/>
      <c r="O219" s="15"/>
      <c r="P219" s="70" t="s">
        <v>104</v>
      </c>
    </row>
    <row r="220" spans="1:16" ht="20.100000000000001" customHeight="1" x14ac:dyDescent="0.15">
      <c r="A220" s="8">
        <v>218</v>
      </c>
      <c r="B220" s="8" t="s">
        <v>552</v>
      </c>
      <c r="C220" s="33" t="s">
        <v>553</v>
      </c>
      <c r="D220" s="33" t="s">
        <v>486</v>
      </c>
      <c r="E220" s="33" t="s">
        <v>529</v>
      </c>
      <c r="F220" s="8">
        <v>52</v>
      </c>
      <c r="G220" s="8">
        <v>34</v>
      </c>
      <c r="H220" s="8">
        <v>108</v>
      </c>
      <c r="I220" s="8">
        <v>112</v>
      </c>
      <c r="J220" s="8">
        <v>306</v>
      </c>
      <c r="K220" s="11">
        <v>138.80000000000001</v>
      </c>
      <c r="L220" s="11">
        <v>514.20000000000005</v>
      </c>
      <c r="M220" s="8">
        <v>14</v>
      </c>
      <c r="N220" s="12"/>
      <c r="O220" s="15"/>
      <c r="P220" s="70" t="s">
        <v>104</v>
      </c>
    </row>
    <row r="221" spans="1:16" ht="20.100000000000001" customHeight="1" x14ac:dyDescent="0.15">
      <c r="A221" s="8">
        <v>219</v>
      </c>
      <c r="B221" s="8" t="s">
        <v>554</v>
      </c>
      <c r="C221" s="33" t="s">
        <v>555</v>
      </c>
      <c r="D221" s="33" t="s">
        <v>482</v>
      </c>
      <c r="E221" s="33" t="s">
        <v>529</v>
      </c>
      <c r="F221" s="8">
        <v>57</v>
      </c>
      <c r="G221" s="8">
        <v>31</v>
      </c>
      <c r="H221" s="8">
        <v>111</v>
      </c>
      <c r="I221" s="8">
        <v>106</v>
      </c>
      <c r="J221" s="8">
        <v>305</v>
      </c>
      <c r="K221" s="11">
        <v>136.69999999999999</v>
      </c>
      <c r="L221" s="11">
        <v>510.05</v>
      </c>
      <c r="M221" s="8">
        <v>15</v>
      </c>
      <c r="N221" s="12"/>
      <c r="O221" s="15"/>
      <c r="P221" s="70" t="s">
        <v>353</v>
      </c>
    </row>
    <row r="222" spans="1:16" ht="20.100000000000001" customHeight="1" x14ac:dyDescent="0.15">
      <c r="A222" s="8">
        <v>220</v>
      </c>
      <c r="B222" s="8" t="s">
        <v>556</v>
      </c>
      <c r="C222" s="33" t="s">
        <v>557</v>
      </c>
      <c r="D222" s="33" t="s">
        <v>482</v>
      </c>
      <c r="E222" s="33" t="s">
        <v>529</v>
      </c>
      <c r="F222" s="8">
        <v>58</v>
      </c>
      <c r="G222" s="8">
        <v>50</v>
      </c>
      <c r="H222" s="8">
        <v>94</v>
      </c>
      <c r="I222" s="8">
        <v>84</v>
      </c>
      <c r="J222" s="8">
        <v>286</v>
      </c>
      <c r="K222" s="11">
        <v>138.4</v>
      </c>
      <c r="L222" s="11">
        <v>493.6</v>
      </c>
      <c r="M222" s="8">
        <v>16</v>
      </c>
      <c r="N222" s="12"/>
      <c r="O222" s="15"/>
      <c r="P222" s="70" t="s">
        <v>104</v>
      </c>
    </row>
    <row r="223" spans="1:16" ht="20.100000000000001" customHeight="1" x14ac:dyDescent="0.15">
      <c r="A223" s="8">
        <v>221</v>
      </c>
      <c r="B223" s="39" t="s">
        <v>558</v>
      </c>
      <c r="C223" s="33" t="s">
        <v>559</v>
      </c>
      <c r="D223" s="33" t="s">
        <v>499</v>
      </c>
      <c r="E223" s="33" t="s">
        <v>529</v>
      </c>
      <c r="F223" s="39">
        <v>50</v>
      </c>
      <c r="G223" s="39">
        <v>33</v>
      </c>
      <c r="H223" s="39">
        <v>90</v>
      </c>
      <c r="I223" s="39">
        <v>92</v>
      </c>
      <c r="J223" s="39">
        <v>265</v>
      </c>
      <c r="K223" s="74">
        <v>135.9</v>
      </c>
      <c r="L223" s="74">
        <v>468.85</v>
      </c>
      <c r="M223" s="39">
        <v>18</v>
      </c>
      <c r="N223" s="75"/>
      <c r="O223" s="76"/>
      <c r="P223" s="70" t="s">
        <v>104</v>
      </c>
    </row>
    <row r="224" spans="1:16" ht="20.100000000000001" customHeight="1" x14ac:dyDescent="0.15">
      <c r="A224" s="8">
        <v>222</v>
      </c>
      <c r="B224" s="39" t="s">
        <v>560</v>
      </c>
      <c r="C224" s="33" t="s">
        <v>561</v>
      </c>
      <c r="D224" s="33" t="s">
        <v>499</v>
      </c>
      <c r="E224" s="33" t="s">
        <v>529</v>
      </c>
      <c r="F224" s="39">
        <v>58</v>
      </c>
      <c r="G224" s="39">
        <v>36</v>
      </c>
      <c r="H224" s="39">
        <v>74</v>
      </c>
      <c r="I224" s="39">
        <v>83</v>
      </c>
      <c r="J224" s="39">
        <v>251</v>
      </c>
      <c r="K224" s="74">
        <v>145</v>
      </c>
      <c r="L224" s="74">
        <v>468.5</v>
      </c>
      <c r="M224" s="39">
        <v>19</v>
      </c>
      <c r="N224" s="75"/>
      <c r="O224" s="76"/>
      <c r="P224" s="70" t="s">
        <v>104</v>
      </c>
    </row>
    <row r="225" spans="1:16" ht="20.100000000000001" customHeight="1" x14ac:dyDescent="0.15">
      <c r="A225" s="8">
        <v>223</v>
      </c>
      <c r="B225" s="77" t="s">
        <v>562</v>
      </c>
      <c r="C225" s="33" t="s">
        <v>563</v>
      </c>
      <c r="D225" s="33" t="s">
        <v>564</v>
      </c>
      <c r="E225" s="33" t="s">
        <v>565</v>
      </c>
      <c r="F225" s="36">
        <v>58</v>
      </c>
      <c r="G225" s="36">
        <v>60</v>
      </c>
      <c r="H225" s="36">
        <v>172</v>
      </c>
      <c r="I225" s="33">
        <v>0</v>
      </c>
      <c r="J225" s="36">
        <v>290</v>
      </c>
      <c r="K225" s="48">
        <v>154</v>
      </c>
      <c r="L225" s="48">
        <v>521</v>
      </c>
      <c r="M225" s="38">
        <v>1</v>
      </c>
      <c r="N225" s="56"/>
      <c r="O225" s="56"/>
      <c r="P225" s="42" t="s">
        <v>25</v>
      </c>
    </row>
    <row r="226" spans="1:16" ht="20.100000000000001" customHeight="1" x14ac:dyDescent="0.15">
      <c r="A226" s="8">
        <v>224</v>
      </c>
      <c r="B226" s="77" t="s">
        <v>566</v>
      </c>
      <c r="C226" s="33" t="s">
        <v>567</v>
      </c>
      <c r="D226" s="33" t="s">
        <v>568</v>
      </c>
      <c r="E226" s="33" t="s">
        <v>565</v>
      </c>
      <c r="F226" s="36">
        <v>59</v>
      </c>
      <c r="G226" s="36">
        <v>56</v>
      </c>
      <c r="H226" s="36">
        <v>175</v>
      </c>
      <c r="I226" s="33">
        <v>0</v>
      </c>
      <c r="J226" s="36">
        <v>290</v>
      </c>
      <c r="K226" s="48">
        <v>152</v>
      </c>
      <c r="L226" s="48">
        <v>518</v>
      </c>
      <c r="M226" s="38">
        <v>2</v>
      </c>
      <c r="N226" s="56"/>
      <c r="O226" s="56"/>
      <c r="P226" s="42" t="s">
        <v>25</v>
      </c>
    </row>
    <row r="227" spans="1:16" ht="20.100000000000001" customHeight="1" x14ac:dyDescent="0.15">
      <c r="A227" s="8">
        <v>225</v>
      </c>
      <c r="B227" s="77" t="s">
        <v>569</v>
      </c>
      <c r="C227" s="33" t="s">
        <v>570</v>
      </c>
      <c r="D227" s="33" t="s">
        <v>568</v>
      </c>
      <c r="E227" s="33" t="s">
        <v>565</v>
      </c>
      <c r="F227" s="36">
        <v>62</v>
      </c>
      <c r="G227" s="36">
        <v>62</v>
      </c>
      <c r="H227" s="36">
        <v>169</v>
      </c>
      <c r="I227" s="33">
        <v>0</v>
      </c>
      <c r="J227" s="36">
        <v>293</v>
      </c>
      <c r="K227" s="48">
        <v>149</v>
      </c>
      <c r="L227" s="48">
        <v>516.5</v>
      </c>
      <c r="M227" s="38">
        <v>3</v>
      </c>
      <c r="N227" s="56"/>
      <c r="O227" s="56"/>
      <c r="P227" s="42" t="s">
        <v>25</v>
      </c>
    </row>
    <row r="228" spans="1:16" ht="20.100000000000001" customHeight="1" x14ac:dyDescent="0.15">
      <c r="A228" s="8">
        <v>226</v>
      </c>
      <c r="B228" s="77" t="s">
        <v>571</v>
      </c>
      <c r="C228" s="33" t="s">
        <v>572</v>
      </c>
      <c r="D228" s="33" t="s">
        <v>568</v>
      </c>
      <c r="E228" s="33" t="s">
        <v>565</v>
      </c>
      <c r="F228" s="36">
        <v>54</v>
      </c>
      <c r="G228" s="36">
        <v>56</v>
      </c>
      <c r="H228" s="36">
        <v>181</v>
      </c>
      <c r="I228" s="33">
        <v>0</v>
      </c>
      <c r="J228" s="36">
        <v>291</v>
      </c>
      <c r="K228" s="48">
        <v>148</v>
      </c>
      <c r="L228" s="48">
        <v>513</v>
      </c>
      <c r="M228" s="38">
        <v>4</v>
      </c>
      <c r="N228" s="56"/>
      <c r="O228" s="56"/>
      <c r="P228" s="42" t="s">
        <v>25</v>
      </c>
    </row>
    <row r="229" spans="1:16" ht="20.100000000000001" customHeight="1" x14ac:dyDescent="0.15">
      <c r="A229" s="8">
        <v>227</v>
      </c>
      <c r="B229" s="77" t="s">
        <v>573</v>
      </c>
      <c r="C229" s="33" t="s">
        <v>574</v>
      </c>
      <c r="D229" s="33" t="s">
        <v>564</v>
      </c>
      <c r="E229" s="33" t="s">
        <v>565</v>
      </c>
      <c r="F229" s="36">
        <v>62</v>
      </c>
      <c r="G229" s="36">
        <v>51</v>
      </c>
      <c r="H229" s="36">
        <v>181</v>
      </c>
      <c r="I229" s="33">
        <v>0</v>
      </c>
      <c r="J229" s="36">
        <v>294</v>
      </c>
      <c r="K229" s="48">
        <v>146</v>
      </c>
      <c r="L229" s="48">
        <v>513</v>
      </c>
      <c r="M229" s="38">
        <v>5</v>
      </c>
      <c r="N229" s="56"/>
      <c r="O229" s="56"/>
      <c r="P229" s="42" t="s">
        <v>25</v>
      </c>
    </row>
    <row r="230" spans="1:16" ht="20.100000000000001" customHeight="1" x14ac:dyDescent="0.15">
      <c r="A230" s="8">
        <v>228</v>
      </c>
      <c r="B230" s="77" t="s">
        <v>575</v>
      </c>
      <c r="C230" s="33" t="s">
        <v>576</v>
      </c>
      <c r="D230" s="33" t="s">
        <v>577</v>
      </c>
      <c r="E230" s="33" t="s">
        <v>565</v>
      </c>
      <c r="F230" s="36">
        <v>63</v>
      </c>
      <c r="G230" s="36">
        <v>56</v>
      </c>
      <c r="H230" s="36">
        <v>172</v>
      </c>
      <c r="I230" s="33">
        <v>0</v>
      </c>
      <c r="J230" s="36">
        <v>291</v>
      </c>
      <c r="K230" s="48">
        <v>140</v>
      </c>
      <c r="L230" s="48">
        <v>501</v>
      </c>
      <c r="M230" s="38">
        <v>6</v>
      </c>
      <c r="N230" s="56">
        <v>61</v>
      </c>
      <c r="O230" s="56">
        <v>68</v>
      </c>
      <c r="P230" s="42" t="s">
        <v>25</v>
      </c>
    </row>
    <row r="231" spans="1:16" ht="20.100000000000001" customHeight="1" x14ac:dyDescent="0.15">
      <c r="A231" s="8">
        <v>229</v>
      </c>
      <c r="B231" s="77" t="s">
        <v>578</v>
      </c>
      <c r="C231" s="33" t="s">
        <v>579</v>
      </c>
      <c r="D231" s="33" t="s">
        <v>577</v>
      </c>
      <c r="E231" s="33" t="s">
        <v>565</v>
      </c>
      <c r="F231" s="36">
        <v>67</v>
      </c>
      <c r="G231" s="36">
        <v>59</v>
      </c>
      <c r="H231" s="36">
        <v>171</v>
      </c>
      <c r="I231" s="36">
        <v>0</v>
      </c>
      <c r="J231" s="36">
        <v>297</v>
      </c>
      <c r="K231" s="48">
        <v>160</v>
      </c>
      <c r="L231" s="48">
        <v>537</v>
      </c>
      <c r="M231" s="38">
        <v>1</v>
      </c>
      <c r="N231" s="56"/>
      <c r="O231" s="56"/>
      <c r="P231" s="42" t="s">
        <v>25</v>
      </c>
    </row>
    <row r="232" spans="1:16" ht="20.100000000000001" customHeight="1" x14ac:dyDescent="0.15">
      <c r="A232" s="8">
        <v>230</v>
      </c>
      <c r="B232" s="77" t="s">
        <v>580</v>
      </c>
      <c r="C232" s="33" t="s">
        <v>581</v>
      </c>
      <c r="D232" s="33" t="s">
        <v>568</v>
      </c>
      <c r="E232" s="33" t="s">
        <v>565</v>
      </c>
      <c r="F232" s="36">
        <v>77</v>
      </c>
      <c r="G232" s="36">
        <v>56</v>
      </c>
      <c r="H232" s="36">
        <v>176</v>
      </c>
      <c r="I232" s="36">
        <v>0</v>
      </c>
      <c r="J232" s="36">
        <v>309</v>
      </c>
      <c r="K232" s="48">
        <v>145</v>
      </c>
      <c r="L232" s="48">
        <v>526.5</v>
      </c>
      <c r="M232" s="38">
        <v>2</v>
      </c>
      <c r="N232" s="56"/>
      <c r="O232" s="56"/>
      <c r="P232" s="42" t="s">
        <v>25</v>
      </c>
    </row>
    <row r="233" spans="1:16" ht="20.100000000000001" customHeight="1" x14ac:dyDescent="0.15">
      <c r="A233" s="8">
        <v>231</v>
      </c>
      <c r="B233" s="77" t="s">
        <v>582</v>
      </c>
      <c r="C233" s="33" t="s">
        <v>583</v>
      </c>
      <c r="D233" s="33" t="s">
        <v>568</v>
      </c>
      <c r="E233" s="33" t="s">
        <v>565</v>
      </c>
      <c r="F233" s="36">
        <v>65</v>
      </c>
      <c r="G233" s="36">
        <v>57</v>
      </c>
      <c r="H233" s="36">
        <v>176</v>
      </c>
      <c r="I233" s="36">
        <v>0</v>
      </c>
      <c r="J233" s="36">
        <v>298</v>
      </c>
      <c r="K233" s="48">
        <v>150</v>
      </c>
      <c r="L233" s="48">
        <v>523</v>
      </c>
      <c r="M233" s="38">
        <v>3</v>
      </c>
      <c r="N233" s="56"/>
      <c r="O233" s="56"/>
      <c r="P233" s="42" t="s">
        <v>25</v>
      </c>
    </row>
    <row r="234" spans="1:16" ht="20.100000000000001" customHeight="1" x14ac:dyDescent="0.15">
      <c r="A234" s="8">
        <v>232</v>
      </c>
      <c r="B234" s="77" t="s">
        <v>584</v>
      </c>
      <c r="C234" s="33" t="s">
        <v>585</v>
      </c>
      <c r="D234" s="33" t="s">
        <v>577</v>
      </c>
      <c r="E234" s="33" t="s">
        <v>565</v>
      </c>
      <c r="F234" s="36">
        <v>62</v>
      </c>
      <c r="G234" s="36">
        <v>61</v>
      </c>
      <c r="H234" s="36">
        <v>173</v>
      </c>
      <c r="I234" s="36">
        <v>0</v>
      </c>
      <c r="J234" s="36">
        <v>296</v>
      </c>
      <c r="K234" s="48">
        <v>150</v>
      </c>
      <c r="L234" s="48">
        <v>521</v>
      </c>
      <c r="M234" s="38">
        <v>4</v>
      </c>
      <c r="N234" s="56"/>
      <c r="O234" s="56"/>
      <c r="P234" s="42" t="s">
        <v>25</v>
      </c>
    </row>
    <row r="235" spans="1:16" ht="20.100000000000001" customHeight="1" x14ac:dyDescent="0.15">
      <c r="A235" s="8">
        <v>233</v>
      </c>
      <c r="B235" s="77" t="s">
        <v>586</v>
      </c>
      <c r="C235" s="33" t="s">
        <v>587</v>
      </c>
      <c r="D235" s="33" t="s">
        <v>568</v>
      </c>
      <c r="E235" s="33" t="s">
        <v>565</v>
      </c>
      <c r="F235" s="36">
        <v>68</v>
      </c>
      <c r="G235" s="36">
        <v>60</v>
      </c>
      <c r="H235" s="36">
        <v>166</v>
      </c>
      <c r="I235" s="36">
        <v>0</v>
      </c>
      <c r="J235" s="36">
        <v>294</v>
      </c>
      <c r="K235" s="48">
        <v>150</v>
      </c>
      <c r="L235" s="48">
        <v>519</v>
      </c>
      <c r="M235" s="38">
        <v>5</v>
      </c>
      <c r="N235" s="56"/>
      <c r="O235" s="56"/>
      <c r="P235" s="42" t="s">
        <v>25</v>
      </c>
    </row>
    <row r="236" spans="1:16" ht="20.100000000000001" customHeight="1" x14ac:dyDescent="0.15">
      <c r="A236" s="8">
        <v>234</v>
      </c>
      <c r="B236" s="77" t="s">
        <v>588</v>
      </c>
      <c r="C236" s="33" t="s">
        <v>589</v>
      </c>
      <c r="D236" s="33" t="s">
        <v>590</v>
      </c>
      <c r="E236" s="33" t="s">
        <v>565</v>
      </c>
      <c r="F236" s="36">
        <v>63</v>
      </c>
      <c r="G236" s="36">
        <v>52</v>
      </c>
      <c r="H236" s="36">
        <v>181</v>
      </c>
      <c r="I236" s="36">
        <v>0</v>
      </c>
      <c r="J236" s="36">
        <v>296</v>
      </c>
      <c r="K236" s="48">
        <v>145</v>
      </c>
      <c r="L236" s="48">
        <v>513.5</v>
      </c>
      <c r="M236" s="38">
        <v>6</v>
      </c>
      <c r="N236" s="56"/>
      <c r="O236" s="56"/>
      <c r="P236" s="42" t="s">
        <v>25</v>
      </c>
    </row>
    <row r="237" spans="1:16" ht="20.100000000000001" customHeight="1" x14ac:dyDescent="0.15">
      <c r="A237" s="8">
        <v>235</v>
      </c>
      <c r="B237" s="77" t="s">
        <v>591</v>
      </c>
      <c r="C237" s="33" t="s">
        <v>592</v>
      </c>
      <c r="D237" s="33" t="s">
        <v>568</v>
      </c>
      <c r="E237" s="33" t="s">
        <v>565</v>
      </c>
      <c r="F237" s="36">
        <v>58</v>
      </c>
      <c r="G237" s="36">
        <v>44</v>
      </c>
      <c r="H237" s="36">
        <v>212</v>
      </c>
      <c r="I237" s="36">
        <v>0</v>
      </c>
      <c r="J237" s="36">
        <v>314</v>
      </c>
      <c r="K237" s="48">
        <v>130</v>
      </c>
      <c r="L237" s="48">
        <v>509</v>
      </c>
      <c r="M237" s="38">
        <v>7</v>
      </c>
      <c r="N237" s="56"/>
      <c r="O237" s="56"/>
      <c r="P237" s="33" t="s">
        <v>35</v>
      </c>
    </row>
    <row r="238" spans="1:16" ht="20.100000000000001" customHeight="1" x14ac:dyDescent="0.15">
      <c r="A238" s="8">
        <v>236</v>
      </c>
      <c r="B238" s="77" t="s">
        <v>593</v>
      </c>
      <c r="C238" s="33" t="s">
        <v>594</v>
      </c>
      <c r="D238" s="33" t="s">
        <v>564</v>
      </c>
      <c r="E238" s="33" t="s">
        <v>565</v>
      </c>
      <c r="F238" s="36">
        <v>63</v>
      </c>
      <c r="G238" s="36">
        <v>60</v>
      </c>
      <c r="H238" s="36">
        <v>176</v>
      </c>
      <c r="I238" s="36">
        <v>0</v>
      </c>
      <c r="J238" s="36">
        <v>299</v>
      </c>
      <c r="K238" s="48">
        <v>140</v>
      </c>
      <c r="L238" s="48">
        <v>509</v>
      </c>
      <c r="M238" s="38">
        <v>8</v>
      </c>
      <c r="N238" s="56"/>
      <c r="O238" s="56"/>
      <c r="P238" s="42" t="s">
        <v>25</v>
      </c>
    </row>
    <row r="239" spans="1:16" ht="20.100000000000001" customHeight="1" x14ac:dyDescent="0.15">
      <c r="A239" s="8">
        <v>237</v>
      </c>
      <c r="B239" s="77" t="s">
        <v>595</v>
      </c>
      <c r="C239" s="33" t="s">
        <v>596</v>
      </c>
      <c r="D239" s="33" t="s">
        <v>577</v>
      </c>
      <c r="E239" s="33" t="s">
        <v>565</v>
      </c>
      <c r="F239" s="36">
        <v>54</v>
      </c>
      <c r="G239" s="36">
        <v>61</v>
      </c>
      <c r="H239" s="36">
        <v>183</v>
      </c>
      <c r="I239" s="36">
        <v>0</v>
      </c>
      <c r="J239" s="36">
        <v>298</v>
      </c>
      <c r="K239" s="48">
        <v>140</v>
      </c>
      <c r="L239" s="48">
        <v>508</v>
      </c>
      <c r="M239" s="38">
        <v>9</v>
      </c>
      <c r="N239" s="56"/>
      <c r="O239" s="56"/>
      <c r="P239" s="42" t="s">
        <v>25</v>
      </c>
    </row>
    <row r="240" spans="1:16" ht="20.100000000000001" customHeight="1" x14ac:dyDescent="0.15">
      <c r="A240" s="8">
        <v>238</v>
      </c>
      <c r="B240" s="77" t="s">
        <v>597</v>
      </c>
      <c r="C240" s="33" t="s">
        <v>598</v>
      </c>
      <c r="D240" s="33" t="s">
        <v>564</v>
      </c>
      <c r="E240" s="33" t="s">
        <v>565</v>
      </c>
      <c r="F240" s="36">
        <v>69</v>
      </c>
      <c r="G240" s="36">
        <v>51</v>
      </c>
      <c r="H240" s="36">
        <v>173</v>
      </c>
      <c r="I240" s="36">
        <v>0</v>
      </c>
      <c r="J240" s="36">
        <v>293</v>
      </c>
      <c r="K240" s="48">
        <v>140</v>
      </c>
      <c r="L240" s="48">
        <v>503</v>
      </c>
      <c r="M240" s="38">
        <v>10</v>
      </c>
      <c r="N240" s="56"/>
      <c r="O240" s="56"/>
      <c r="P240" s="42" t="s">
        <v>25</v>
      </c>
    </row>
    <row r="241" spans="1:16" ht="20.100000000000001" customHeight="1" x14ac:dyDescent="0.15">
      <c r="A241" s="8">
        <v>239</v>
      </c>
      <c r="B241" s="77" t="s">
        <v>599</v>
      </c>
      <c r="C241" s="33" t="s">
        <v>600</v>
      </c>
      <c r="D241" s="33" t="s">
        <v>568</v>
      </c>
      <c r="E241" s="33" t="s">
        <v>565</v>
      </c>
      <c r="F241" s="36">
        <v>54</v>
      </c>
      <c r="G241" s="36">
        <v>54</v>
      </c>
      <c r="H241" s="36">
        <v>185</v>
      </c>
      <c r="I241" s="36">
        <v>0</v>
      </c>
      <c r="J241" s="36">
        <v>293</v>
      </c>
      <c r="K241" s="48">
        <v>140</v>
      </c>
      <c r="L241" s="48">
        <v>503</v>
      </c>
      <c r="M241" s="38">
        <v>11</v>
      </c>
      <c r="N241" s="56"/>
      <c r="O241" s="56"/>
      <c r="P241" s="42" t="s">
        <v>25</v>
      </c>
    </row>
    <row r="242" spans="1:16" ht="20.100000000000001" customHeight="1" x14ac:dyDescent="0.15">
      <c r="A242" s="8">
        <v>240</v>
      </c>
      <c r="B242" s="77" t="s">
        <v>601</v>
      </c>
      <c r="C242" s="33" t="s">
        <v>602</v>
      </c>
      <c r="D242" s="33" t="s">
        <v>590</v>
      </c>
      <c r="E242" s="33" t="s">
        <v>565</v>
      </c>
      <c r="F242" s="36">
        <v>65</v>
      </c>
      <c r="G242" s="36">
        <v>57</v>
      </c>
      <c r="H242" s="36">
        <v>176</v>
      </c>
      <c r="I242" s="36">
        <v>0</v>
      </c>
      <c r="J242" s="36">
        <v>298</v>
      </c>
      <c r="K242" s="48">
        <v>135</v>
      </c>
      <c r="L242" s="48">
        <v>500.5</v>
      </c>
      <c r="M242" s="38">
        <v>12</v>
      </c>
      <c r="N242" s="56"/>
      <c r="O242" s="56"/>
      <c r="P242" s="42" t="s">
        <v>25</v>
      </c>
    </row>
    <row r="243" spans="1:16" ht="20.100000000000001" customHeight="1" x14ac:dyDescent="0.15">
      <c r="A243" s="8">
        <v>241</v>
      </c>
      <c r="B243" s="77" t="s">
        <v>603</v>
      </c>
      <c r="C243" s="33" t="s">
        <v>604</v>
      </c>
      <c r="D243" s="33" t="s">
        <v>577</v>
      </c>
      <c r="E243" s="33" t="s">
        <v>565</v>
      </c>
      <c r="F243" s="36">
        <v>56</v>
      </c>
      <c r="G243" s="36">
        <v>67</v>
      </c>
      <c r="H243" s="36">
        <v>167</v>
      </c>
      <c r="I243" s="36">
        <v>0</v>
      </c>
      <c r="J243" s="36">
        <v>290</v>
      </c>
      <c r="K243" s="48">
        <v>135</v>
      </c>
      <c r="L243" s="48">
        <v>492.5</v>
      </c>
      <c r="M243" s="38">
        <v>13</v>
      </c>
      <c r="N243" s="56"/>
      <c r="O243" s="56"/>
      <c r="P243" s="42" t="s">
        <v>25</v>
      </c>
    </row>
    <row r="244" spans="1:16" ht="20.100000000000001" customHeight="1" x14ac:dyDescent="0.15">
      <c r="A244" s="8">
        <v>242</v>
      </c>
      <c r="B244" s="41" t="s">
        <v>605</v>
      </c>
      <c r="C244" s="42" t="s">
        <v>606</v>
      </c>
      <c r="D244" s="33" t="s">
        <v>568</v>
      </c>
      <c r="E244" s="33" t="s">
        <v>565</v>
      </c>
      <c r="F244" s="38">
        <v>63</v>
      </c>
      <c r="G244" s="38">
        <v>64</v>
      </c>
      <c r="H244" s="38">
        <v>163</v>
      </c>
      <c r="I244" s="38">
        <v>0</v>
      </c>
      <c r="J244" s="38">
        <v>290</v>
      </c>
      <c r="K244" s="48">
        <v>130</v>
      </c>
      <c r="L244" s="48">
        <v>485</v>
      </c>
      <c r="M244" s="38">
        <v>14</v>
      </c>
      <c r="N244" s="56"/>
      <c r="O244" s="56"/>
      <c r="P244" s="42" t="s">
        <v>25</v>
      </c>
    </row>
    <row r="245" spans="1:16" ht="20.100000000000001" customHeight="1" x14ac:dyDescent="0.15">
      <c r="A245" s="8">
        <v>243</v>
      </c>
      <c r="B245" s="78" t="s">
        <v>607</v>
      </c>
      <c r="C245" s="42" t="s">
        <v>608</v>
      </c>
      <c r="D245" s="33" t="s">
        <v>568</v>
      </c>
      <c r="E245" s="33" t="s">
        <v>565</v>
      </c>
      <c r="F245" s="38">
        <v>57</v>
      </c>
      <c r="G245" s="38">
        <v>67</v>
      </c>
      <c r="H245" s="38">
        <v>170</v>
      </c>
      <c r="I245" s="38">
        <v>0</v>
      </c>
      <c r="J245" s="38">
        <v>294</v>
      </c>
      <c r="K245" s="48">
        <v>120</v>
      </c>
      <c r="L245" s="48">
        <v>474</v>
      </c>
      <c r="M245" s="38">
        <v>15</v>
      </c>
      <c r="N245" s="56"/>
      <c r="O245" s="56"/>
      <c r="P245" s="42" t="s">
        <v>25</v>
      </c>
    </row>
    <row r="246" spans="1:16" ht="20.100000000000001" customHeight="1" x14ac:dyDescent="0.15">
      <c r="A246" s="8">
        <v>244</v>
      </c>
      <c r="B246" s="36" t="s">
        <v>609</v>
      </c>
      <c r="C246" s="33" t="s">
        <v>610</v>
      </c>
      <c r="D246" s="33" t="s">
        <v>577</v>
      </c>
      <c r="E246" s="33" t="s">
        <v>565</v>
      </c>
      <c r="F246" s="36">
        <v>56</v>
      </c>
      <c r="G246" s="36">
        <v>59</v>
      </c>
      <c r="H246" s="36">
        <v>180</v>
      </c>
      <c r="I246" s="36">
        <v>0</v>
      </c>
      <c r="J246" s="38">
        <v>295</v>
      </c>
      <c r="K246" s="48">
        <v>172</v>
      </c>
      <c r="L246" s="48">
        <f>J246+K246*1.5</f>
        <v>553</v>
      </c>
      <c r="M246" s="38">
        <v>1</v>
      </c>
      <c r="N246" s="56"/>
      <c r="O246" s="56"/>
      <c r="P246" s="42" t="s">
        <v>25</v>
      </c>
    </row>
    <row r="247" spans="1:16" ht="20.100000000000001" customHeight="1" x14ac:dyDescent="0.15">
      <c r="A247" s="8">
        <v>245</v>
      </c>
      <c r="B247" s="36" t="s">
        <v>611</v>
      </c>
      <c r="C247" s="42" t="s">
        <v>612</v>
      </c>
      <c r="D247" s="33" t="s">
        <v>577</v>
      </c>
      <c r="E247" s="33" t="s">
        <v>565</v>
      </c>
      <c r="F247" s="36">
        <v>54</v>
      </c>
      <c r="G247" s="36">
        <v>52</v>
      </c>
      <c r="H247" s="36">
        <v>184</v>
      </c>
      <c r="I247" s="36">
        <v>0</v>
      </c>
      <c r="J247" s="38">
        <v>290</v>
      </c>
      <c r="K247" s="48">
        <v>171</v>
      </c>
      <c r="L247" s="48">
        <f>J247+K247*1.5</f>
        <v>546.5</v>
      </c>
      <c r="M247" s="38">
        <v>2</v>
      </c>
      <c r="N247" s="56"/>
      <c r="O247" s="56"/>
      <c r="P247" s="42" t="s">
        <v>25</v>
      </c>
    </row>
    <row r="248" spans="1:16" ht="20.100000000000001" customHeight="1" x14ac:dyDescent="0.15">
      <c r="A248" s="8">
        <v>246</v>
      </c>
      <c r="B248" s="41" t="s">
        <v>613</v>
      </c>
      <c r="C248" s="42" t="s">
        <v>614</v>
      </c>
      <c r="D248" s="33" t="s">
        <v>568</v>
      </c>
      <c r="E248" s="42" t="s">
        <v>615</v>
      </c>
      <c r="F248" s="54">
        <v>68</v>
      </c>
      <c r="G248" s="54">
        <v>50</v>
      </c>
      <c r="H248" s="54">
        <v>217</v>
      </c>
      <c r="I248" s="54">
        <v>0</v>
      </c>
      <c r="J248" s="54">
        <v>335</v>
      </c>
      <c r="K248" s="55">
        <v>172</v>
      </c>
      <c r="L248" s="55">
        <v>593</v>
      </c>
      <c r="M248" s="54">
        <v>1</v>
      </c>
      <c r="N248" s="56"/>
      <c r="O248" s="56"/>
      <c r="P248" s="38" t="s">
        <v>25</v>
      </c>
    </row>
    <row r="249" spans="1:16" ht="20.100000000000001" customHeight="1" x14ac:dyDescent="0.15">
      <c r="A249" s="8">
        <v>247</v>
      </c>
      <c r="B249" s="50" t="s">
        <v>616</v>
      </c>
      <c r="C249" s="42" t="s">
        <v>617</v>
      </c>
      <c r="D249" s="33" t="s">
        <v>568</v>
      </c>
      <c r="E249" s="42" t="s">
        <v>615</v>
      </c>
      <c r="F249" s="38">
        <v>66</v>
      </c>
      <c r="G249" s="38">
        <v>51</v>
      </c>
      <c r="H249" s="38">
        <v>183</v>
      </c>
      <c r="I249" s="38">
        <v>0</v>
      </c>
      <c r="J249" s="38">
        <v>300</v>
      </c>
      <c r="K249" s="48">
        <v>133.4</v>
      </c>
      <c r="L249" s="48">
        <v>500.1</v>
      </c>
      <c r="M249" s="38">
        <v>2</v>
      </c>
      <c r="N249" s="56"/>
      <c r="O249" s="56"/>
      <c r="P249" s="42" t="s">
        <v>25</v>
      </c>
    </row>
    <row r="250" spans="1:16" ht="20.100000000000001" customHeight="1" x14ac:dyDescent="0.15">
      <c r="A250" s="8">
        <v>248</v>
      </c>
      <c r="B250" s="41" t="s">
        <v>618</v>
      </c>
      <c r="C250" s="42" t="s">
        <v>619</v>
      </c>
      <c r="D250" s="33" t="s">
        <v>564</v>
      </c>
      <c r="E250" s="42" t="s">
        <v>615</v>
      </c>
      <c r="F250" s="38">
        <v>47</v>
      </c>
      <c r="G250" s="38">
        <v>46</v>
      </c>
      <c r="H250" s="38">
        <v>244</v>
      </c>
      <c r="I250" s="36">
        <v>0</v>
      </c>
      <c r="J250" s="38">
        <v>337</v>
      </c>
      <c r="K250" s="48">
        <v>145</v>
      </c>
      <c r="L250" s="48">
        <v>554.5</v>
      </c>
      <c r="M250" s="38">
        <v>1</v>
      </c>
      <c r="N250" s="56"/>
      <c r="O250" s="56"/>
      <c r="P250" s="33" t="s">
        <v>35</v>
      </c>
    </row>
    <row r="251" spans="1:16" ht="20.100000000000001" customHeight="1" x14ac:dyDescent="0.15">
      <c r="A251" s="8">
        <v>249</v>
      </c>
      <c r="B251" s="41" t="s">
        <v>620</v>
      </c>
      <c r="C251" s="42" t="s">
        <v>621</v>
      </c>
      <c r="D251" s="33" t="s">
        <v>568</v>
      </c>
      <c r="E251" s="42" t="s">
        <v>615</v>
      </c>
      <c r="F251" s="38">
        <v>59</v>
      </c>
      <c r="G251" s="38">
        <v>41</v>
      </c>
      <c r="H251" s="38">
        <v>228</v>
      </c>
      <c r="I251" s="36">
        <v>0</v>
      </c>
      <c r="J251" s="38">
        <v>328</v>
      </c>
      <c r="K251" s="48">
        <v>145</v>
      </c>
      <c r="L251" s="48">
        <v>545.5</v>
      </c>
      <c r="M251" s="38">
        <v>2</v>
      </c>
      <c r="N251" s="56"/>
      <c r="O251" s="56"/>
      <c r="P251" s="33" t="s">
        <v>35</v>
      </c>
    </row>
    <row r="252" spans="1:16" ht="20.100000000000001" customHeight="1" x14ac:dyDescent="0.15">
      <c r="A252" s="8">
        <v>250</v>
      </c>
      <c r="B252" s="41" t="s">
        <v>622</v>
      </c>
      <c r="C252" s="42" t="s">
        <v>623</v>
      </c>
      <c r="D252" s="33" t="s">
        <v>564</v>
      </c>
      <c r="E252" s="42" t="s">
        <v>615</v>
      </c>
      <c r="F252" s="38">
        <v>62</v>
      </c>
      <c r="G252" s="38">
        <v>59</v>
      </c>
      <c r="H252" s="38">
        <v>181</v>
      </c>
      <c r="I252" s="36"/>
      <c r="J252" s="38">
        <v>302</v>
      </c>
      <c r="K252" s="48">
        <v>152</v>
      </c>
      <c r="L252" s="48">
        <v>530</v>
      </c>
      <c r="M252" s="38">
        <v>3</v>
      </c>
      <c r="N252" s="56"/>
      <c r="O252" s="56"/>
      <c r="P252" s="33" t="s">
        <v>25</v>
      </c>
    </row>
    <row r="253" spans="1:16" ht="20.100000000000001" customHeight="1" x14ac:dyDescent="0.15">
      <c r="A253" s="8">
        <v>251</v>
      </c>
      <c r="B253" s="77" t="s">
        <v>624</v>
      </c>
      <c r="C253" s="33" t="s">
        <v>625</v>
      </c>
      <c r="D253" s="33" t="s">
        <v>568</v>
      </c>
      <c r="E253" s="33" t="s">
        <v>626</v>
      </c>
      <c r="F253" s="33">
        <v>58</v>
      </c>
      <c r="G253" s="33">
        <v>40</v>
      </c>
      <c r="H253" s="33">
        <v>208</v>
      </c>
      <c r="I253" s="33">
        <v>0</v>
      </c>
      <c r="J253" s="33">
        <v>306</v>
      </c>
      <c r="K253" s="79">
        <v>159</v>
      </c>
      <c r="L253" s="79">
        <v>544.5</v>
      </c>
      <c r="M253" s="33">
        <v>1</v>
      </c>
      <c r="N253" s="56"/>
      <c r="O253" s="56"/>
      <c r="P253" s="33" t="s">
        <v>35</v>
      </c>
    </row>
    <row r="254" spans="1:16" ht="20.100000000000001" customHeight="1" x14ac:dyDescent="0.15">
      <c r="A254" s="8">
        <v>252</v>
      </c>
      <c r="B254" s="77" t="s">
        <v>627</v>
      </c>
      <c r="C254" s="33" t="s">
        <v>628</v>
      </c>
      <c r="D254" s="33" t="s">
        <v>590</v>
      </c>
      <c r="E254" s="33" t="s">
        <v>626</v>
      </c>
      <c r="F254" s="33">
        <v>61</v>
      </c>
      <c r="G254" s="33">
        <v>59</v>
      </c>
      <c r="H254" s="33">
        <v>185</v>
      </c>
      <c r="I254" s="33">
        <v>0</v>
      </c>
      <c r="J254" s="33">
        <v>305</v>
      </c>
      <c r="K254" s="79">
        <v>153</v>
      </c>
      <c r="L254" s="79">
        <v>534.5</v>
      </c>
      <c r="M254" s="38">
        <v>2</v>
      </c>
      <c r="N254" s="56"/>
      <c r="O254" s="56"/>
      <c r="P254" s="9" t="s">
        <v>629</v>
      </c>
    </row>
    <row r="255" spans="1:16" ht="20.100000000000001" customHeight="1" x14ac:dyDescent="0.15">
      <c r="A255" s="8">
        <v>253</v>
      </c>
      <c r="B255" s="33" t="s">
        <v>630</v>
      </c>
      <c r="C255" s="33" t="s">
        <v>631</v>
      </c>
      <c r="D255" s="33" t="s">
        <v>568</v>
      </c>
      <c r="E255" s="33" t="s">
        <v>626</v>
      </c>
      <c r="F255" s="33">
        <v>68</v>
      </c>
      <c r="G255" s="33">
        <v>61</v>
      </c>
      <c r="H255" s="33">
        <v>182</v>
      </c>
      <c r="I255" s="33">
        <v>0</v>
      </c>
      <c r="J255" s="33">
        <v>311</v>
      </c>
      <c r="K255" s="79">
        <v>145</v>
      </c>
      <c r="L255" s="79">
        <v>528.5</v>
      </c>
      <c r="M255" s="38">
        <v>3</v>
      </c>
      <c r="N255" s="56"/>
      <c r="O255" s="56"/>
      <c r="P255" s="38" t="s">
        <v>35</v>
      </c>
    </row>
    <row r="256" spans="1:16" ht="20.100000000000001" customHeight="1" x14ac:dyDescent="0.15">
      <c r="A256" s="8">
        <v>254</v>
      </c>
      <c r="B256" s="80" t="s">
        <v>632</v>
      </c>
      <c r="C256" s="42" t="s">
        <v>633</v>
      </c>
      <c r="D256" s="33" t="s">
        <v>577</v>
      </c>
      <c r="E256" s="42" t="s">
        <v>615</v>
      </c>
      <c r="F256" s="36">
        <v>66</v>
      </c>
      <c r="G256" s="36">
        <v>53</v>
      </c>
      <c r="H256" s="36">
        <v>212</v>
      </c>
      <c r="I256" s="36">
        <v>0</v>
      </c>
      <c r="J256" s="36">
        <v>331</v>
      </c>
      <c r="K256" s="72">
        <v>156</v>
      </c>
      <c r="L256" s="72">
        <v>565</v>
      </c>
      <c r="M256" s="36">
        <v>1</v>
      </c>
      <c r="N256" s="81"/>
      <c r="O256" s="81"/>
      <c r="P256" s="42" t="s">
        <v>25</v>
      </c>
    </row>
    <row r="257" spans="1:16" ht="20.100000000000001" customHeight="1" x14ac:dyDescent="0.15">
      <c r="A257" s="8">
        <v>255</v>
      </c>
      <c r="B257" s="77" t="s">
        <v>634</v>
      </c>
      <c r="C257" s="42" t="s">
        <v>635</v>
      </c>
      <c r="D257" s="33" t="s">
        <v>577</v>
      </c>
      <c r="E257" s="42" t="s">
        <v>615</v>
      </c>
      <c r="F257" s="38">
        <v>53</v>
      </c>
      <c r="G257" s="38">
        <v>60</v>
      </c>
      <c r="H257" s="38">
        <v>202</v>
      </c>
      <c r="I257" s="36">
        <v>0</v>
      </c>
      <c r="J257" s="38">
        <v>315</v>
      </c>
      <c r="K257" s="48">
        <v>188</v>
      </c>
      <c r="L257" s="48">
        <v>597</v>
      </c>
      <c r="M257" s="38">
        <v>1</v>
      </c>
      <c r="N257" s="56">
        <v>77.5</v>
      </c>
      <c r="O257" s="56">
        <v>75</v>
      </c>
      <c r="P257" s="33" t="s">
        <v>35</v>
      </c>
    </row>
    <row r="258" spans="1:16" ht="20.100000000000001" customHeight="1" x14ac:dyDescent="0.15">
      <c r="A258" s="8">
        <v>256</v>
      </c>
      <c r="B258" s="77" t="s">
        <v>636</v>
      </c>
      <c r="C258" s="33" t="s">
        <v>637</v>
      </c>
      <c r="D258" s="33" t="s">
        <v>564</v>
      </c>
      <c r="E258" s="42" t="s">
        <v>615</v>
      </c>
      <c r="F258" s="36">
        <v>55</v>
      </c>
      <c r="G258" s="36">
        <v>53</v>
      </c>
      <c r="H258" s="36">
        <v>219</v>
      </c>
      <c r="I258" s="36">
        <v>0</v>
      </c>
      <c r="J258" s="36">
        <v>327</v>
      </c>
      <c r="K258" s="48">
        <v>145</v>
      </c>
      <c r="L258" s="48">
        <v>544.5</v>
      </c>
      <c r="M258" s="38">
        <v>1</v>
      </c>
      <c r="N258" s="56"/>
      <c r="O258" s="56"/>
      <c r="P258" s="42" t="s">
        <v>25</v>
      </c>
    </row>
    <row r="259" spans="1:16" ht="20.100000000000001" customHeight="1" x14ac:dyDescent="0.15">
      <c r="A259" s="8">
        <v>257</v>
      </c>
      <c r="B259" s="77" t="s">
        <v>638</v>
      </c>
      <c r="C259" s="33" t="s">
        <v>639</v>
      </c>
      <c r="D259" s="33" t="s">
        <v>568</v>
      </c>
      <c r="E259" s="42" t="s">
        <v>615</v>
      </c>
      <c r="F259" s="36">
        <v>59</v>
      </c>
      <c r="G259" s="36">
        <v>55</v>
      </c>
      <c r="H259" s="36">
        <v>191</v>
      </c>
      <c r="I259" s="36">
        <v>0</v>
      </c>
      <c r="J259" s="36">
        <v>305</v>
      </c>
      <c r="K259" s="48">
        <v>140</v>
      </c>
      <c r="L259" s="48">
        <v>515</v>
      </c>
      <c r="M259" s="38">
        <v>2</v>
      </c>
      <c r="N259" s="56"/>
      <c r="O259" s="56"/>
      <c r="P259" s="9" t="s">
        <v>640</v>
      </c>
    </row>
    <row r="260" spans="1:16" ht="20.100000000000001" customHeight="1" x14ac:dyDescent="0.15">
      <c r="A260" s="8">
        <v>258</v>
      </c>
      <c r="B260" s="77" t="s">
        <v>641</v>
      </c>
      <c r="C260" s="33" t="s">
        <v>642</v>
      </c>
      <c r="D260" s="33" t="s">
        <v>564</v>
      </c>
      <c r="E260" s="42" t="s">
        <v>615</v>
      </c>
      <c r="F260" s="36">
        <v>60</v>
      </c>
      <c r="G260" s="36">
        <v>67</v>
      </c>
      <c r="H260" s="36">
        <v>166</v>
      </c>
      <c r="I260" s="36">
        <v>0</v>
      </c>
      <c r="J260" s="36">
        <v>293</v>
      </c>
      <c r="K260" s="48">
        <v>140</v>
      </c>
      <c r="L260" s="48">
        <v>503</v>
      </c>
      <c r="M260" s="38">
        <v>3</v>
      </c>
      <c r="N260" s="56"/>
      <c r="O260" s="56"/>
      <c r="P260" s="42" t="s">
        <v>25</v>
      </c>
    </row>
    <row r="261" spans="1:16" ht="20.100000000000001" customHeight="1" x14ac:dyDescent="0.15">
      <c r="A261" s="8">
        <v>259</v>
      </c>
      <c r="B261" s="77" t="s">
        <v>643</v>
      </c>
      <c r="C261" s="33" t="s">
        <v>644</v>
      </c>
      <c r="D261" s="33" t="s">
        <v>568</v>
      </c>
      <c r="E261" s="33" t="s">
        <v>2744</v>
      </c>
      <c r="F261" s="36">
        <v>64</v>
      </c>
      <c r="G261" s="36">
        <v>66</v>
      </c>
      <c r="H261" s="36">
        <v>255</v>
      </c>
      <c r="I261" s="36">
        <v>0</v>
      </c>
      <c r="J261" s="36">
        <v>385</v>
      </c>
      <c r="K261" s="48">
        <v>169</v>
      </c>
      <c r="L261" s="48">
        <f t="shared" ref="L261:L273" si="4">J261+K261*1.5</f>
        <v>638.5</v>
      </c>
      <c r="M261" s="38">
        <v>1</v>
      </c>
      <c r="N261" s="56"/>
      <c r="O261" s="56"/>
      <c r="P261" s="33" t="s">
        <v>35</v>
      </c>
    </row>
    <row r="262" spans="1:16" ht="20.100000000000001" customHeight="1" x14ac:dyDescent="0.15">
      <c r="A262" s="8">
        <v>260</v>
      </c>
      <c r="B262" s="77" t="s">
        <v>645</v>
      </c>
      <c r="C262" s="33" t="s">
        <v>646</v>
      </c>
      <c r="D262" s="33" t="s">
        <v>568</v>
      </c>
      <c r="E262" s="33" t="s">
        <v>2744</v>
      </c>
      <c r="F262" s="36">
        <v>59</v>
      </c>
      <c r="G262" s="36">
        <v>45</v>
      </c>
      <c r="H262" s="36">
        <v>258</v>
      </c>
      <c r="I262" s="36">
        <v>0</v>
      </c>
      <c r="J262" s="36">
        <v>362</v>
      </c>
      <c r="K262" s="48">
        <v>170</v>
      </c>
      <c r="L262" s="48">
        <f t="shared" si="4"/>
        <v>617</v>
      </c>
      <c r="M262" s="38">
        <v>2</v>
      </c>
      <c r="N262" s="56"/>
      <c r="O262" s="56"/>
      <c r="P262" s="33" t="s">
        <v>35</v>
      </c>
    </row>
    <row r="263" spans="1:16" ht="20.100000000000001" customHeight="1" x14ac:dyDescent="0.15">
      <c r="A263" s="8">
        <v>261</v>
      </c>
      <c r="B263" s="77" t="s">
        <v>647</v>
      </c>
      <c r="C263" s="33" t="s">
        <v>648</v>
      </c>
      <c r="D263" s="33" t="s">
        <v>568</v>
      </c>
      <c r="E263" s="33" t="s">
        <v>2744</v>
      </c>
      <c r="F263" s="36">
        <v>62</v>
      </c>
      <c r="G263" s="36">
        <v>59</v>
      </c>
      <c r="H263" s="36">
        <v>252</v>
      </c>
      <c r="I263" s="36">
        <v>0</v>
      </c>
      <c r="J263" s="36">
        <v>373</v>
      </c>
      <c r="K263" s="48">
        <v>158</v>
      </c>
      <c r="L263" s="48">
        <f t="shared" si="4"/>
        <v>610</v>
      </c>
      <c r="M263" s="38">
        <v>3</v>
      </c>
      <c r="N263" s="56"/>
      <c r="O263" s="56"/>
      <c r="P263" s="33" t="s">
        <v>35</v>
      </c>
    </row>
    <row r="264" spans="1:16" ht="20.100000000000001" customHeight="1" x14ac:dyDescent="0.15">
      <c r="A264" s="8">
        <v>262</v>
      </c>
      <c r="B264" s="77" t="s">
        <v>649</v>
      </c>
      <c r="C264" s="33" t="s">
        <v>650</v>
      </c>
      <c r="D264" s="33" t="s">
        <v>590</v>
      </c>
      <c r="E264" s="33" t="s">
        <v>2744</v>
      </c>
      <c r="F264" s="36">
        <v>68</v>
      </c>
      <c r="G264" s="36">
        <v>69</v>
      </c>
      <c r="H264" s="36">
        <v>221</v>
      </c>
      <c r="I264" s="36">
        <v>0</v>
      </c>
      <c r="J264" s="36">
        <v>358</v>
      </c>
      <c r="K264" s="48">
        <v>164</v>
      </c>
      <c r="L264" s="48">
        <f t="shared" si="4"/>
        <v>604</v>
      </c>
      <c r="M264" s="38">
        <v>4</v>
      </c>
      <c r="N264" s="56"/>
      <c r="O264" s="56"/>
      <c r="P264" s="42" t="s">
        <v>25</v>
      </c>
    </row>
    <row r="265" spans="1:16" ht="20.100000000000001" customHeight="1" x14ac:dyDescent="0.15">
      <c r="A265" s="8">
        <v>263</v>
      </c>
      <c r="B265" s="77" t="s">
        <v>651</v>
      </c>
      <c r="C265" s="33" t="s">
        <v>652</v>
      </c>
      <c r="D265" s="33" t="s">
        <v>564</v>
      </c>
      <c r="E265" s="33" t="s">
        <v>2744</v>
      </c>
      <c r="F265" s="36">
        <v>62</v>
      </c>
      <c r="G265" s="36">
        <v>51</v>
      </c>
      <c r="H265" s="36">
        <v>244</v>
      </c>
      <c r="I265" s="36">
        <v>0</v>
      </c>
      <c r="J265" s="36">
        <v>357</v>
      </c>
      <c r="K265" s="48">
        <v>157</v>
      </c>
      <c r="L265" s="48">
        <f t="shared" si="4"/>
        <v>592.5</v>
      </c>
      <c r="M265" s="38">
        <v>5</v>
      </c>
      <c r="N265" s="56"/>
      <c r="O265" s="56"/>
      <c r="P265" s="33" t="s">
        <v>35</v>
      </c>
    </row>
    <row r="266" spans="1:16" ht="20.100000000000001" customHeight="1" x14ac:dyDescent="0.15">
      <c r="A266" s="8">
        <v>264</v>
      </c>
      <c r="B266" s="77" t="s">
        <v>653</v>
      </c>
      <c r="C266" s="33" t="s">
        <v>654</v>
      </c>
      <c r="D266" s="33" t="s">
        <v>568</v>
      </c>
      <c r="E266" s="33" t="s">
        <v>2744</v>
      </c>
      <c r="F266" s="36">
        <v>54</v>
      </c>
      <c r="G266" s="36">
        <v>40</v>
      </c>
      <c r="H266" s="36">
        <v>243</v>
      </c>
      <c r="I266" s="36">
        <v>0</v>
      </c>
      <c r="J266" s="36">
        <v>337</v>
      </c>
      <c r="K266" s="48">
        <v>166</v>
      </c>
      <c r="L266" s="48">
        <f t="shared" si="4"/>
        <v>586</v>
      </c>
      <c r="M266" s="38">
        <v>6</v>
      </c>
      <c r="N266" s="81"/>
      <c r="O266" s="81"/>
      <c r="P266" s="33" t="s">
        <v>35</v>
      </c>
    </row>
    <row r="267" spans="1:16" ht="20.100000000000001" customHeight="1" x14ac:dyDescent="0.15">
      <c r="A267" s="8">
        <v>265</v>
      </c>
      <c r="B267" s="77" t="s">
        <v>655</v>
      </c>
      <c r="C267" s="33" t="s">
        <v>656</v>
      </c>
      <c r="D267" s="33" t="s">
        <v>564</v>
      </c>
      <c r="E267" s="33" t="s">
        <v>2744</v>
      </c>
      <c r="F267" s="36">
        <v>52</v>
      </c>
      <c r="G267" s="36">
        <v>48</v>
      </c>
      <c r="H267" s="36">
        <v>249</v>
      </c>
      <c r="I267" s="36">
        <v>0</v>
      </c>
      <c r="J267" s="36">
        <v>349</v>
      </c>
      <c r="K267" s="48">
        <v>153</v>
      </c>
      <c r="L267" s="48">
        <f t="shared" si="4"/>
        <v>578.5</v>
      </c>
      <c r="M267" s="38">
        <v>7</v>
      </c>
      <c r="N267" s="56"/>
      <c r="O267" s="56"/>
      <c r="P267" s="33" t="s">
        <v>35</v>
      </c>
    </row>
    <row r="268" spans="1:16" ht="20.100000000000001" customHeight="1" x14ac:dyDescent="0.15">
      <c r="A268" s="8">
        <v>266</v>
      </c>
      <c r="B268" s="77" t="s">
        <v>657</v>
      </c>
      <c r="C268" s="33" t="s">
        <v>658</v>
      </c>
      <c r="D268" s="33" t="s">
        <v>564</v>
      </c>
      <c r="E268" s="33" t="s">
        <v>2744</v>
      </c>
      <c r="F268" s="36">
        <v>60</v>
      </c>
      <c r="G268" s="36">
        <v>46</v>
      </c>
      <c r="H268" s="36">
        <v>238</v>
      </c>
      <c r="I268" s="36">
        <v>0</v>
      </c>
      <c r="J268" s="36">
        <v>344</v>
      </c>
      <c r="K268" s="48">
        <v>152</v>
      </c>
      <c r="L268" s="48">
        <f t="shared" si="4"/>
        <v>572</v>
      </c>
      <c r="M268" s="38">
        <v>8</v>
      </c>
      <c r="N268" s="56"/>
      <c r="O268" s="56"/>
      <c r="P268" s="33" t="s">
        <v>35</v>
      </c>
    </row>
    <row r="269" spans="1:16" ht="20.100000000000001" customHeight="1" x14ac:dyDescent="0.15">
      <c r="A269" s="8">
        <v>267</v>
      </c>
      <c r="B269" s="80" t="s">
        <v>659</v>
      </c>
      <c r="C269" s="42" t="s">
        <v>660</v>
      </c>
      <c r="D269" s="33" t="s">
        <v>590</v>
      </c>
      <c r="E269" s="33" t="s">
        <v>2744</v>
      </c>
      <c r="F269" s="36">
        <v>73</v>
      </c>
      <c r="G269" s="36">
        <v>57</v>
      </c>
      <c r="H269" s="36">
        <v>246</v>
      </c>
      <c r="I269" s="36">
        <v>0</v>
      </c>
      <c r="J269" s="36">
        <v>376</v>
      </c>
      <c r="K269" s="72">
        <v>127</v>
      </c>
      <c r="L269" s="48">
        <f t="shared" si="4"/>
        <v>566.5</v>
      </c>
      <c r="M269" s="38">
        <v>9</v>
      </c>
      <c r="N269" s="81"/>
      <c r="O269" s="81"/>
      <c r="P269" s="36" t="s">
        <v>25</v>
      </c>
    </row>
    <row r="270" spans="1:16" ht="20.100000000000001" customHeight="1" x14ac:dyDescent="0.15">
      <c r="A270" s="8">
        <v>268</v>
      </c>
      <c r="B270" s="77" t="s">
        <v>661</v>
      </c>
      <c r="C270" s="33" t="s">
        <v>662</v>
      </c>
      <c r="D270" s="33" t="s">
        <v>577</v>
      </c>
      <c r="E270" s="33" t="s">
        <v>2744</v>
      </c>
      <c r="F270" s="36">
        <v>55</v>
      </c>
      <c r="G270" s="36">
        <v>41</v>
      </c>
      <c r="H270" s="36">
        <v>235</v>
      </c>
      <c r="I270" s="36">
        <v>0</v>
      </c>
      <c r="J270" s="36">
        <v>331</v>
      </c>
      <c r="K270" s="48">
        <v>154</v>
      </c>
      <c r="L270" s="48">
        <f t="shared" si="4"/>
        <v>562</v>
      </c>
      <c r="M270" s="38">
        <v>10</v>
      </c>
      <c r="N270" s="81"/>
      <c r="O270" s="81"/>
      <c r="P270" s="33" t="s">
        <v>35</v>
      </c>
    </row>
    <row r="271" spans="1:16" ht="20.100000000000001" customHeight="1" x14ac:dyDescent="0.15">
      <c r="A271" s="8">
        <v>269</v>
      </c>
      <c r="B271" s="77" t="s">
        <v>663</v>
      </c>
      <c r="C271" s="33" t="s">
        <v>664</v>
      </c>
      <c r="D271" s="33" t="s">
        <v>577</v>
      </c>
      <c r="E271" s="33" t="s">
        <v>2744</v>
      </c>
      <c r="F271" s="36">
        <v>61</v>
      </c>
      <c r="G271" s="36">
        <v>44</v>
      </c>
      <c r="H271" s="36">
        <v>224</v>
      </c>
      <c r="I271" s="36">
        <v>0</v>
      </c>
      <c r="J271" s="36">
        <v>329</v>
      </c>
      <c r="K271" s="48">
        <v>152</v>
      </c>
      <c r="L271" s="48">
        <f t="shared" si="4"/>
        <v>557</v>
      </c>
      <c r="M271" s="38">
        <v>11</v>
      </c>
      <c r="N271" s="81"/>
      <c r="O271" s="81"/>
      <c r="P271" s="33" t="s">
        <v>35</v>
      </c>
    </row>
    <row r="272" spans="1:16" ht="20.100000000000001" customHeight="1" x14ac:dyDescent="0.15">
      <c r="A272" s="8">
        <v>270</v>
      </c>
      <c r="B272" s="77" t="s">
        <v>665</v>
      </c>
      <c r="C272" s="33" t="s">
        <v>666</v>
      </c>
      <c r="D272" s="33" t="s">
        <v>568</v>
      </c>
      <c r="E272" s="33" t="s">
        <v>2744</v>
      </c>
      <c r="F272" s="36">
        <v>56</v>
      </c>
      <c r="G272" s="36">
        <v>41</v>
      </c>
      <c r="H272" s="36">
        <v>249</v>
      </c>
      <c r="I272" s="36">
        <v>0</v>
      </c>
      <c r="J272" s="36">
        <v>346</v>
      </c>
      <c r="K272" s="48">
        <v>134</v>
      </c>
      <c r="L272" s="11">
        <v>547</v>
      </c>
      <c r="M272" s="38">
        <v>12</v>
      </c>
      <c r="N272" s="81">
        <v>71</v>
      </c>
      <c r="O272" s="81">
        <v>60</v>
      </c>
      <c r="P272" s="33" t="s">
        <v>35</v>
      </c>
    </row>
    <row r="273" spans="1:16" ht="20.100000000000001" customHeight="1" x14ac:dyDescent="0.15">
      <c r="A273" s="8">
        <v>271</v>
      </c>
      <c r="B273" s="77" t="s">
        <v>667</v>
      </c>
      <c r="C273" s="33" t="s">
        <v>668</v>
      </c>
      <c r="D273" s="33" t="s">
        <v>577</v>
      </c>
      <c r="E273" s="33" t="s">
        <v>2744</v>
      </c>
      <c r="F273" s="36">
        <v>56</v>
      </c>
      <c r="G273" s="36">
        <v>40</v>
      </c>
      <c r="H273" s="36">
        <v>212</v>
      </c>
      <c r="I273" s="36">
        <v>0</v>
      </c>
      <c r="J273" s="36">
        <v>308</v>
      </c>
      <c r="K273" s="48">
        <v>145</v>
      </c>
      <c r="L273" s="48">
        <f t="shared" si="4"/>
        <v>525.5</v>
      </c>
      <c r="M273" s="38">
        <v>13</v>
      </c>
      <c r="N273" s="81"/>
      <c r="O273" s="81"/>
      <c r="P273" s="33" t="s">
        <v>35</v>
      </c>
    </row>
    <row r="274" spans="1:16" ht="20.100000000000001" customHeight="1" x14ac:dyDescent="0.15">
      <c r="A274" s="8">
        <v>272</v>
      </c>
      <c r="B274" s="80" t="s">
        <v>669</v>
      </c>
      <c r="C274" s="33" t="s">
        <v>670</v>
      </c>
      <c r="D274" s="33" t="s">
        <v>568</v>
      </c>
      <c r="E274" s="33" t="s">
        <v>2744</v>
      </c>
      <c r="F274" s="36">
        <v>76</v>
      </c>
      <c r="G274" s="36">
        <v>56</v>
      </c>
      <c r="H274" s="36">
        <v>198</v>
      </c>
      <c r="I274" s="36">
        <v>0</v>
      </c>
      <c r="J274" s="36">
        <v>330</v>
      </c>
      <c r="K274" s="72">
        <v>130</v>
      </c>
      <c r="L274" s="72">
        <v>525</v>
      </c>
      <c r="M274" s="38">
        <v>14</v>
      </c>
      <c r="N274" s="81"/>
      <c r="O274" s="81"/>
      <c r="P274" s="36" t="s">
        <v>25</v>
      </c>
    </row>
    <row r="275" spans="1:16" ht="20.100000000000001" customHeight="1" x14ac:dyDescent="0.15">
      <c r="A275" s="8">
        <v>273</v>
      </c>
      <c r="B275" s="77" t="s">
        <v>671</v>
      </c>
      <c r="C275" s="33" t="s">
        <v>672</v>
      </c>
      <c r="D275" s="33" t="s">
        <v>590</v>
      </c>
      <c r="E275" s="33" t="s">
        <v>2744</v>
      </c>
      <c r="F275" s="36">
        <v>48</v>
      </c>
      <c r="G275" s="36">
        <v>43</v>
      </c>
      <c r="H275" s="36">
        <v>211</v>
      </c>
      <c r="I275" s="36">
        <v>0</v>
      </c>
      <c r="J275" s="36">
        <v>302</v>
      </c>
      <c r="K275" s="48">
        <v>137</v>
      </c>
      <c r="L275" s="48">
        <f>J275+K275*1.5</f>
        <v>507.5</v>
      </c>
      <c r="M275" s="38">
        <v>15</v>
      </c>
      <c r="N275" s="81"/>
      <c r="O275" s="81"/>
      <c r="P275" s="33" t="s">
        <v>35</v>
      </c>
    </row>
    <row r="276" spans="1:16" ht="20.100000000000001" customHeight="1" x14ac:dyDescent="0.15">
      <c r="A276" s="8">
        <v>274</v>
      </c>
      <c r="B276" s="77" t="s">
        <v>673</v>
      </c>
      <c r="C276" s="42" t="s">
        <v>674</v>
      </c>
      <c r="D276" s="33" t="s">
        <v>568</v>
      </c>
      <c r="E276" s="42" t="s">
        <v>615</v>
      </c>
      <c r="F276" s="36">
        <v>55</v>
      </c>
      <c r="G276" s="36">
        <v>64</v>
      </c>
      <c r="H276" s="36">
        <v>227</v>
      </c>
      <c r="I276" s="36">
        <v>0</v>
      </c>
      <c r="J276" s="36">
        <v>346</v>
      </c>
      <c r="K276" s="72">
        <v>163</v>
      </c>
      <c r="L276" s="72">
        <v>590.5</v>
      </c>
      <c r="M276" s="36">
        <v>1</v>
      </c>
      <c r="N276" s="56"/>
      <c r="O276" s="56"/>
      <c r="P276" s="33" t="s">
        <v>35</v>
      </c>
    </row>
    <row r="277" spans="1:16" ht="20.100000000000001" customHeight="1" x14ac:dyDescent="0.15">
      <c r="A277" s="8">
        <v>275</v>
      </c>
      <c r="B277" s="36" t="s">
        <v>675</v>
      </c>
      <c r="C277" s="42" t="s">
        <v>676</v>
      </c>
      <c r="D277" s="33" t="s">
        <v>568</v>
      </c>
      <c r="E277" s="33" t="s">
        <v>565</v>
      </c>
      <c r="F277" s="38">
        <v>47</v>
      </c>
      <c r="G277" s="38">
        <v>43</v>
      </c>
      <c r="H277" s="38">
        <v>248</v>
      </c>
      <c r="I277" s="38">
        <v>0</v>
      </c>
      <c r="J277" s="38">
        <v>338</v>
      </c>
      <c r="K277" s="48">
        <v>156</v>
      </c>
      <c r="L277" s="48">
        <f>J277+K277*1.5</f>
        <v>572</v>
      </c>
      <c r="M277" s="38">
        <v>1</v>
      </c>
      <c r="N277" s="56"/>
      <c r="O277" s="56"/>
      <c r="P277" s="9" t="s">
        <v>55</v>
      </c>
    </row>
    <row r="278" spans="1:16" ht="20.100000000000001" customHeight="1" x14ac:dyDescent="0.15">
      <c r="A278" s="8">
        <v>276</v>
      </c>
      <c r="B278" s="36" t="s">
        <v>677</v>
      </c>
      <c r="C278" s="42" t="s">
        <v>678</v>
      </c>
      <c r="D278" s="33" t="s">
        <v>577</v>
      </c>
      <c r="E278" s="33" t="s">
        <v>565</v>
      </c>
      <c r="F278" s="38">
        <v>58</v>
      </c>
      <c r="G278" s="38">
        <v>50</v>
      </c>
      <c r="H278" s="38">
        <v>184</v>
      </c>
      <c r="I278" s="38">
        <v>0</v>
      </c>
      <c r="J278" s="38">
        <v>292</v>
      </c>
      <c r="K278" s="48">
        <v>180</v>
      </c>
      <c r="L278" s="48">
        <f>J278+K278*1.5</f>
        <v>562</v>
      </c>
      <c r="M278" s="38">
        <v>2</v>
      </c>
      <c r="N278" s="56"/>
      <c r="O278" s="56"/>
      <c r="P278" s="42" t="s">
        <v>25</v>
      </c>
    </row>
    <row r="279" spans="1:16" ht="20.100000000000001" customHeight="1" x14ac:dyDescent="0.15">
      <c r="A279" s="8">
        <v>277</v>
      </c>
      <c r="B279" s="36" t="s">
        <v>679</v>
      </c>
      <c r="C279" s="42" t="s">
        <v>680</v>
      </c>
      <c r="D279" s="33" t="s">
        <v>568</v>
      </c>
      <c r="E279" s="33" t="s">
        <v>565</v>
      </c>
      <c r="F279" s="38">
        <v>62</v>
      </c>
      <c r="G279" s="38">
        <v>59</v>
      </c>
      <c r="H279" s="38">
        <v>176</v>
      </c>
      <c r="I279" s="38">
        <v>0</v>
      </c>
      <c r="J279" s="38">
        <v>297</v>
      </c>
      <c r="K279" s="48">
        <v>168</v>
      </c>
      <c r="L279" s="48">
        <f>J279+K279*1.5</f>
        <v>549</v>
      </c>
      <c r="M279" s="38">
        <v>3</v>
      </c>
      <c r="N279" s="56"/>
      <c r="O279" s="56"/>
      <c r="P279" s="42" t="s">
        <v>25</v>
      </c>
    </row>
    <row r="280" spans="1:16" ht="20.100000000000001" customHeight="1" x14ac:dyDescent="0.15">
      <c r="A280" s="8">
        <v>278</v>
      </c>
      <c r="B280" s="36" t="s">
        <v>681</v>
      </c>
      <c r="C280" s="42" t="s">
        <v>682</v>
      </c>
      <c r="D280" s="33" t="s">
        <v>568</v>
      </c>
      <c r="E280" s="33" t="s">
        <v>565</v>
      </c>
      <c r="F280" s="38">
        <v>53</v>
      </c>
      <c r="G280" s="38">
        <v>59</v>
      </c>
      <c r="H280" s="38">
        <v>96</v>
      </c>
      <c r="I280" s="38">
        <v>85</v>
      </c>
      <c r="J280" s="38">
        <v>293</v>
      </c>
      <c r="K280" s="48">
        <v>167</v>
      </c>
      <c r="L280" s="48">
        <f>J280+K280*1.5</f>
        <v>543.5</v>
      </c>
      <c r="M280" s="38">
        <v>4</v>
      </c>
      <c r="N280" s="56">
        <v>81</v>
      </c>
      <c r="O280" s="56">
        <v>80</v>
      </c>
      <c r="P280" s="42" t="s">
        <v>25</v>
      </c>
    </row>
    <row r="281" spans="1:16" ht="20.100000000000001" customHeight="1" x14ac:dyDescent="0.15">
      <c r="A281" s="8">
        <v>279</v>
      </c>
      <c r="B281" s="36" t="s">
        <v>683</v>
      </c>
      <c r="C281" s="42" t="s">
        <v>684</v>
      </c>
      <c r="D281" s="33" t="s">
        <v>564</v>
      </c>
      <c r="E281" s="33" t="s">
        <v>565</v>
      </c>
      <c r="F281" s="38">
        <v>60</v>
      </c>
      <c r="G281" s="38">
        <v>64</v>
      </c>
      <c r="H281" s="38">
        <v>186</v>
      </c>
      <c r="I281" s="38">
        <v>0</v>
      </c>
      <c r="J281" s="38">
        <v>310</v>
      </c>
      <c r="K281" s="48">
        <v>155</v>
      </c>
      <c r="L281" s="48">
        <f>J281+K281*1.5</f>
        <v>542.5</v>
      </c>
      <c r="M281" s="38">
        <v>5</v>
      </c>
      <c r="N281" s="56"/>
      <c r="O281" s="56"/>
      <c r="P281" s="42" t="s">
        <v>25</v>
      </c>
    </row>
    <row r="282" spans="1:16" ht="20.100000000000001" customHeight="1" x14ac:dyDescent="0.15">
      <c r="A282" s="8">
        <v>280</v>
      </c>
      <c r="B282" s="36" t="s">
        <v>685</v>
      </c>
      <c r="C282" s="33" t="s">
        <v>686</v>
      </c>
      <c r="D282" s="33" t="s">
        <v>577</v>
      </c>
      <c r="E282" s="42" t="s">
        <v>615</v>
      </c>
      <c r="F282" s="36">
        <v>55</v>
      </c>
      <c r="G282" s="36">
        <v>52</v>
      </c>
      <c r="H282" s="36">
        <v>244</v>
      </c>
      <c r="I282" s="36">
        <v>0</v>
      </c>
      <c r="J282" s="36">
        <v>351</v>
      </c>
      <c r="K282" s="72">
        <f t="shared" ref="K282:K287" ca="1" si="5">(M:M-K:K)/1.5</f>
        <v>181</v>
      </c>
      <c r="L282" s="48">
        <v>622.5</v>
      </c>
      <c r="M282" s="38">
        <v>1</v>
      </c>
      <c r="N282" s="56"/>
      <c r="O282" s="56"/>
      <c r="P282" s="9" t="s">
        <v>629</v>
      </c>
    </row>
    <row r="283" spans="1:16" ht="20.100000000000001" customHeight="1" x14ac:dyDescent="0.15">
      <c r="A283" s="8">
        <v>281</v>
      </c>
      <c r="B283" s="36" t="s">
        <v>687</v>
      </c>
      <c r="C283" s="33" t="s">
        <v>688</v>
      </c>
      <c r="D283" s="33" t="s">
        <v>564</v>
      </c>
      <c r="E283" s="42" t="s">
        <v>615</v>
      </c>
      <c r="F283" s="36">
        <v>53</v>
      </c>
      <c r="G283" s="36">
        <v>52</v>
      </c>
      <c r="H283" s="36">
        <v>244</v>
      </c>
      <c r="I283" s="36">
        <v>0</v>
      </c>
      <c r="J283" s="36">
        <v>349</v>
      </c>
      <c r="K283" s="72">
        <f t="shared" ca="1" si="5"/>
        <v>157</v>
      </c>
      <c r="L283" s="48">
        <v>584.5</v>
      </c>
      <c r="M283" s="38">
        <v>2</v>
      </c>
      <c r="N283" s="56"/>
      <c r="O283" s="56"/>
      <c r="P283" s="38" t="s">
        <v>35</v>
      </c>
    </row>
    <row r="284" spans="1:16" ht="20.100000000000001" customHeight="1" x14ac:dyDescent="0.15">
      <c r="A284" s="8">
        <v>282</v>
      </c>
      <c r="B284" s="36" t="s">
        <v>689</v>
      </c>
      <c r="C284" s="33" t="s">
        <v>690</v>
      </c>
      <c r="D284" s="33" t="s">
        <v>568</v>
      </c>
      <c r="E284" s="42" t="s">
        <v>615</v>
      </c>
      <c r="F284" s="36">
        <v>56</v>
      </c>
      <c r="G284" s="36">
        <v>39</v>
      </c>
      <c r="H284" s="36">
        <v>234</v>
      </c>
      <c r="I284" s="36">
        <v>0</v>
      </c>
      <c r="J284" s="36">
        <v>329</v>
      </c>
      <c r="K284" s="72">
        <f t="shared" ca="1" si="5"/>
        <v>165</v>
      </c>
      <c r="L284" s="48">
        <v>576.5</v>
      </c>
      <c r="M284" s="38">
        <v>3</v>
      </c>
      <c r="N284" s="56"/>
      <c r="O284" s="56"/>
      <c r="P284" s="38" t="s">
        <v>35</v>
      </c>
    </row>
    <row r="285" spans="1:16" ht="20.100000000000001" customHeight="1" x14ac:dyDescent="0.15">
      <c r="A285" s="8">
        <v>283</v>
      </c>
      <c r="B285" s="36" t="s">
        <v>691</v>
      </c>
      <c r="C285" s="33" t="s">
        <v>692</v>
      </c>
      <c r="D285" s="33" t="s">
        <v>564</v>
      </c>
      <c r="E285" s="42" t="s">
        <v>615</v>
      </c>
      <c r="F285" s="36">
        <v>55</v>
      </c>
      <c r="G285" s="36">
        <v>53</v>
      </c>
      <c r="H285" s="36">
        <v>219</v>
      </c>
      <c r="I285" s="36">
        <v>0</v>
      </c>
      <c r="J285" s="36">
        <v>327</v>
      </c>
      <c r="K285" s="72">
        <f t="shared" ca="1" si="5"/>
        <v>165</v>
      </c>
      <c r="L285" s="48">
        <v>574.5</v>
      </c>
      <c r="M285" s="38">
        <v>4</v>
      </c>
      <c r="N285" s="56"/>
      <c r="O285" s="56"/>
      <c r="P285" s="38" t="s">
        <v>25</v>
      </c>
    </row>
    <row r="286" spans="1:16" ht="20.100000000000001" customHeight="1" x14ac:dyDescent="0.15">
      <c r="A286" s="8">
        <v>284</v>
      </c>
      <c r="B286" s="36" t="s">
        <v>693</v>
      </c>
      <c r="C286" s="33" t="s">
        <v>694</v>
      </c>
      <c r="D286" s="33" t="s">
        <v>568</v>
      </c>
      <c r="E286" s="42" t="s">
        <v>615</v>
      </c>
      <c r="F286" s="36">
        <v>62</v>
      </c>
      <c r="G286" s="36">
        <v>53</v>
      </c>
      <c r="H286" s="36">
        <v>188</v>
      </c>
      <c r="I286" s="36">
        <v>0</v>
      </c>
      <c r="J286" s="36">
        <v>303</v>
      </c>
      <c r="K286" s="72">
        <f t="shared" ca="1" si="5"/>
        <v>172</v>
      </c>
      <c r="L286" s="48">
        <v>561</v>
      </c>
      <c r="M286" s="38">
        <v>5</v>
      </c>
      <c r="N286" s="56"/>
      <c r="O286" s="56"/>
      <c r="P286" s="38" t="s">
        <v>25</v>
      </c>
    </row>
    <row r="287" spans="1:16" ht="20.100000000000001" customHeight="1" x14ac:dyDescent="0.15">
      <c r="A287" s="8">
        <v>285</v>
      </c>
      <c r="B287" s="41" t="s">
        <v>695</v>
      </c>
      <c r="C287" s="42" t="s">
        <v>696</v>
      </c>
      <c r="D287" s="33" t="s">
        <v>590</v>
      </c>
      <c r="E287" s="42" t="s">
        <v>615</v>
      </c>
      <c r="F287" s="38">
        <v>58</v>
      </c>
      <c r="G287" s="38">
        <v>66</v>
      </c>
      <c r="H287" s="38">
        <v>176</v>
      </c>
      <c r="I287" s="36">
        <v>0</v>
      </c>
      <c r="J287" s="38">
        <v>300</v>
      </c>
      <c r="K287" s="72">
        <f t="shared" ca="1" si="5"/>
        <v>169</v>
      </c>
      <c r="L287" s="48">
        <v>553.5</v>
      </c>
      <c r="M287" s="38">
        <v>6</v>
      </c>
      <c r="N287" s="56"/>
      <c r="O287" s="56"/>
      <c r="P287" s="38" t="s">
        <v>25</v>
      </c>
    </row>
    <row r="288" spans="1:16" ht="20.100000000000001" customHeight="1" x14ac:dyDescent="0.15">
      <c r="A288" s="8">
        <v>286</v>
      </c>
      <c r="B288" s="36" t="s">
        <v>697</v>
      </c>
      <c r="C288" s="33" t="s">
        <v>698</v>
      </c>
      <c r="D288" s="33" t="s">
        <v>564</v>
      </c>
      <c r="E288" s="42" t="s">
        <v>615</v>
      </c>
      <c r="F288" s="36">
        <v>51</v>
      </c>
      <c r="G288" s="36">
        <v>37</v>
      </c>
      <c r="H288" s="36">
        <v>223</v>
      </c>
      <c r="I288" s="36">
        <v>0</v>
      </c>
      <c r="J288" s="36">
        <v>311</v>
      </c>
      <c r="K288" s="72">
        <v>156</v>
      </c>
      <c r="L288" s="48">
        <v>545</v>
      </c>
      <c r="M288" s="38">
        <v>7</v>
      </c>
      <c r="N288" s="56"/>
      <c r="O288" s="56"/>
      <c r="P288" s="38" t="s">
        <v>35</v>
      </c>
    </row>
    <row r="289" spans="1:16" ht="20.100000000000001" customHeight="1" x14ac:dyDescent="0.15">
      <c r="A289" s="8">
        <v>287</v>
      </c>
      <c r="B289" s="36" t="s">
        <v>699</v>
      </c>
      <c r="C289" s="33" t="s">
        <v>700</v>
      </c>
      <c r="D289" s="33" t="s">
        <v>564</v>
      </c>
      <c r="E289" s="42" t="s">
        <v>615</v>
      </c>
      <c r="F289" s="36">
        <v>66</v>
      </c>
      <c r="G289" s="36">
        <v>53</v>
      </c>
      <c r="H289" s="36">
        <v>189</v>
      </c>
      <c r="I289" s="36">
        <v>0</v>
      </c>
      <c r="J289" s="36">
        <v>308</v>
      </c>
      <c r="K289" s="72">
        <v>151</v>
      </c>
      <c r="L289" s="48">
        <v>534.5</v>
      </c>
      <c r="M289" s="38">
        <v>8</v>
      </c>
      <c r="N289" s="56"/>
      <c r="O289" s="56"/>
      <c r="P289" s="9" t="s">
        <v>701</v>
      </c>
    </row>
    <row r="290" spans="1:16" ht="20.100000000000001" customHeight="1" x14ac:dyDescent="0.15">
      <c r="A290" s="8">
        <v>288</v>
      </c>
      <c r="B290" s="36" t="s">
        <v>702</v>
      </c>
      <c r="C290" s="33" t="s">
        <v>703</v>
      </c>
      <c r="D290" s="33" t="s">
        <v>568</v>
      </c>
      <c r="E290" s="42" t="s">
        <v>615</v>
      </c>
      <c r="F290" s="36">
        <v>59</v>
      </c>
      <c r="G290" s="36">
        <v>44</v>
      </c>
      <c r="H290" s="36">
        <v>188</v>
      </c>
      <c r="I290" s="36">
        <v>0</v>
      </c>
      <c r="J290" s="36">
        <v>291</v>
      </c>
      <c r="K290" s="72">
        <f ca="1">(M:M-K:K)/1.5</f>
        <v>160</v>
      </c>
      <c r="L290" s="48">
        <v>531</v>
      </c>
      <c r="M290" s="38">
        <v>9</v>
      </c>
      <c r="N290" s="56"/>
      <c r="O290" s="56"/>
      <c r="P290" s="9" t="s">
        <v>55</v>
      </c>
    </row>
    <row r="291" spans="1:16" ht="20.100000000000001" customHeight="1" x14ac:dyDescent="0.15">
      <c r="A291" s="8">
        <v>289</v>
      </c>
      <c r="B291" s="82" t="s">
        <v>704</v>
      </c>
      <c r="C291" s="42" t="s">
        <v>705</v>
      </c>
      <c r="D291" s="33" t="s">
        <v>564</v>
      </c>
      <c r="E291" s="42" t="s">
        <v>615</v>
      </c>
      <c r="F291" s="38">
        <v>55</v>
      </c>
      <c r="G291" s="38">
        <v>45</v>
      </c>
      <c r="H291" s="38">
        <v>193</v>
      </c>
      <c r="I291" s="38">
        <v>0</v>
      </c>
      <c r="J291" s="38">
        <v>293</v>
      </c>
      <c r="K291" s="48">
        <v>153</v>
      </c>
      <c r="L291" s="48">
        <v>522.5</v>
      </c>
      <c r="M291" s="38">
        <v>10</v>
      </c>
      <c r="N291" s="56"/>
      <c r="O291" s="56"/>
      <c r="P291" s="38" t="s">
        <v>25</v>
      </c>
    </row>
    <row r="292" spans="1:16" ht="20.100000000000001" customHeight="1" x14ac:dyDescent="0.15">
      <c r="A292" s="8">
        <v>290</v>
      </c>
      <c r="B292" s="41" t="s">
        <v>706</v>
      </c>
      <c r="C292" s="42" t="s">
        <v>707</v>
      </c>
      <c r="D292" s="33" t="s">
        <v>590</v>
      </c>
      <c r="E292" s="42" t="s">
        <v>615</v>
      </c>
      <c r="F292" s="38">
        <v>62</v>
      </c>
      <c r="G292" s="38">
        <v>63</v>
      </c>
      <c r="H292" s="38">
        <v>175</v>
      </c>
      <c r="I292" s="36">
        <v>0</v>
      </c>
      <c r="J292" s="38">
        <v>300</v>
      </c>
      <c r="K292" s="72">
        <f ca="1">(M:M-K:K)/1.5</f>
        <v>147</v>
      </c>
      <c r="L292" s="48">
        <v>520.5</v>
      </c>
      <c r="M292" s="38">
        <v>11</v>
      </c>
      <c r="N292" s="56"/>
      <c r="O292" s="56"/>
      <c r="P292" s="38" t="s">
        <v>25</v>
      </c>
    </row>
    <row r="293" spans="1:16" ht="20.100000000000001" customHeight="1" x14ac:dyDescent="0.15">
      <c r="A293" s="8">
        <v>291</v>
      </c>
      <c r="B293" s="77" t="s">
        <v>708</v>
      </c>
      <c r="C293" s="42" t="s">
        <v>709</v>
      </c>
      <c r="D293" s="33" t="s">
        <v>564</v>
      </c>
      <c r="E293" s="33" t="s">
        <v>565</v>
      </c>
      <c r="F293" s="38">
        <v>57</v>
      </c>
      <c r="G293" s="38">
        <v>60</v>
      </c>
      <c r="H293" s="38">
        <v>181</v>
      </c>
      <c r="I293" s="38">
        <v>0</v>
      </c>
      <c r="J293" s="38">
        <v>298</v>
      </c>
      <c r="K293" s="48">
        <f>68+90</f>
        <v>158</v>
      </c>
      <c r="L293" s="48">
        <f>J293+(68+90)*1.5</f>
        <v>535</v>
      </c>
      <c r="M293" s="38">
        <v>1</v>
      </c>
      <c r="N293" s="56"/>
      <c r="O293" s="56"/>
      <c r="P293" s="42" t="s">
        <v>25</v>
      </c>
    </row>
    <row r="294" spans="1:16" ht="20.100000000000001" customHeight="1" x14ac:dyDescent="0.15">
      <c r="A294" s="8">
        <v>292</v>
      </c>
      <c r="B294" s="77" t="s">
        <v>710</v>
      </c>
      <c r="C294" s="42" t="s">
        <v>711</v>
      </c>
      <c r="D294" s="33" t="s">
        <v>568</v>
      </c>
      <c r="E294" s="33" t="s">
        <v>565</v>
      </c>
      <c r="F294" s="38">
        <v>50</v>
      </c>
      <c r="G294" s="38">
        <v>51</v>
      </c>
      <c r="H294" s="38">
        <v>193</v>
      </c>
      <c r="I294" s="38">
        <v>0</v>
      </c>
      <c r="J294" s="38">
        <v>294</v>
      </c>
      <c r="K294" s="48">
        <f>75+84</f>
        <v>159</v>
      </c>
      <c r="L294" s="48">
        <f>294+(75+84)*1.5</f>
        <v>532.5</v>
      </c>
      <c r="M294" s="38">
        <v>2</v>
      </c>
      <c r="N294" s="56"/>
      <c r="O294" s="56"/>
      <c r="P294" s="42" t="s">
        <v>25</v>
      </c>
    </row>
    <row r="295" spans="1:16" ht="20.100000000000001" customHeight="1" x14ac:dyDescent="0.15">
      <c r="A295" s="8">
        <v>293</v>
      </c>
      <c r="B295" s="77" t="s">
        <v>712</v>
      </c>
      <c r="C295" s="42" t="s">
        <v>713</v>
      </c>
      <c r="D295" s="33" t="s">
        <v>568</v>
      </c>
      <c r="E295" s="33" t="s">
        <v>565</v>
      </c>
      <c r="F295" s="38">
        <v>65</v>
      </c>
      <c r="G295" s="38">
        <v>55</v>
      </c>
      <c r="H295" s="38">
        <v>174</v>
      </c>
      <c r="I295" s="38">
        <v>0</v>
      </c>
      <c r="J295" s="38">
        <v>294</v>
      </c>
      <c r="K295" s="48">
        <f>68+75</f>
        <v>143</v>
      </c>
      <c r="L295" s="48">
        <f>294+(68+75)*1.5</f>
        <v>508.5</v>
      </c>
      <c r="M295" s="38">
        <v>3</v>
      </c>
      <c r="N295" s="56"/>
      <c r="O295" s="56"/>
      <c r="P295" s="42" t="s">
        <v>25</v>
      </c>
    </row>
    <row r="296" spans="1:16" ht="20.100000000000001" customHeight="1" x14ac:dyDescent="0.15">
      <c r="A296" s="8">
        <v>294</v>
      </c>
      <c r="B296" s="77" t="s">
        <v>714</v>
      </c>
      <c r="C296" s="42" t="s">
        <v>715</v>
      </c>
      <c r="D296" s="33" t="s">
        <v>590</v>
      </c>
      <c r="E296" s="33" t="s">
        <v>565</v>
      </c>
      <c r="F296" s="38">
        <v>60</v>
      </c>
      <c r="G296" s="38">
        <v>55</v>
      </c>
      <c r="H296" s="38">
        <v>175</v>
      </c>
      <c r="I296" s="38">
        <v>0</v>
      </c>
      <c r="J296" s="38">
        <v>290</v>
      </c>
      <c r="K296" s="48">
        <f>67+70</f>
        <v>137</v>
      </c>
      <c r="L296" s="48">
        <f>290+(67+70)*1.5</f>
        <v>495.5</v>
      </c>
      <c r="M296" s="38">
        <v>4</v>
      </c>
      <c r="N296" s="56"/>
      <c r="O296" s="56"/>
      <c r="P296" s="42" t="s">
        <v>25</v>
      </c>
    </row>
    <row r="297" spans="1:16" ht="20.100000000000001" customHeight="1" x14ac:dyDescent="0.15">
      <c r="A297" s="8">
        <v>295</v>
      </c>
      <c r="B297" s="77" t="s">
        <v>716</v>
      </c>
      <c r="C297" s="42" t="s">
        <v>717</v>
      </c>
      <c r="D297" s="33" t="s">
        <v>568</v>
      </c>
      <c r="E297" s="33" t="s">
        <v>565</v>
      </c>
      <c r="F297" s="38">
        <v>68</v>
      </c>
      <c r="G297" s="38">
        <v>64</v>
      </c>
      <c r="H297" s="38">
        <v>158</v>
      </c>
      <c r="I297" s="38">
        <v>0</v>
      </c>
      <c r="J297" s="38">
        <v>290</v>
      </c>
      <c r="K297" s="48">
        <f>69.5+65</f>
        <v>134.5</v>
      </c>
      <c r="L297" s="48">
        <f>290+(69.5+65)*1.5</f>
        <v>491.75</v>
      </c>
      <c r="M297" s="38">
        <v>5</v>
      </c>
      <c r="N297" s="56"/>
      <c r="O297" s="56"/>
      <c r="P297" s="42" t="s">
        <v>25</v>
      </c>
    </row>
    <row r="298" spans="1:16" ht="20.100000000000001" customHeight="1" x14ac:dyDescent="0.15">
      <c r="A298" s="8">
        <v>296</v>
      </c>
      <c r="B298" s="77" t="s">
        <v>718</v>
      </c>
      <c r="C298" s="33" t="s">
        <v>719</v>
      </c>
      <c r="D298" s="33" t="s">
        <v>568</v>
      </c>
      <c r="E298" s="33" t="s">
        <v>565</v>
      </c>
      <c r="F298" s="33">
        <v>71</v>
      </c>
      <c r="G298" s="33">
        <v>46</v>
      </c>
      <c r="H298" s="33">
        <v>143</v>
      </c>
      <c r="I298" s="33">
        <v>127</v>
      </c>
      <c r="J298" s="33">
        <v>387</v>
      </c>
      <c r="K298" s="79">
        <v>173</v>
      </c>
      <c r="L298" s="79">
        <v>646.5</v>
      </c>
      <c r="M298" s="33">
        <v>1</v>
      </c>
      <c r="N298" s="83"/>
      <c r="O298" s="83"/>
      <c r="P298" s="33" t="s">
        <v>35</v>
      </c>
    </row>
    <row r="299" spans="1:16" ht="20.100000000000001" customHeight="1" x14ac:dyDescent="0.15">
      <c r="A299" s="8">
        <v>297</v>
      </c>
      <c r="B299" s="77" t="s">
        <v>720</v>
      </c>
      <c r="C299" s="33" t="s">
        <v>721</v>
      </c>
      <c r="D299" s="33" t="s">
        <v>568</v>
      </c>
      <c r="E299" s="33" t="s">
        <v>565</v>
      </c>
      <c r="F299" s="33">
        <v>56</v>
      </c>
      <c r="G299" s="33">
        <v>48</v>
      </c>
      <c r="H299" s="33">
        <v>139</v>
      </c>
      <c r="I299" s="33">
        <v>121</v>
      </c>
      <c r="J299" s="33">
        <v>364</v>
      </c>
      <c r="K299" s="79">
        <v>172</v>
      </c>
      <c r="L299" s="79">
        <v>622</v>
      </c>
      <c r="M299" s="33">
        <v>2</v>
      </c>
      <c r="N299" s="83"/>
      <c r="O299" s="83"/>
      <c r="P299" s="33" t="s">
        <v>35</v>
      </c>
    </row>
    <row r="300" spans="1:16" ht="20.100000000000001" customHeight="1" x14ac:dyDescent="0.15">
      <c r="A300" s="8">
        <v>298</v>
      </c>
      <c r="B300" s="77" t="s">
        <v>722</v>
      </c>
      <c r="C300" s="33" t="s">
        <v>723</v>
      </c>
      <c r="D300" s="33" t="s">
        <v>568</v>
      </c>
      <c r="E300" s="33" t="s">
        <v>565</v>
      </c>
      <c r="F300" s="33">
        <v>49</v>
      </c>
      <c r="G300" s="33">
        <v>41</v>
      </c>
      <c r="H300" s="33">
        <v>130</v>
      </c>
      <c r="I300" s="33">
        <v>114</v>
      </c>
      <c r="J300" s="33">
        <v>334</v>
      </c>
      <c r="K300" s="79">
        <v>173</v>
      </c>
      <c r="L300" s="79">
        <v>593.5</v>
      </c>
      <c r="M300" s="33">
        <v>3</v>
      </c>
      <c r="N300" s="83"/>
      <c r="O300" s="83"/>
      <c r="P300" s="9" t="s">
        <v>55</v>
      </c>
    </row>
    <row r="301" spans="1:16" ht="20.100000000000001" customHeight="1" x14ac:dyDescent="0.15">
      <c r="A301" s="8">
        <v>299</v>
      </c>
      <c r="B301" s="77" t="s">
        <v>724</v>
      </c>
      <c r="C301" s="33" t="s">
        <v>725</v>
      </c>
      <c r="D301" s="33" t="s">
        <v>590</v>
      </c>
      <c r="E301" s="33" t="s">
        <v>565</v>
      </c>
      <c r="F301" s="33">
        <v>67</v>
      </c>
      <c r="G301" s="33">
        <v>39</v>
      </c>
      <c r="H301" s="33">
        <v>127</v>
      </c>
      <c r="I301" s="33">
        <v>123</v>
      </c>
      <c r="J301" s="33">
        <v>356</v>
      </c>
      <c r="K301" s="79">
        <v>148</v>
      </c>
      <c r="L301" s="79">
        <v>578</v>
      </c>
      <c r="M301" s="33">
        <v>4</v>
      </c>
      <c r="N301" s="83"/>
      <c r="O301" s="83"/>
      <c r="P301" s="33" t="s">
        <v>35</v>
      </c>
    </row>
    <row r="302" spans="1:16" ht="20.100000000000001" customHeight="1" x14ac:dyDescent="0.15">
      <c r="A302" s="8">
        <v>300</v>
      </c>
      <c r="B302" s="77" t="s">
        <v>726</v>
      </c>
      <c r="C302" s="33" t="s">
        <v>727</v>
      </c>
      <c r="D302" s="33" t="s">
        <v>568</v>
      </c>
      <c r="E302" s="33" t="s">
        <v>565</v>
      </c>
      <c r="F302" s="36">
        <v>59</v>
      </c>
      <c r="G302" s="36">
        <v>52</v>
      </c>
      <c r="H302" s="36">
        <v>122</v>
      </c>
      <c r="I302" s="36">
        <v>110</v>
      </c>
      <c r="J302" s="36">
        <v>343</v>
      </c>
      <c r="K302" s="72">
        <v>157</v>
      </c>
      <c r="L302" s="72">
        <v>578.5</v>
      </c>
      <c r="M302" s="36">
        <v>1</v>
      </c>
      <c r="N302" s="56"/>
      <c r="O302" s="56"/>
      <c r="P302" s="33" t="s">
        <v>35</v>
      </c>
    </row>
    <row r="303" spans="1:16" ht="20.100000000000001" customHeight="1" x14ac:dyDescent="0.15">
      <c r="A303" s="8">
        <v>301</v>
      </c>
      <c r="B303" s="36" t="s">
        <v>728</v>
      </c>
      <c r="C303" s="33" t="s">
        <v>729</v>
      </c>
      <c r="D303" s="33" t="s">
        <v>568</v>
      </c>
      <c r="E303" s="33" t="s">
        <v>565</v>
      </c>
      <c r="F303" s="36">
        <v>71</v>
      </c>
      <c r="G303" s="36">
        <v>64</v>
      </c>
      <c r="H303" s="36">
        <v>148</v>
      </c>
      <c r="I303" s="36">
        <v>125</v>
      </c>
      <c r="J303" s="36">
        <v>408</v>
      </c>
      <c r="K303" s="48">
        <v>197</v>
      </c>
      <c r="L303" s="48">
        <v>704</v>
      </c>
      <c r="M303" s="38">
        <v>1</v>
      </c>
      <c r="N303" s="56"/>
      <c r="O303" s="56"/>
      <c r="P303" s="38" t="s">
        <v>35</v>
      </c>
    </row>
    <row r="304" spans="1:16" ht="20.100000000000001" customHeight="1" x14ac:dyDescent="0.15">
      <c r="A304" s="8">
        <v>302</v>
      </c>
      <c r="B304" s="36" t="s">
        <v>730</v>
      </c>
      <c r="C304" s="33" t="s">
        <v>731</v>
      </c>
      <c r="D304" s="33" t="s">
        <v>568</v>
      </c>
      <c r="E304" s="33" t="s">
        <v>565</v>
      </c>
      <c r="F304" s="36">
        <v>66</v>
      </c>
      <c r="G304" s="36">
        <v>67</v>
      </c>
      <c r="H304" s="36">
        <v>135</v>
      </c>
      <c r="I304" s="36">
        <v>131</v>
      </c>
      <c r="J304" s="36">
        <v>399</v>
      </c>
      <c r="K304" s="48">
        <v>194</v>
      </c>
      <c r="L304" s="48">
        <v>690</v>
      </c>
      <c r="M304" s="38">
        <v>2</v>
      </c>
      <c r="N304" s="56"/>
      <c r="O304" s="56"/>
      <c r="P304" s="38" t="s">
        <v>35</v>
      </c>
    </row>
    <row r="305" spans="1:16" ht="20.100000000000001" customHeight="1" x14ac:dyDescent="0.15">
      <c r="A305" s="8">
        <v>303</v>
      </c>
      <c r="B305" s="36" t="s">
        <v>732</v>
      </c>
      <c r="C305" s="33" t="s">
        <v>172</v>
      </c>
      <c r="D305" s="33" t="s">
        <v>568</v>
      </c>
      <c r="E305" s="33" t="s">
        <v>565</v>
      </c>
      <c r="F305" s="36">
        <v>74</v>
      </c>
      <c r="G305" s="36">
        <v>62</v>
      </c>
      <c r="H305" s="36">
        <v>146</v>
      </c>
      <c r="I305" s="36">
        <v>126</v>
      </c>
      <c r="J305" s="36">
        <v>408</v>
      </c>
      <c r="K305" s="48">
        <v>180</v>
      </c>
      <c r="L305" s="48">
        <v>678</v>
      </c>
      <c r="M305" s="38">
        <v>3</v>
      </c>
      <c r="N305" s="56"/>
      <c r="O305" s="56"/>
      <c r="P305" s="38" t="s">
        <v>35</v>
      </c>
    </row>
    <row r="306" spans="1:16" ht="20.100000000000001" customHeight="1" x14ac:dyDescent="0.15">
      <c r="A306" s="8">
        <v>304</v>
      </c>
      <c r="B306" s="36" t="s">
        <v>733</v>
      </c>
      <c r="C306" s="33" t="s">
        <v>734</v>
      </c>
      <c r="D306" s="33" t="s">
        <v>568</v>
      </c>
      <c r="E306" s="33" t="s">
        <v>565</v>
      </c>
      <c r="F306" s="36">
        <v>55</v>
      </c>
      <c r="G306" s="36">
        <v>64</v>
      </c>
      <c r="H306" s="36">
        <v>148</v>
      </c>
      <c r="I306" s="36">
        <v>129</v>
      </c>
      <c r="J306" s="36">
        <v>396</v>
      </c>
      <c r="K306" s="48">
        <v>188</v>
      </c>
      <c r="L306" s="48">
        <v>678</v>
      </c>
      <c r="M306" s="38">
        <v>4</v>
      </c>
      <c r="N306" s="56"/>
      <c r="O306" s="56"/>
      <c r="P306" s="38" t="s">
        <v>35</v>
      </c>
    </row>
    <row r="307" spans="1:16" ht="20.100000000000001" customHeight="1" x14ac:dyDescent="0.15">
      <c r="A307" s="8">
        <v>305</v>
      </c>
      <c r="B307" s="36" t="s">
        <v>735</v>
      </c>
      <c r="C307" s="33" t="s">
        <v>736</v>
      </c>
      <c r="D307" s="33" t="s">
        <v>568</v>
      </c>
      <c r="E307" s="33" t="s">
        <v>565</v>
      </c>
      <c r="F307" s="36">
        <v>61</v>
      </c>
      <c r="G307" s="36">
        <v>54</v>
      </c>
      <c r="H307" s="36">
        <v>142</v>
      </c>
      <c r="I307" s="36">
        <v>111</v>
      </c>
      <c r="J307" s="36">
        <v>368</v>
      </c>
      <c r="K307" s="48">
        <v>196</v>
      </c>
      <c r="L307" s="48">
        <v>662</v>
      </c>
      <c r="M307" s="38">
        <v>5</v>
      </c>
      <c r="N307" s="56"/>
      <c r="O307" s="56"/>
      <c r="P307" s="38" t="s">
        <v>35</v>
      </c>
    </row>
    <row r="308" spans="1:16" ht="20.100000000000001" customHeight="1" x14ac:dyDescent="0.15">
      <c r="A308" s="8">
        <v>306</v>
      </c>
      <c r="B308" s="36" t="s">
        <v>737</v>
      </c>
      <c r="C308" s="33" t="s">
        <v>738</v>
      </c>
      <c r="D308" s="33" t="s">
        <v>568</v>
      </c>
      <c r="E308" s="33" t="s">
        <v>565</v>
      </c>
      <c r="F308" s="36">
        <v>58</v>
      </c>
      <c r="G308" s="36">
        <v>41</v>
      </c>
      <c r="H308" s="36">
        <v>128</v>
      </c>
      <c r="I308" s="36">
        <v>123</v>
      </c>
      <c r="J308" s="36">
        <v>350</v>
      </c>
      <c r="K308" s="48">
        <v>196</v>
      </c>
      <c r="L308" s="48">
        <v>644</v>
      </c>
      <c r="M308" s="38">
        <v>6</v>
      </c>
      <c r="N308" s="56"/>
      <c r="O308" s="56"/>
      <c r="P308" s="38" t="s">
        <v>35</v>
      </c>
    </row>
    <row r="309" spans="1:16" ht="20.100000000000001" customHeight="1" x14ac:dyDescent="0.15">
      <c r="A309" s="8">
        <v>307</v>
      </c>
      <c r="B309" s="36" t="s">
        <v>739</v>
      </c>
      <c r="C309" s="33" t="s">
        <v>740</v>
      </c>
      <c r="D309" s="33" t="s">
        <v>590</v>
      </c>
      <c r="E309" s="33" t="s">
        <v>565</v>
      </c>
      <c r="F309" s="36">
        <v>56</v>
      </c>
      <c r="G309" s="36">
        <v>45</v>
      </c>
      <c r="H309" s="36">
        <v>129</v>
      </c>
      <c r="I309" s="36">
        <v>137</v>
      </c>
      <c r="J309" s="36">
        <v>367</v>
      </c>
      <c r="K309" s="48">
        <v>181</v>
      </c>
      <c r="L309" s="48">
        <v>638</v>
      </c>
      <c r="M309" s="38">
        <v>7</v>
      </c>
      <c r="N309" s="56"/>
      <c r="O309" s="56"/>
      <c r="P309" s="38" t="s">
        <v>35</v>
      </c>
    </row>
    <row r="310" spans="1:16" ht="20.100000000000001" customHeight="1" x14ac:dyDescent="0.15">
      <c r="A310" s="8">
        <v>308</v>
      </c>
      <c r="B310" s="36" t="s">
        <v>741</v>
      </c>
      <c r="C310" s="33" t="s">
        <v>742</v>
      </c>
      <c r="D310" s="33" t="s">
        <v>568</v>
      </c>
      <c r="E310" s="33" t="s">
        <v>565</v>
      </c>
      <c r="F310" s="36">
        <v>64</v>
      </c>
      <c r="G310" s="36">
        <v>46</v>
      </c>
      <c r="H310" s="36">
        <v>136</v>
      </c>
      <c r="I310" s="36">
        <v>124</v>
      </c>
      <c r="J310" s="36">
        <v>370</v>
      </c>
      <c r="K310" s="48">
        <v>171</v>
      </c>
      <c r="L310" s="48">
        <v>626</v>
      </c>
      <c r="M310" s="38">
        <v>8</v>
      </c>
      <c r="N310" s="56"/>
      <c r="O310" s="56"/>
      <c r="P310" s="38" t="s">
        <v>35</v>
      </c>
    </row>
    <row r="311" spans="1:16" ht="20.100000000000001" customHeight="1" x14ac:dyDescent="0.15">
      <c r="A311" s="8">
        <v>309</v>
      </c>
      <c r="B311" s="36" t="s">
        <v>743</v>
      </c>
      <c r="C311" s="33" t="s">
        <v>744</v>
      </c>
      <c r="D311" s="33" t="s">
        <v>568</v>
      </c>
      <c r="E311" s="33" t="s">
        <v>565</v>
      </c>
      <c r="F311" s="36">
        <v>55</v>
      </c>
      <c r="G311" s="36">
        <v>54</v>
      </c>
      <c r="H311" s="36">
        <v>126</v>
      </c>
      <c r="I311" s="36">
        <v>94</v>
      </c>
      <c r="J311" s="36">
        <v>329</v>
      </c>
      <c r="K311" s="48">
        <v>171</v>
      </c>
      <c r="L311" s="48">
        <v>586</v>
      </c>
      <c r="M311" s="38">
        <v>9</v>
      </c>
      <c r="N311" s="56"/>
      <c r="O311" s="56"/>
      <c r="P311" s="38" t="s">
        <v>35</v>
      </c>
    </row>
    <row r="312" spans="1:16" ht="20.100000000000001" customHeight="1" x14ac:dyDescent="0.15">
      <c r="A312" s="8">
        <v>310</v>
      </c>
      <c r="B312" s="36" t="s">
        <v>745</v>
      </c>
      <c r="C312" s="33" t="s">
        <v>746</v>
      </c>
      <c r="D312" s="33" t="s">
        <v>568</v>
      </c>
      <c r="E312" s="33" t="s">
        <v>565</v>
      </c>
      <c r="F312" s="36">
        <v>66</v>
      </c>
      <c r="G312" s="36">
        <v>50</v>
      </c>
      <c r="H312" s="36">
        <v>130</v>
      </c>
      <c r="I312" s="36">
        <v>106</v>
      </c>
      <c r="J312" s="36">
        <v>352</v>
      </c>
      <c r="K312" s="48">
        <v>156</v>
      </c>
      <c r="L312" s="48">
        <v>586</v>
      </c>
      <c r="M312" s="38">
        <v>10</v>
      </c>
      <c r="N312" s="56"/>
      <c r="O312" s="56"/>
      <c r="P312" s="38" t="s">
        <v>35</v>
      </c>
    </row>
    <row r="313" spans="1:16" ht="20.100000000000001" customHeight="1" x14ac:dyDescent="0.15">
      <c r="A313" s="8">
        <v>311</v>
      </c>
      <c r="B313" s="36" t="s">
        <v>747</v>
      </c>
      <c r="C313" s="33" t="s">
        <v>748</v>
      </c>
      <c r="D313" s="33" t="s">
        <v>568</v>
      </c>
      <c r="E313" s="33" t="s">
        <v>565</v>
      </c>
      <c r="F313" s="36">
        <v>62</v>
      </c>
      <c r="G313" s="36">
        <v>59</v>
      </c>
      <c r="H313" s="36">
        <v>109</v>
      </c>
      <c r="I313" s="36">
        <v>112</v>
      </c>
      <c r="J313" s="36">
        <v>342</v>
      </c>
      <c r="K313" s="48">
        <v>161</v>
      </c>
      <c r="L313" s="48">
        <v>584</v>
      </c>
      <c r="M313" s="38">
        <v>11</v>
      </c>
      <c r="N313" s="56"/>
      <c r="O313" s="56"/>
      <c r="P313" s="38" t="s">
        <v>35</v>
      </c>
    </row>
    <row r="314" spans="1:16" ht="20.100000000000001" customHeight="1" x14ac:dyDescent="0.15">
      <c r="A314" s="8">
        <v>312</v>
      </c>
      <c r="B314" s="36" t="s">
        <v>749</v>
      </c>
      <c r="C314" s="33" t="s">
        <v>750</v>
      </c>
      <c r="D314" s="33" t="s">
        <v>568</v>
      </c>
      <c r="E314" s="33" t="s">
        <v>565</v>
      </c>
      <c r="F314" s="36">
        <v>57</v>
      </c>
      <c r="G314" s="36">
        <v>47</v>
      </c>
      <c r="H314" s="36">
        <v>123</v>
      </c>
      <c r="I314" s="36">
        <v>91</v>
      </c>
      <c r="J314" s="36">
        <v>318</v>
      </c>
      <c r="K314" s="48">
        <v>177</v>
      </c>
      <c r="L314" s="48">
        <v>583</v>
      </c>
      <c r="M314" s="38">
        <v>12</v>
      </c>
      <c r="N314" s="56"/>
      <c r="O314" s="56"/>
      <c r="P314" s="38" t="s">
        <v>35</v>
      </c>
    </row>
    <row r="315" spans="1:16" ht="20.100000000000001" customHeight="1" x14ac:dyDescent="0.15">
      <c r="A315" s="8">
        <v>313</v>
      </c>
      <c r="B315" s="80" t="s">
        <v>751</v>
      </c>
      <c r="C315" s="33" t="s">
        <v>752</v>
      </c>
      <c r="D315" s="33" t="s">
        <v>590</v>
      </c>
      <c r="E315" s="33" t="s">
        <v>565</v>
      </c>
      <c r="F315" s="36">
        <v>52</v>
      </c>
      <c r="G315" s="36">
        <v>46</v>
      </c>
      <c r="H315" s="36">
        <v>128</v>
      </c>
      <c r="I315" s="36">
        <v>100</v>
      </c>
      <c r="J315" s="36">
        <v>326</v>
      </c>
      <c r="K315" s="48">
        <v>171</v>
      </c>
      <c r="L315" s="48">
        <v>582</v>
      </c>
      <c r="M315" s="38">
        <v>13</v>
      </c>
      <c r="N315" s="56"/>
      <c r="O315" s="56"/>
      <c r="P315" s="38" t="s">
        <v>35</v>
      </c>
    </row>
    <row r="316" spans="1:16" ht="20.100000000000001" customHeight="1" x14ac:dyDescent="0.15">
      <c r="A316" s="8">
        <v>314</v>
      </c>
      <c r="B316" s="77" t="s">
        <v>753</v>
      </c>
      <c r="C316" s="33" t="s">
        <v>754</v>
      </c>
      <c r="D316" s="33" t="s">
        <v>568</v>
      </c>
      <c r="E316" s="42" t="s">
        <v>615</v>
      </c>
      <c r="F316" s="33">
        <v>51</v>
      </c>
      <c r="G316" s="33">
        <v>52</v>
      </c>
      <c r="H316" s="33">
        <v>261</v>
      </c>
      <c r="I316" s="33">
        <v>0</v>
      </c>
      <c r="J316" s="33">
        <v>364</v>
      </c>
      <c r="K316" s="79">
        <v>171</v>
      </c>
      <c r="L316" s="79">
        <v>620.5</v>
      </c>
      <c r="M316" s="33">
        <v>1</v>
      </c>
      <c r="N316" s="83"/>
      <c r="O316" s="83"/>
      <c r="P316" s="9" t="s">
        <v>701</v>
      </c>
    </row>
    <row r="317" spans="1:16" ht="20.100000000000001" customHeight="1" x14ac:dyDescent="0.15">
      <c r="A317" s="8">
        <v>315</v>
      </c>
      <c r="B317" s="77" t="s">
        <v>755</v>
      </c>
      <c r="C317" s="33" t="s">
        <v>756</v>
      </c>
      <c r="D317" s="33" t="s">
        <v>568</v>
      </c>
      <c r="E317" s="42" t="s">
        <v>615</v>
      </c>
      <c r="F317" s="33">
        <v>60</v>
      </c>
      <c r="G317" s="33">
        <v>65</v>
      </c>
      <c r="H317" s="33">
        <v>223</v>
      </c>
      <c r="I317" s="33">
        <v>0</v>
      </c>
      <c r="J317" s="33">
        <v>348</v>
      </c>
      <c r="K317" s="79">
        <v>160</v>
      </c>
      <c r="L317" s="79">
        <v>588</v>
      </c>
      <c r="M317" s="33">
        <v>2</v>
      </c>
      <c r="N317" s="83"/>
      <c r="O317" s="83"/>
      <c r="P317" s="9" t="s">
        <v>701</v>
      </c>
    </row>
    <row r="318" spans="1:16" ht="20.100000000000001" customHeight="1" x14ac:dyDescent="0.15">
      <c r="A318" s="8">
        <v>316</v>
      </c>
      <c r="B318" s="77" t="s">
        <v>757</v>
      </c>
      <c r="C318" s="33" t="s">
        <v>707</v>
      </c>
      <c r="D318" s="33" t="s">
        <v>568</v>
      </c>
      <c r="E318" s="42" t="s">
        <v>615</v>
      </c>
      <c r="F318" s="33">
        <v>58</v>
      </c>
      <c r="G318" s="33">
        <v>55</v>
      </c>
      <c r="H318" s="33">
        <v>220</v>
      </c>
      <c r="I318" s="33">
        <v>0</v>
      </c>
      <c r="J318" s="33">
        <v>333</v>
      </c>
      <c r="K318" s="79">
        <v>150</v>
      </c>
      <c r="L318" s="79">
        <v>558</v>
      </c>
      <c r="M318" s="33">
        <v>3</v>
      </c>
      <c r="N318" s="83"/>
      <c r="O318" s="83"/>
      <c r="P318" s="33" t="s">
        <v>35</v>
      </c>
    </row>
    <row r="319" spans="1:16" ht="20.100000000000001" customHeight="1" x14ac:dyDescent="0.15">
      <c r="A319" s="8">
        <v>317</v>
      </c>
      <c r="B319" s="77" t="s">
        <v>758</v>
      </c>
      <c r="C319" s="33" t="s">
        <v>759</v>
      </c>
      <c r="D319" s="33" t="s">
        <v>590</v>
      </c>
      <c r="E319" s="42" t="s">
        <v>615</v>
      </c>
      <c r="F319" s="33">
        <v>58</v>
      </c>
      <c r="G319" s="33">
        <v>45</v>
      </c>
      <c r="H319" s="33">
        <v>222</v>
      </c>
      <c r="I319" s="33">
        <v>0</v>
      </c>
      <c r="J319" s="33">
        <v>325</v>
      </c>
      <c r="K319" s="79">
        <v>142</v>
      </c>
      <c r="L319" s="79">
        <v>538</v>
      </c>
      <c r="M319" s="33">
        <v>4</v>
      </c>
      <c r="N319" s="83"/>
      <c r="O319" s="83"/>
      <c r="P319" s="33" t="s">
        <v>35</v>
      </c>
    </row>
    <row r="320" spans="1:16" ht="20.100000000000001" customHeight="1" x14ac:dyDescent="0.15">
      <c r="A320" s="8">
        <v>318</v>
      </c>
      <c r="B320" s="77" t="s">
        <v>760</v>
      </c>
      <c r="C320" s="33" t="s">
        <v>761</v>
      </c>
      <c r="D320" s="33" t="s">
        <v>590</v>
      </c>
      <c r="E320" s="42" t="s">
        <v>615</v>
      </c>
      <c r="F320" s="33">
        <v>58</v>
      </c>
      <c r="G320" s="33">
        <v>59</v>
      </c>
      <c r="H320" s="33">
        <v>191</v>
      </c>
      <c r="I320" s="33">
        <v>0</v>
      </c>
      <c r="J320" s="33">
        <v>308</v>
      </c>
      <c r="K320" s="79">
        <v>150</v>
      </c>
      <c r="L320" s="79">
        <v>533</v>
      </c>
      <c r="M320" s="33">
        <v>5</v>
      </c>
      <c r="N320" s="83"/>
      <c r="O320" s="83"/>
      <c r="P320" s="42" t="s">
        <v>25</v>
      </c>
    </row>
    <row r="321" spans="1:16" ht="20.100000000000001" customHeight="1" x14ac:dyDescent="0.15">
      <c r="A321" s="8">
        <v>319</v>
      </c>
      <c r="B321" s="77" t="s">
        <v>762</v>
      </c>
      <c r="C321" s="33" t="s">
        <v>763</v>
      </c>
      <c r="D321" s="33" t="s">
        <v>568</v>
      </c>
      <c r="E321" s="42" t="s">
        <v>615</v>
      </c>
      <c r="F321" s="33">
        <v>69</v>
      </c>
      <c r="G321" s="33">
        <v>53</v>
      </c>
      <c r="H321" s="33">
        <v>204</v>
      </c>
      <c r="I321" s="33">
        <v>0</v>
      </c>
      <c r="J321" s="33">
        <v>326</v>
      </c>
      <c r="K321" s="79">
        <v>131</v>
      </c>
      <c r="L321" s="79">
        <v>522.5</v>
      </c>
      <c r="M321" s="33">
        <v>6</v>
      </c>
      <c r="N321" s="83"/>
      <c r="O321" s="83"/>
      <c r="P321" s="42" t="s">
        <v>25</v>
      </c>
    </row>
    <row r="322" spans="1:16" ht="20.100000000000001" customHeight="1" x14ac:dyDescent="0.15">
      <c r="A322" s="8">
        <v>320</v>
      </c>
      <c r="B322" s="77" t="s">
        <v>764</v>
      </c>
      <c r="C322" s="33" t="s">
        <v>765</v>
      </c>
      <c r="D322" s="33" t="s">
        <v>568</v>
      </c>
      <c r="E322" s="42" t="s">
        <v>615</v>
      </c>
      <c r="F322" s="33">
        <v>60</v>
      </c>
      <c r="G322" s="33">
        <v>40</v>
      </c>
      <c r="H322" s="33">
        <v>206</v>
      </c>
      <c r="I322" s="33">
        <v>0</v>
      </c>
      <c r="J322" s="33">
        <v>306</v>
      </c>
      <c r="K322" s="79">
        <v>130</v>
      </c>
      <c r="L322" s="79">
        <v>501</v>
      </c>
      <c r="M322" s="33">
        <v>7</v>
      </c>
      <c r="N322" s="83"/>
      <c r="O322" s="83"/>
      <c r="P322" s="9" t="s">
        <v>55</v>
      </c>
    </row>
    <row r="323" spans="1:16" ht="20.100000000000001" customHeight="1" x14ac:dyDescent="0.15">
      <c r="A323" s="8">
        <v>321</v>
      </c>
      <c r="B323" s="77" t="s">
        <v>766</v>
      </c>
      <c r="C323" s="33" t="s">
        <v>767</v>
      </c>
      <c r="D323" s="33" t="s">
        <v>568</v>
      </c>
      <c r="E323" s="42" t="s">
        <v>615</v>
      </c>
      <c r="F323" s="33">
        <v>56</v>
      </c>
      <c r="G323" s="33">
        <v>64</v>
      </c>
      <c r="H323" s="33">
        <v>182</v>
      </c>
      <c r="I323" s="33">
        <v>0</v>
      </c>
      <c r="J323" s="33">
        <v>302</v>
      </c>
      <c r="K323" s="79">
        <v>122</v>
      </c>
      <c r="L323" s="79">
        <v>485</v>
      </c>
      <c r="M323" s="33">
        <v>8</v>
      </c>
      <c r="N323" s="83"/>
      <c r="O323" s="83"/>
      <c r="P323" s="42" t="s">
        <v>25</v>
      </c>
    </row>
    <row r="324" spans="1:16" ht="20.100000000000001" customHeight="1" x14ac:dyDescent="0.15">
      <c r="A324" s="8">
        <v>322</v>
      </c>
      <c r="B324" s="77" t="s">
        <v>768</v>
      </c>
      <c r="C324" s="33" t="s">
        <v>769</v>
      </c>
      <c r="D324" s="33" t="s">
        <v>568</v>
      </c>
      <c r="E324" s="42" t="s">
        <v>615</v>
      </c>
      <c r="F324" s="33">
        <v>58</v>
      </c>
      <c r="G324" s="33">
        <v>43</v>
      </c>
      <c r="H324" s="33">
        <v>192</v>
      </c>
      <c r="I324" s="33">
        <v>0</v>
      </c>
      <c r="J324" s="33">
        <v>293</v>
      </c>
      <c r="K324" s="79">
        <v>121</v>
      </c>
      <c r="L324" s="79">
        <v>474.5</v>
      </c>
      <c r="M324" s="33">
        <v>9</v>
      </c>
      <c r="N324" s="83"/>
      <c r="O324" s="83"/>
      <c r="P324" s="33" t="s">
        <v>35</v>
      </c>
    </row>
    <row r="325" spans="1:16" ht="20.100000000000001" customHeight="1" x14ac:dyDescent="0.15">
      <c r="A325" s="8">
        <v>323</v>
      </c>
      <c r="B325" s="80" t="s">
        <v>770</v>
      </c>
      <c r="C325" s="42" t="s">
        <v>771</v>
      </c>
      <c r="D325" s="33" t="s">
        <v>568</v>
      </c>
      <c r="E325" s="33" t="s">
        <v>565</v>
      </c>
      <c r="F325" s="38">
        <v>69</v>
      </c>
      <c r="G325" s="38">
        <v>58</v>
      </c>
      <c r="H325" s="38">
        <v>226</v>
      </c>
      <c r="I325" s="38"/>
      <c r="J325" s="38">
        <v>353</v>
      </c>
      <c r="K325" s="48">
        <v>175</v>
      </c>
      <c r="L325" s="48">
        <v>615.5</v>
      </c>
      <c r="M325" s="38">
        <v>1</v>
      </c>
      <c r="N325" s="81"/>
      <c r="O325" s="81"/>
      <c r="P325" s="36" t="s">
        <v>25</v>
      </c>
    </row>
    <row r="326" spans="1:16" ht="20.100000000000001" customHeight="1" x14ac:dyDescent="0.15">
      <c r="A326" s="8">
        <v>324</v>
      </c>
      <c r="B326" s="77" t="s">
        <v>772</v>
      </c>
      <c r="C326" s="42" t="s">
        <v>773</v>
      </c>
      <c r="D326" s="33" t="s">
        <v>568</v>
      </c>
      <c r="E326" s="42" t="s">
        <v>615</v>
      </c>
      <c r="F326" s="38">
        <v>55</v>
      </c>
      <c r="G326" s="38">
        <v>60</v>
      </c>
      <c r="H326" s="38">
        <v>221</v>
      </c>
      <c r="I326" s="33">
        <v>0</v>
      </c>
      <c r="J326" s="38">
        <v>336</v>
      </c>
      <c r="K326" s="48">
        <v>150</v>
      </c>
      <c r="L326" s="48">
        <v>561</v>
      </c>
      <c r="M326" s="38">
        <v>1</v>
      </c>
      <c r="N326" s="56"/>
      <c r="O326" s="56"/>
      <c r="P326" s="9" t="s">
        <v>55</v>
      </c>
    </row>
    <row r="327" spans="1:16" ht="20.100000000000001" customHeight="1" x14ac:dyDescent="0.15">
      <c r="A327" s="8">
        <v>325</v>
      </c>
      <c r="B327" s="77" t="s">
        <v>774</v>
      </c>
      <c r="C327" s="42" t="s">
        <v>775</v>
      </c>
      <c r="D327" s="33" t="s">
        <v>568</v>
      </c>
      <c r="E327" s="42" t="s">
        <v>615</v>
      </c>
      <c r="F327" s="38">
        <v>57</v>
      </c>
      <c r="G327" s="38">
        <v>49</v>
      </c>
      <c r="H327" s="38">
        <v>159</v>
      </c>
      <c r="I327" s="33">
        <v>0</v>
      </c>
      <c r="J327" s="38">
        <v>265</v>
      </c>
      <c r="K327" s="48">
        <v>127</v>
      </c>
      <c r="L327" s="48">
        <v>455.5</v>
      </c>
      <c r="M327" s="38">
        <v>2</v>
      </c>
      <c r="N327" s="56"/>
      <c r="O327" s="56"/>
      <c r="P327" s="33" t="s">
        <v>776</v>
      </c>
    </row>
    <row r="328" spans="1:16" ht="20.100000000000001" customHeight="1" x14ac:dyDescent="0.15">
      <c r="A328" s="8">
        <v>326</v>
      </c>
      <c r="B328" s="38" t="s">
        <v>777</v>
      </c>
      <c r="C328" s="33" t="s">
        <v>778</v>
      </c>
      <c r="D328" s="33" t="s">
        <v>568</v>
      </c>
      <c r="E328" s="42" t="s">
        <v>615</v>
      </c>
      <c r="F328" s="36">
        <v>64</v>
      </c>
      <c r="G328" s="36">
        <v>43</v>
      </c>
      <c r="H328" s="36">
        <v>187</v>
      </c>
      <c r="I328" s="36">
        <v>0</v>
      </c>
      <c r="J328" s="36">
        <v>294</v>
      </c>
      <c r="K328" s="72">
        <v>151</v>
      </c>
      <c r="L328" s="72">
        <v>520.5</v>
      </c>
      <c r="M328" s="36">
        <v>1</v>
      </c>
      <c r="N328" s="81"/>
      <c r="O328" s="81"/>
      <c r="P328" s="36" t="s">
        <v>35</v>
      </c>
    </row>
    <row r="329" spans="1:16" ht="20.100000000000001" customHeight="1" x14ac:dyDescent="0.15">
      <c r="A329" s="8">
        <v>327</v>
      </c>
      <c r="B329" s="17" t="s">
        <v>779</v>
      </c>
      <c r="C329" s="18" t="s">
        <v>780</v>
      </c>
      <c r="D329" s="18" t="s">
        <v>781</v>
      </c>
      <c r="E329" s="18" t="s">
        <v>782</v>
      </c>
      <c r="F329" s="17">
        <v>68</v>
      </c>
      <c r="G329" s="17">
        <v>44</v>
      </c>
      <c r="H329" s="17">
        <v>250</v>
      </c>
      <c r="I329" s="17">
        <v>0</v>
      </c>
      <c r="J329" s="17">
        <v>362</v>
      </c>
      <c r="K329" s="20">
        <v>173.1</v>
      </c>
      <c r="L329" s="20">
        <v>621.70000000000005</v>
      </c>
      <c r="M329" s="17">
        <v>2</v>
      </c>
      <c r="N329" s="15"/>
      <c r="O329" s="15"/>
      <c r="P329" s="17" t="s">
        <v>35</v>
      </c>
    </row>
    <row r="330" spans="1:16" ht="20.100000000000001" customHeight="1" x14ac:dyDescent="0.15">
      <c r="A330" s="8">
        <v>328</v>
      </c>
      <c r="B330" s="17" t="s">
        <v>783</v>
      </c>
      <c r="C330" s="18" t="s">
        <v>784</v>
      </c>
      <c r="D330" s="18" t="s">
        <v>785</v>
      </c>
      <c r="E330" s="18" t="s">
        <v>782</v>
      </c>
      <c r="F330" s="17">
        <v>68</v>
      </c>
      <c r="G330" s="17">
        <v>59</v>
      </c>
      <c r="H330" s="17">
        <v>228</v>
      </c>
      <c r="I330" s="17">
        <v>0</v>
      </c>
      <c r="J330" s="17">
        <v>355</v>
      </c>
      <c r="K330" s="20">
        <v>177.4</v>
      </c>
      <c r="L330" s="20">
        <v>621.1</v>
      </c>
      <c r="M330" s="17">
        <v>3</v>
      </c>
      <c r="N330" s="15"/>
      <c r="O330" s="15"/>
      <c r="P330" s="17" t="s">
        <v>35</v>
      </c>
    </row>
    <row r="331" spans="1:16" ht="20.100000000000001" customHeight="1" x14ac:dyDescent="0.15">
      <c r="A331" s="8">
        <v>329</v>
      </c>
      <c r="B331" s="17" t="s">
        <v>786</v>
      </c>
      <c r="C331" s="18" t="s">
        <v>787</v>
      </c>
      <c r="D331" s="18" t="s">
        <v>781</v>
      </c>
      <c r="E331" s="18" t="s">
        <v>782</v>
      </c>
      <c r="F331" s="17">
        <v>64</v>
      </c>
      <c r="G331" s="17">
        <v>66</v>
      </c>
      <c r="H331" s="17">
        <v>211</v>
      </c>
      <c r="I331" s="17">
        <v>0</v>
      </c>
      <c r="J331" s="17">
        <v>341</v>
      </c>
      <c r="K331" s="20">
        <v>172.7</v>
      </c>
      <c r="L331" s="20">
        <v>600.1</v>
      </c>
      <c r="M331" s="17">
        <v>4</v>
      </c>
      <c r="N331" s="15"/>
      <c r="O331" s="15"/>
      <c r="P331" s="17" t="s">
        <v>25</v>
      </c>
    </row>
    <row r="332" spans="1:16" ht="20.100000000000001" customHeight="1" x14ac:dyDescent="0.15">
      <c r="A332" s="8">
        <v>330</v>
      </c>
      <c r="B332" s="17" t="s">
        <v>788</v>
      </c>
      <c r="C332" s="18" t="s">
        <v>789</v>
      </c>
      <c r="D332" s="18" t="s">
        <v>781</v>
      </c>
      <c r="E332" s="18" t="s">
        <v>782</v>
      </c>
      <c r="F332" s="17">
        <v>60</v>
      </c>
      <c r="G332" s="17">
        <v>46</v>
      </c>
      <c r="H332" s="17">
        <v>230</v>
      </c>
      <c r="I332" s="17">
        <v>0</v>
      </c>
      <c r="J332" s="17">
        <v>336</v>
      </c>
      <c r="K332" s="20">
        <v>173.9</v>
      </c>
      <c r="L332" s="20">
        <v>596.9</v>
      </c>
      <c r="M332" s="17">
        <v>5</v>
      </c>
      <c r="N332" s="15"/>
      <c r="O332" s="15"/>
      <c r="P332" s="17" t="s">
        <v>35</v>
      </c>
    </row>
    <row r="333" spans="1:16" ht="20.100000000000001" customHeight="1" x14ac:dyDescent="0.15">
      <c r="A333" s="8">
        <v>331</v>
      </c>
      <c r="B333" s="17" t="s">
        <v>790</v>
      </c>
      <c r="C333" s="18" t="s">
        <v>791</v>
      </c>
      <c r="D333" s="18" t="s">
        <v>781</v>
      </c>
      <c r="E333" s="18" t="s">
        <v>782</v>
      </c>
      <c r="F333" s="17">
        <v>59</v>
      </c>
      <c r="G333" s="17">
        <v>39</v>
      </c>
      <c r="H333" s="17">
        <v>234</v>
      </c>
      <c r="I333" s="17">
        <v>0</v>
      </c>
      <c r="J333" s="17">
        <v>332</v>
      </c>
      <c r="K333" s="20">
        <v>172.7</v>
      </c>
      <c r="L333" s="20">
        <v>591.1</v>
      </c>
      <c r="M333" s="17">
        <v>6</v>
      </c>
      <c r="N333" s="15"/>
      <c r="O333" s="15"/>
      <c r="P333" s="17" t="s">
        <v>35</v>
      </c>
    </row>
    <row r="334" spans="1:16" ht="20.100000000000001" customHeight="1" x14ac:dyDescent="0.15">
      <c r="A334" s="8">
        <v>332</v>
      </c>
      <c r="B334" s="17" t="s">
        <v>792</v>
      </c>
      <c r="C334" s="18" t="s">
        <v>793</v>
      </c>
      <c r="D334" s="18" t="s">
        <v>781</v>
      </c>
      <c r="E334" s="18" t="s">
        <v>782</v>
      </c>
      <c r="F334" s="17">
        <v>56</v>
      </c>
      <c r="G334" s="17">
        <v>49</v>
      </c>
      <c r="H334" s="17">
        <v>212</v>
      </c>
      <c r="I334" s="17">
        <v>0</v>
      </c>
      <c r="J334" s="17">
        <v>317</v>
      </c>
      <c r="K334" s="20">
        <v>180.39999999999998</v>
      </c>
      <c r="L334" s="20">
        <v>587.6</v>
      </c>
      <c r="M334" s="17">
        <v>7</v>
      </c>
      <c r="N334" s="15"/>
      <c r="O334" s="15"/>
      <c r="P334" s="17" t="s">
        <v>35</v>
      </c>
    </row>
    <row r="335" spans="1:16" ht="20.100000000000001" customHeight="1" x14ac:dyDescent="0.15">
      <c r="A335" s="8">
        <v>333</v>
      </c>
      <c r="B335" s="17" t="s">
        <v>794</v>
      </c>
      <c r="C335" s="18" t="s">
        <v>795</v>
      </c>
      <c r="D335" s="18" t="s">
        <v>785</v>
      </c>
      <c r="E335" s="18" t="s">
        <v>782</v>
      </c>
      <c r="F335" s="17">
        <v>67</v>
      </c>
      <c r="G335" s="17">
        <v>58</v>
      </c>
      <c r="H335" s="17">
        <v>202</v>
      </c>
      <c r="I335" s="17">
        <v>0</v>
      </c>
      <c r="J335" s="17">
        <v>327</v>
      </c>
      <c r="K335" s="20">
        <v>171.4</v>
      </c>
      <c r="L335" s="20">
        <v>584.1</v>
      </c>
      <c r="M335" s="17">
        <v>8</v>
      </c>
      <c r="N335" s="15"/>
      <c r="O335" s="15"/>
      <c r="P335" s="17" t="s">
        <v>35</v>
      </c>
    </row>
    <row r="336" spans="1:16" ht="20.100000000000001" customHeight="1" x14ac:dyDescent="0.15">
      <c r="A336" s="8">
        <v>334</v>
      </c>
      <c r="B336" s="17" t="s">
        <v>796</v>
      </c>
      <c r="C336" s="18" t="s">
        <v>797</v>
      </c>
      <c r="D336" s="18" t="s">
        <v>785</v>
      </c>
      <c r="E336" s="18" t="s">
        <v>782</v>
      </c>
      <c r="F336" s="17">
        <v>63</v>
      </c>
      <c r="G336" s="17">
        <v>47</v>
      </c>
      <c r="H336" s="17">
        <v>218</v>
      </c>
      <c r="I336" s="17">
        <v>0</v>
      </c>
      <c r="J336" s="17">
        <v>328</v>
      </c>
      <c r="K336" s="20">
        <v>166.9</v>
      </c>
      <c r="L336" s="20">
        <v>578.4</v>
      </c>
      <c r="M336" s="17">
        <v>9</v>
      </c>
      <c r="N336" s="15"/>
      <c r="O336" s="15"/>
      <c r="P336" s="17" t="s">
        <v>35</v>
      </c>
    </row>
    <row r="337" spans="1:16" ht="20.100000000000001" customHeight="1" x14ac:dyDescent="0.15">
      <c r="A337" s="8">
        <v>335</v>
      </c>
      <c r="B337" s="21" t="s">
        <v>798</v>
      </c>
      <c r="C337" s="18" t="s">
        <v>799</v>
      </c>
      <c r="D337" s="18" t="s">
        <v>785</v>
      </c>
      <c r="E337" s="18" t="s">
        <v>782</v>
      </c>
      <c r="F337" s="17">
        <v>69</v>
      </c>
      <c r="G337" s="17">
        <v>52</v>
      </c>
      <c r="H337" s="17">
        <v>238</v>
      </c>
      <c r="I337" s="17"/>
      <c r="J337" s="17">
        <v>359</v>
      </c>
      <c r="K337" s="20">
        <v>180.8</v>
      </c>
      <c r="L337" s="20">
        <v>630.20000000000005</v>
      </c>
      <c r="M337" s="17">
        <v>1</v>
      </c>
      <c r="N337" s="15"/>
      <c r="O337" s="15"/>
      <c r="P337" s="17" t="s">
        <v>25</v>
      </c>
    </row>
    <row r="338" spans="1:16" ht="20.100000000000001" customHeight="1" x14ac:dyDescent="0.15">
      <c r="A338" s="8">
        <v>336</v>
      </c>
      <c r="B338" s="84" t="s">
        <v>800</v>
      </c>
      <c r="C338" s="18" t="s">
        <v>801</v>
      </c>
      <c r="D338" s="18" t="s">
        <v>785</v>
      </c>
      <c r="E338" s="18" t="s">
        <v>782</v>
      </c>
      <c r="F338" s="17">
        <v>52</v>
      </c>
      <c r="G338" s="17">
        <v>52</v>
      </c>
      <c r="H338" s="17">
        <v>209</v>
      </c>
      <c r="I338" s="17">
        <v>0</v>
      </c>
      <c r="J338" s="17">
        <v>313</v>
      </c>
      <c r="K338" s="20">
        <v>172.6</v>
      </c>
      <c r="L338" s="20">
        <v>571.9</v>
      </c>
      <c r="M338" s="17">
        <v>10</v>
      </c>
      <c r="N338" s="15"/>
      <c r="O338" s="15"/>
      <c r="P338" s="17" t="s">
        <v>25</v>
      </c>
    </row>
    <row r="339" spans="1:16" ht="20.100000000000001" customHeight="1" x14ac:dyDescent="0.15">
      <c r="A339" s="8">
        <v>337</v>
      </c>
      <c r="B339" s="17" t="s">
        <v>802</v>
      </c>
      <c r="C339" s="18" t="s">
        <v>803</v>
      </c>
      <c r="D339" s="18" t="s">
        <v>785</v>
      </c>
      <c r="E339" s="18" t="s">
        <v>782</v>
      </c>
      <c r="F339" s="17">
        <v>72</v>
      </c>
      <c r="G339" s="17">
        <v>52</v>
      </c>
      <c r="H339" s="17">
        <v>209</v>
      </c>
      <c r="I339" s="17">
        <v>0</v>
      </c>
      <c r="J339" s="17">
        <v>333</v>
      </c>
      <c r="K339" s="20">
        <v>157.19999999999999</v>
      </c>
      <c r="L339" s="20">
        <v>568.79999999999995</v>
      </c>
      <c r="M339" s="17">
        <v>11</v>
      </c>
      <c r="N339" s="15"/>
      <c r="O339" s="15"/>
      <c r="P339" s="17" t="s">
        <v>25</v>
      </c>
    </row>
    <row r="340" spans="1:16" ht="20.100000000000001" customHeight="1" x14ac:dyDescent="0.15">
      <c r="A340" s="8">
        <v>338</v>
      </c>
      <c r="B340" s="17" t="s">
        <v>804</v>
      </c>
      <c r="C340" s="18" t="s">
        <v>805</v>
      </c>
      <c r="D340" s="18" t="s">
        <v>785</v>
      </c>
      <c r="E340" s="18" t="s">
        <v>782</v>
      </c>
      <c r="F340" s="17">
        <v>59</v>
      </c>
      <c r="G340" s="17">
        <v>54</v>
      </c>
      <c r="H340" s="17">
        <v>207</v>
      </c>
      <c r="I340" s="17">
        <v>0</v>
      </c>
      <c r="J340" s="17">
        <v>320</v>
      </c>
      <c r="K340" s="20">
        <v>163.19999999999999</v>
      </c>
      <c r="L340" s="20">
        <v>564.79999999999995</v>
      </c>
      <c r="M340" s="17">
        <v>12</v>
      </c>
      <c r="N340" s="15">
        <v>65</v>
      </c>
      <c r="O340" s="15">
        <v>78</v>
      </c>
      <c r="P340" s="17" t="s">
        <v>35</v>
      </c>
    </row>
    <row r="341" spans="1:16" ht="20.100000000000001" customHeight="1" x14ac:dyDescent="0.15">
      <c r="A341" s="8">
        <v>339</v>
      </c>
      <c r="B341" s="17" t="s">
        <v>806</v>
      </c>
      <c r="C341" s="18" t="s">
        <v>807</v>
      </c>
      <c r="D341" s="18" t="s">
        <v>781</v>
      </c>
      <c r="E341" s="18" t="s">
        <v>782</v>
      </c>
      <c r="F341" s="17">
        <v>60</v>
      </c>
      <c r="G341" s="17">
        <v>42</v>
      </c>
      <c r="H341" s="17">
        <v>200</v>
      </c>
      <c r="I341" s="17">
        <v>0</v>
      </c>
      <c r="J341" s="17">
        <v>302</v>
      </c>
      <c r="K341" s="20">
        <v>173.6</v>
      </c>
      <c r="L341" s="20">
        <v>562.4</v>
      </c>
      <c r="M341" s="17">
        <v>13</v>
      </c>
      <c r="N341" s="15"/>
      <c r="O341" s="15"/>
      <c r="P341" s="17" t="s">
        <v>808</v>
      </c>
    </row>
    <row r="342" spans="1:16" ht="20.100000000000001" customHeight="1" x14ac:dyDescent="0.15">
      <c r="A342" s="8">
        <v>340</v>
      </c>
      <c r="B342" s="17" t="s">
        <v>809</v>
      </c>
      <c r="C342" s="18" t="s">
        <v>810</v>
      </c>
      <c r="D342" s="18" t="s">
        <v>785</v>
      </c>
      <c r="E342" s="18" t="s">
        <v>782</v>
      </c>
      <c r="F342" s="17">
        <v>62</v>
      </c>
      <c r="G342" s="17">
        <v>49</v>
      </c>
      <c r="H342" s="17">
        <v>191</v>
      </c>
      <c r="I342" s="17">
        <v>0</v>
      </c>
      <c r="J342" s="17">
        <v>302</v>
      </c>
      <c r="K342" s="20">
        <v>172.1</v>
      </c>
      <c r="L342" s="20">
        <v>560.20000000000005</v>
      </c>
      <c r="M342" s="17">
        <v>14</v>
      </c>
      <c r="N342" s="15"/>
      <c r="O342" s="15"/>
      <c r="P342" s="17" t="s">
        <v>25</v>
      </c>
    </row>
    <row r="343" spans="1:16" ht="20.100000000000001" customHeight="1" x14ac:dyDescent="0.15">
      <c r="A343" s="8">
        <v>341</v>
      </c>
      <c r="B343" s="17" t="s">
        <v>811</v>
      </c>
      <c r="C343" s="18" t="s">
        <v>812</v>
      </c>
      <c r="D343" s="18" t="s">
        <v>785</v>
      </c>
      <c r="E343" s="18" t="s">
        <v>782</v>
      </c>
      <c r="F343" s="17">
        <v>67</v>
      </c>
      <c r="G343" s="17">
        <v>51</v>
      </c>
      <c r="H343" s="17">
        <v>196</v>
      </c>
      <c r="I343" s="17">
        <v>0</v>
      </c>
      <c r="J343" s="17">
        <v>314</v>
      </c>
      <c r="K343" s="20">
        <v>162.19999999999999</v>
      </c>
      <c r="L343" s="20">
        <v>557.29999999999995</v>
      </c>
      <c r="M343" s="17">
        <v>15</v>
      </c>
      <c r="N343" s="15"/>
      <c r="O343" s="15"/>
      <c r="P343" s="17" t="s">
        <v>35</v>
      </c>
    </row>
    <row r="344" spans="1:16" ht="20.100000000000001" customHeight="1" x14ac:dyDescent="0.15">
      <c r="A344" s="8">
        <v>342</v>
      </c>
      <c r="B344" s="17" t="s">
        <v>813</v>
      </c>
      <c r="C344" s="18" t="s">
        <v>814</v>
      </c>
      <c r="D344" s="18" t="s">
        <v>785</v>
      </c>
      <c r="E344" s="18" t="s">
        <v>782</v>
      </c>
      <c r="F344" s="17">
        <v>54</v>
      </c>
      <c r="G344" s="17">
        <v>40</v>
      </c>
      <c r="H344" s="17">
        <v>219</v>
      </c>
      <c r="I344" s="17">
        <v>0</v>
      </c>
      <c r="J344" s="17">
        <v>313</v>
      </c>
      <c r="K344" s="20">
        <v>162.4</v>
      </c>
      <c r="L344" s="20">
        <v>556.6</v>
      </c>
      <c r="M344" s="17">
        <v>16</v>
      </c>
      <c r="N344" s="15"/>
      <c r="O344" s="15"/>
      <c r="P344" s="17" t="s">
        <v>35</v>
      </c>
    </row>
    <row r="345" spans="1:16" ht="20.100000000000001" customHeight="1" x14ac:dyDescent="0.15">
      <c r="A345" s="8">
        <v>343</v>
      </c>
      <c r="B345" s="17" t="s">
        <v>815</v>
      </c>
      <c r="C345" s="18" t="s">
        <v>816</v>
      </c>
      <c r="D345" s="18" t="s">
        <v>781</v>
      </c>
      <c r="E345" s="18" t="s">
        <v>782</v>
      </c>
      <c r="F345" s="17">
        <v>60</v>
      </c>
      <c r="G345" s="17">
        <v>51</v>
      </c>
      <c r="H345" s="17">
        <v>191</v>
      </c>
      <c r="I345" s="17">
        <v>0</v>
      </c>
      <c r="J345" s="17">
        <v>302</v>
      </c>
      <c r="K345" s="20">
        <v>168.6</v>
      </c>
      <c r="L345" s="20">
        <v>554.9</v>
      </c>
      <c r="M345" s="17">
        <v>17</v>
      </c>
      <c r="N345" s="15"/>
      <c r="O345" s="15"/>
      <c r="P345" s="17" t="s">
        <v>35</v>
      </c>
    </row>
    <row r="346" spans="1:16" ht="20.100000000000001" customHeight="1" x14ac:dyDescent="0.15">
      <c r="A346" s="8">
        <v>344</v>
      </c>
      <c r="B346" s="17" t="s">
        <v>817</v>
      </c>
      <c r="C346" s="18" t="s">
        <v>818</v>
      </c>
      <c r="D346" s="18" t="s">
        <v>785</v>
      </c>
      <c r="E346" s="18" t="s">
        <v>782</v>
      </c>
      <c r="F346" s="17">
        <v>56</v>
      </c>
      <c r="G346" s="17">
        <v>53</v>
      </c>
      <c r="H346" s="17">
        <v>184</v>
      </c>
      <c r="I346" s="17">
        <v>0</v>
      </c>
      <c r="J346" s="17">
        <v>293</v>
      </c>
      <c r="K346" s="20">
        <v>173.9</v>
      </c>
      <c r="L346" s="20">
        <v>553.9</v>
      </c>
      <c r="M346" s="17">
        <v>18</v>
      </c>
      <c r="N346" s="15"/>
      <c r="O346" s="15"/>
      <c r="P346" s="9" t="s">
        <v>55</v>
      </c>
    </row>
    <row r="347" spans="1:16" ht="20.100000000000001" customHeight="1" x14ac:dyDescent="0.15">
      <c r="A347" s="8">
        <v>345</v>
      </c>
      <c r="B347" s="17" t="s">
        <v>819</v>
      </c>
      <c r="C347" s="18" t="s">
        <v>820</v>
      </c>
      <c r="D347" s="18" t="s">
        <v>781</v>
      </c>
      <c r="E347" s="18" t="s">
        <v>782</v>
      </c>
      <c r="F347" s="17">
        <v>60</v>
      </c>
      <c r="G347" s="17">
        <v>55</v>
      </c>
      <c r="H347" s="17">
        <v>182</v>
      </c>
      <c r="I347" s="17">
        <v>0</v>
      </c>
      <c r="J347" s="17">
        <v>297</v>
      </c>
      <c r="K347" s="20">
        <v>170.4</v>
      </c>
      <c r="L347" s="20">
        <v>552.6</v>
      </c>
      <c r="M347" s="17">
        <v>19</v>
      </c>
      <c r="N347" s="15"/>
      <c r="O347" s="15"/>
      <c r="P347" s="17" t="s">
        <v>35</v>
      </c>
    </row>
    <row r="348" spans="1:16" ht="20.100000000000001" customHeight="1" x14ac:dyDescent="0.15">
      <c r="A348" s="8">
        <v>346</v>
      </c>
      <c r="B348" s="17" t="s">
        <v>821</v>
      </c>
      <c r="C348" s="18" t="s">
        <v>822</v>
      </c>
      <c r="D348" s="18" t="s">
        <v>785</v>
      </c>
      <c r="E348" s="18" t="s">
        <v>782</v>
      </c>
      <c r="F348" s="17">
        <v>59</v>
      </c>
      <c r="G348" s="17">
        <v>40</v>
      </c>
      <c r="H348" s="17">
        <v>213</v>
      </c>
      <c r="I348" s="17">
        <v>0</v>
      </c>
      <c r="J348" s="17">
        <v>312</v>
      </c>
      <c r="K348" s="20">
        <v>156.6</v>
      </c>
      <c r="L348" s="20">
        <v>546.9</v>
      </c>
      <c r="M348" s="17">
        <v>20</v>
      </c>
      <c r="N348" s="15"/>
      <c r="O348" s="15"/>
      <c r="P348" s="17" t="s">
        <v>35</v>
      </c>
    </row>
    <row r="349" spans="1:16" ht="20.100000000000001" customHeight="1" x14ac:dyDescent="0.15">
      <c r="A349" s="8">
        <v>347</v>
      </c>
      <c r="B349" s="17" t="s">
        <v>823</v>
      </c>
      <c r="C349" s="18" t="s">
        <v>824</v>
      </c>
      <c r="D349" s="18" t="s">
        <v>785</v>
      </c>
      <c r="E349" s="18" t="s">
        <v>782</v>
      </c>
      <c r="F349" s="17">
        <v>59</v>
      </c>
      <c r="G349" s="17">
        <v>46</v>
      </c>
      <c r="H349" s="17">
        <v>191</v>
      </c>
      <c r="I349" s="17">
        <v>0</v>
      </c>
      <c r="J349" s="17">
        <v>296</v>
      </c>
      <c r="K349" s="20">
        <v>159.1</v>
      </c>
      <c r="L349" s="20">
        <v>534.70000000000005</v>
      </c>
      <c r="M349" s="17">
        <v>21</v>
      </c>
      <c r="N349" s="15"/>
      <c r="O349" s="15"/>
      <c r="P349" s="17" t="s">
        <v>35</v>
      </c>
    </row>
    <row r="350" spans="1:16" ht="20.100000000000001" customHeight="1" x14ac:dyDescent="0.15">
      <c r="A350" s="8">
        <v>348</v>
      </c>
      <c r="B350" s="21" t="s">
        <v>825</v>
      </c>
      <c r="C350" s="18" t="s">
        <v>826</v>
      </c>
      <c r="D350" s="18" t="s">
        <v>785</v>
      </c>
      <c r="E350" s="18" t="s">
        <v>782</v>
      </c>
      <c r="F350" s="17">
        <v>60</v>
      </c>
      <c r="G350" s="17">
        <v>52</v>
      </c>
      <c r="H350" s="17">
        <v>194</v>
      </c>
      <c r="I350" s="17">
        <v>0</v>
      </c>
      <c r="J350" s="17">
        <v>306</v>
      </c>
      <c r="K350" s="20">
        <v>151.1</v>
      </c>
      <c r="L350" s="20">
        <v>532.70000000000005</v>
      </c>
      <c r="M350" s="17">
        <v>22</v>
      </c>
      <c r="N350" s="15"/>
      <c r="O350" s="15"/>
      <c r="P350" s="17" t="s">
        <v>25</v>
      </c>
    </row>
    <row r="351" spans="1:16" ht="20.100000000000001" customHeight="1" x14ac:dyDescent="0.15">
      <c r="A351" s="8">
        <v>349</v>
      </c>
      <c r="B351" s="17" t="s">
        <v>827</v>
      </c>
      <c r="C351" s="18" t="s">
        <v>828</v>
      </c>
      <c r="D351" s="18" t="s">
        <v>785</v>
      </c>
      <c r="E351" s="18" t="s">
        <v>782</v>
      </c>
      <c r="F351" s="17">
        <v>62</v>
      </c>
      <c r="G351" s="17">
        <v>50</v>
      </c>
      <c r="H351" s="17">
        <v>194</v>
      </c>
      <c r="I351" s="17">
        <v>0</v>
      </c>
      <c r="J351" s="17">
        <v>306</v>
      </c>
      <c r="K351" s="20">
        <v>148.69999999999999</v>
      </c>
      <c r="L351" s="20">
        <v>529.1</v>
      </c>
      <c r="M351" s="17">
        <v>23</v>
      </c>
      <c r="N351" s="15"/>
      <c r="O351" s="15"/>
      <c r="P351" s="17" t="s">
        <v>25</v>
      </c>
    </row>
    <row r="352" spans="1:16" ht="20.100000000000001" customHeight="1" x14ac:dyDescent="0.15">
      <c r="A352" s="8">
        <v>350</v>
      </c>
      <c r="B352" s="17" t="s">
        <v>829</v>
      </c>
      <c r="C352" s="18" t="s">
        <v>830</v>
      </c>
      <c r="D352" s="18" t="s">
        <v>781</v>
      </c>
      <c r="E352" s="18" t="s">
        <v>782</v>
      </c>
      <c r="F352" s="17">
        <v>54</v>
      </c>
      <c r="G352" s="17">
        <v>50</v>
      </c>
      <c r="H352" s="17">
        <v>231</v>
      </c>
      <c r="I352" s="17">
        <v>0</v>
      </c>
      <c r="J352" s="17">
        <v>335</v>
      </c>
      <c r="K352" s="20">
        <v>128</v>
      </c>
      <c r="L352" s="20">
        <v>527</v>
      </c>
      <c r="M352" s="17">
        <v>24</v>
      </c>
      <c r="N352" s="15"/>
      <c r="O352" s="15"/>
      <c r="P352" s="17" t="s">
        <v>25</v>
      </c>
    </row>
    <row r="353" spans="1:16" ht="20.100000000000001" customHeight="1" x14ac:dyDescent="0.15">
      <c r="A353" s="8">
        <v>351</v>
      </c>
      <c r="B353" s="85" t="s">
        <v>831</v>
      </c>
      <c r="C353" s="42" t="s">
        <v>832</v>
      </c>
      <c r="D353" s="42" t="s">
        <v>833</v>
      </c>
      <c r="E353" s="18" t="s">
        <v>834</v>
      </c>
      <c r="F353" s="17">
        <v>57</v>
      </c>
      <c r="G353" s="17">
        <v>62</v>
      </c>
      <c r="H353" s="17">
        <v>107</v>
      </c>
      <c r="I353" s="17">
        <v>116</v>
      </c>
      <c r="J353" s="17">
        <v>342</v>
      </c>
      <c r="K353" s="20">
        <v>183.4</v>
      </c>
      <c r="L353" s="20">
        <v>617.1</v>
      </c>
      <c r="M353" s="17">
        <v>1</v>
      </c>
      <c r="N353" s="15"/>
      <c r="O353" s="15"/>
      <c r="P353" s="17" t="s">
        <v>106</v>
      </c>
    </row>
    <row r="354" spans="1:16" ht="20.100000000000001" customHeight="1" x14ac:dyDescent="0.15">
      <c r="A354" s="8">
        <v>352</v>
      </c>
      <c r="B354" s="85" t="s">
        <v>835</v>
      </c>
      <c r="C354" s="42" t="s">
        <v>836</v>
      </c>
      <c r="D354" s="42" t="s">
        <v>833</v>
      </c>
      <c r="E354" s="18" t="s">
        <v>834</v>
      </c>
      <c r="F354" s="17">
        <v>75</v>
      </c>
      <c r="G354" s="17">
        <v>63</v>
      </c>
      <c r="H354" s="17">
        <v>65</v>
      </c>
      <c r="I354" s="17">
        <v>135</v>
      </c>
      <c r="J354" s="17">
        <v>338</v>
      </c>
      <c r="K354" s="20">
        <v>176.6</v>
      </c>
      <c r="L354" s="20">
        <v>602.9</v>
      </c>
      <c r="M354" s="17">
        <v>2</v>
      </c>
      <c r="N354" s="15"/>
      <c r="O354" s="15"/>
      <c r="P354" s="17" t="s">
        <v>329</v>
      </c>
    </row>
    <row r="355" spans="1:16" ht="20.100000000000001" customHeight="1" x14ac:dyDescent="0.15">
      <c r="A355" s="8">
        <v>353</v>
      </c>
      <c r="B355" s="85" t="s">
        <v>837</v>
      </c>
      <c r="C355" s="42" t="s">
        <v>838</v>
      </c>
      <c r="D355" s="42" t="s">
        <v>833</v>
      </c>
      <c r="E355" s="18" t="s">
        <v>834</v>
      </c>
      <c r="F355" s="17">
        <v>75</v>
      </c>
      <c r="G355" s="17">
        <v>60</v>
      </c>
      <c r="H355" s="17">
        <v>65</v>
      </c>
      <c r="I355" s="17">
        <v>142</v>
      </c>
      <c r="J355" s="17">
        <v>342</v>
      </c>
      <c r="K355" s="20">
        <v>173.4</v>
      </c>
      <c r="L355" s="20">
        <v>602.1</v>
      </c>
      <c r="M355" s="17">
        <v>3</v>
      </c>
      <c r="N355" s="15"/>
      <c r="O355" s="15"/>
      <c r="P355" s="17" t="s">
        <v>329</v>
      </c>
    </row>
    <row r="356" spans="1:16" ht="20.100000000000001" customHeight="1" x14ac:dyDescent="0.15">
      <c r="A356" s="8">
        <v>354</v>
      </c>
      <c r="B356" s="85" t="s">
        <v>839</v>
      </c>
      <c r="C356" s="42" t="s">
        <v>840</v>
      </c>
      <c r="D356" s="42" t="s">
        <v>841</v>
      </c>
      <c r="E356" s="18" t="s">
        <v>834</v>
      </c>
      <c r="F356" s="17">
        <v>70</v>
      </c>
      <c r="G356" s="17">
        <v>55</v>
      </c>
      <c r="H356" s="17">
        <v>71</v>
      </c>
      <c r="I356" s="17">
        <v>129</v>
      </c>
      <c r="J356" s="17">
        <v>325</v>
      </c>
      <c r="K356" s="20">
        <v>178.6</v>
      </c>
      <c r="L356" s="20">
        <v>592.9</v>
      </c>
      <c r="M356" s="17">
        <v>4</v>
      </c>
      <c r="N356" s="15"/>
      <c r="O356" s="15"/>
      <c r="P356" s="17" t="s">
        <v>106</v>
      </c>
    </row>
    <row r="357" spans="1:16" ht="20.100000000000001" customHeight="1" x14ac:dyDescent="0.15">
      <c r="A357" s="8">
        <v>355</v>
      </c>
      <c r="B357" s="85" t="s">
        <v>842</v>
      </c>
      <c r="C357" s="42" t="s">
        <v>843</v>
      </c>
      <c r="D357" s="42" t="s">
        <v>841</v>
      </c>
      <c r="E357" s="18" t="s">
        <v>834</v>
      </c>
      <c r="F357" s="17">
        <v>72</v>
      </c>
      <c r="G357" s="17">
        <v>49</v>
      </c>
      <c r="H357" s="17">
        <v>82</v>
      </c>
      <c r="I357" s="17">
        <v>118</v>
      </c>
      <c r="J357" s="17">
        <v>321</v>
      </c>
      <c r="K357" s="20">
        <v>179.8</v>
      </c>
      <c r="L357" s="20">
        <v>590.70000000000005</v>
      </c>
      <c r="M357" s="17">
        <v>5</v>
      </c>
      <c r="N357" s="15"/>
      <c r="O357" s="15"/>
      <c r="P357" s="17" t="s">
        <v>106</v>
      </c>
    </row>
    <row r="358" spans="1:16" ht="20.100000000000001" customHeight="1" x14ac:dyDescent="0.15">
      <c r="A358" s="8">
        <v>356</v>
      </c>
      <c r="B358" s="85" t="s">
        <v>844</v>
      </c>
      <c r="C358" s="42" t="s">
        <v>845</v>
      </c>
      <c r="D358" s="42" t="s">
        <v>833</v>
      </c>
      <c r="E358" s="18" t="s">
        <v>834</v>
      </c>
      <c r="F358" s="17">
        <v>63</v>
      </c>
      <c r="G358" s="17">
        <v>50</v>
      </c>
      <c r="H358" s="17">
        <v>90</v>
      </c>
      <c r="I358" s="17">
        <v>120</v>
      </c>
      <c r="J358" s="17">
        <v>323</v>
      </c>
      <c r="K358" s="20">
        <v>177.8</v>
      </c>
      <c r="L358" s="20">
        <v>589.70000000000005</v>
      </c>
      <c r="M358" s="17">
        <v>6</v>
      </c>
      <c r="N358" s="15"/>
      <c r="O358" s="15"/>
      <c r="P358" s="17" t="s">
        <v>329</v>
      </c>
    </row>
    <row r="359" spans="1:16" ht="20.100000000000001" customHeight="1" x14ac:dyDescent="0.15">
      <c r="A359" s="8">
        <v>357</v>
      </c>
      <c r="B359" s="85" t="s">
        <v>846</v>
      </c>
      <c r="C359" s="42" t="s">
        <v>847</v>
      </c>
      <c r="D359" s="42" t="s">
        <v>833</v>
      </c>
      <c r="E359" s="18" t="s">
        <v>834</v>
      </c>
      <c r="F359" s="17">
        <v>69</v>
      </c>
      <c r="G359" s="17">
        <v>56</v>
      </c>
      <c r="H359" s="17">
        <v>65</v>
      </c>
      <c r="I359" s="17">
        <v>136</v>
      </c>
      <c r="J359" s="17">
        <v>326</v>
      </c>
      <c r="K359" s="20">
        <v>175.6</v>
      </c>
      <c r="L359" s="20">
        <v>589.4</v>
      </c>
      <c r="M359" s="17">
        <v>7</v>
      </c>
      <c r="N359" s="15"/>
      <c r="O359" s="15"/>
      <c r="P359" s="17" t="s">
        <v>329</v>
      </c>
    </row>
    <row r="360" spans="1:16" ht="20.100000000000001" customHeight="1" x14ac:dyDescent="0.15">
      <c r="A360" s="8">
        <v>358</v>
      </c>
      <c r="B360" s="85" t="s">
        <v>848</v>
      </c>
      <c r="C360" s="42" t="s">
        <v>849</v>
      </c>
      <c r="D360" s="42" t="s">
        <v>833</v>
      </c>
      <c r="E360" s="18" t="s">
        <v>834</v>
      </c>
      <c r="F360" s="17">
        <v>70</v>
      </c>
      <c r="G360" s="17">
        <v>52</v>
      </c>
      <c r="H360" s="17">
        <v>64</v>
      </c>
      <c r="I360" s="17">
        <v>143</v>
      </c>
      <c r="J360" s="17">
        <v>329</v>
      </c>
      <c r="K360" s="20">
        <v>165.4</v>
      </c>
      <c r="L360" s="20">
        <v>577.1</v>
      </c>
      <c r="M360" s="17">
        <v>8</v>
      </c>
      <c r="N360" s="15"/>
      <c r="O360" s="15"/>
      <c r="P360" s="17" t="s">
        <v>106</v>
      </c>
    </row>
    <row r="361" spans="1:16" ht="20.100000000000001" customHeight="1" x14ac:dyDescent="0.15">
      <c r="A361" s="8">
        <v>359</v>
      </c>
      <c r="B361" s="85" t="s">
        <v>850</v>
      </c>
      <c r="C361" s="42" t="s">
        <v>851</v>
      </c>
      <c r="D361" s="42" t="s">
        <v>841</v>
      </c>
      <c r="E361" s="18" t="s">
        <v>834</v>
      </c>
      <c r="F361" s="17">
        <v>63</v>
      </c>
      <c r="G361" s="17">
        <v>59</v>
      </c>
      <c r="H361" s="17">
        <v>91</v>
      </c>
      <c r="I361" s="17">
        <v>111</v>
      </c>
      <c r="J361" s="17">
        <v>324</v>
      </c>
      <c r="K361" s="20">
        <v>167.2</v>
      </c>
      <c r="L361" s="20">
        <v>574.79999999999995</v>
      </c>
      <c r="M361" s="17">
        <v>9</v>
      </c>
      <c r="N361" s="15"/>
      <c r="O361" s="15"/>
      <c r="P361" s="17" t="s">
        <v>329</v>
      </c>
    </row>
    <row r="362" spans="1:16" ht="20.100000000000001" customHeight="1" x14ac:dyDescent="0.15">
      <c r="A362" s="8">
        <v>360</v>
      </c>
      <c r="B362" s="85" t="s">
        <v>852</v>
      </c>
      <c r="C362" s="42" t="s">
        <v>853</v>
      </c>
      <c r="D362" s="42" t="s">
        <v>833</v>
      </c>
      <c r="E362" s="18" t="s">
        <v>834</v>
      </c>
      <c r="F362" s="17">
        <v>67</v>
      </c>
      <c r="G362" s="17">
        <v>65</v>
      </c>
      <c r="H362" s="17">
        <v>84</v>
      </c>
      <c r="I362" s="17">
        <v>107</v>
      </c>
      <c r="J362" s="17">
        <v>323</v>
      </c>
      <c r="K362" s="20">
        <v>163.19999999999999</v>
      </c>
      <c r="L362" s="20">
        <v>567.79999999999995</v>
      </c>
      <c r="M362" s="17">
        <v>10</v>
      </c>
      <c r="N362" s="15"/>
      <c r="O362" s="15"/>
      <c r="P362" s="17" t="s">
        <v>469</v>
      </c>
    </row>
    <row r="363" spans="1:16" ht="20.100000000000001" customHeight="1" x14ac:dyDescent="0.15">
      <c r="A363" s="8">
        <v>361</v>
      </c>
      <c r="B363" s="85" t="s">
        <v>854</v>
      </c>
      <c r="C363" s="42" t="s">
        <v>855</v>
      </c>
      <c r="D363" s="42" t="s">
        <v>833</v>
      </c>
      <c r="E363" s="18" t="s">
        <v>834</v>
      </c>
      <c r="F363" s="17">
        <v>68</v>
      </c>
      <c r="G363" s="17">
        <v>48</v>
      </c>
      <c r="H363" s="17">
        <v>83</v>
      </c>
      <c r="I363" s="17">
        <v>130</v>
      </c>
      <c r="J363" s="17">
        <v>329</v>
      </c>
      <c r="K363" s="20">
        <v>155</v>
      </c>
      <c r="L363" s="20">
        <v>561.5</v>
      </c>
      <c r="M363" s="17">
        <v>11</v>
      </c>
      <c r="N363" s="15"/>
      <c r="O363" s="15"/>
      <c r="P363" s="17" t="s">
        <v>329</v>
      </c>
    </row>
    <row r="364" spans="1:16" ht="20.100000000000001" customHeight="1" x14ac:dyDescent="0.15">
      <c r="A364" s="8">
        <v>362</v>
      </c>
      <c r="B364" s="85" t="s">
        <v>856</v>
      </c>
      <c r="C364" s="42" t="s">
        <v>857</v>
      </c>
      <c r="D364" s="42" t="s">
        <v>833</v>
      </c>
      <c r="E364" s="18" t="s">
        <v>834</v>
      </c>
      <c r="F364" s="17">
        <v>63</v>
      </c>
      <c r="G364" s="17">
        <v>62</v>
      </c>
      <c r="H364" s="17">
        <v>70</v>
      </c>
      <c r="I364" s="17">
        <v>131</v>
      </c>
      <c r="J364" s="17">
        <v>326</v>
      </c>
      <c r="K364" s="20">
        <v>155.80000000000001</v>
      </c>
      <c r="L364" s="20">
        <v>559.70000000000005</v>
      </c>
      <c r="M364" s="17">
        <v>12</v>
      </c>
      <c r="N364" s="15"/>
      <c r="O364" s="15"/>
      <c r="P364" s="17" t="s">
        <v>106</v>
      </c>
    </row>
    <row r="365" spans="1:16" ht="20.100000000000001" customHeight="1" x14ac:dyDescent="0.15">
      <c r="A365" s="8">
        <v>363</v>
      </c>
      <c r="B365" s="85" t="s">
        <v>858</v>
      </c>
      <c r="C365" s="42" t="s">
        <v>859</v>
      </c>
      <c r="D365" s="42" t="s">
        <v>833</v>
      </c>
      <c r="E365" s="18" t="s">
        <v>834</v>
      </c>
      <c r="F365" s="17">
        <v>64</v>
      </c>
      <c r="G365" s="17">
        <v>64</v>
      </c>
      <c r="H365" s="17">
        <v>88</v>
      </c>
      <c r="I365" s="17">
        <v>116</v>
      </c>
      <c r="J365" s="17">
        <v>332</v>
      </c>
      <c r="K365" s="20">
        <v>150.80000000000001</v>
      </c>
      <c r="L365" s="20">
        <v>558.20000000000005</v>
      </c>
      <c r="M365" s="17">
        <v>13</v>
      </c>
      <c r="N365" s="15"/>
      <c r="O365" s="15"/>
      <c r="P365" s="17" t="s">
        <v>106</v>
      </c>
    </row>
    <row r="366" spans="1:16" ht="20.100000000000001" customHeight="1" x14ac:dyDescent="0.15">
      <c r="A366" s="8">
        <v>364</v>
      </c>
      <c r="B366" s="85" t="s">
        <v>860</v>
      </c>
      <c r="C366" s="42" t="s">
        <v>861</v>
      </c>
      <c r="D366" s="42" t="s">
        <v>841</v>
      </c>
      <c r="E366" s="18" t="s">
        <v>834</v>
      </c>
      <c r="F366" s="17">
        <v>56</v>
      </c>
      <c r="G366" s="17">
        <v>54</v>
      </c>
      <c r="H366" s="17">
        <v>83</v>
      </c>
      <c r="I366" s="17">
        <v>131</v>
      </c>
      <c r="J366" s="17">
        <v>324</v>
      </c>
      <c r="K366" s="20">
        <v>148</v>
      </c>
      <c r="L366" s="20">
        <v>546</v>
      </c>
      <c r="M366" s="17">
        <v>14</v>
      </c>
      <c r="N366" s="15">
        <v>69</v>
      </c>
      <c r="O366" s="15">
        <v>81</v>
      </c>
      <c r="P366" s="17" t="s">
        <v>106</v>
      </c>
    </row>
    <row r="367" spans="1:16" ht="20.100000000000001" customHeight="1" x14ac:dyDescent="0.15">
      <c r="A367" s="8">
        <v>365</v>
      </c>
      <c r="B367" s="85" t="s">
        <v>862</v>
      </c>
      <c r="C367" s="42" t="s">
        <v>863</v>
      </c>
      <c r="D367" s="42" t="s">
        <v>833</v>
      </c>
      <c r="E367" s="18" t="s">
        <v>834</v>
      </c>
      <c r="F367" s="17">
        <v>59</v>
      </c>
      <c r="G367" s="17">
        <v>48</v>
      </c>
      <c r="H367" s="17">
        <v>51</v>
      </c>
      <c r="I367" s="17">
        <v>90</v>
      </c>
      <c r="J367" s="17">
        <v>248</v>
      </c>
      <c r="K367" s="20">
        <v>158.4</v>
      </c>
      <c r="L367" s="20">
        <v>485.6</v>
      </c>
      <c r="M367" s="17">
        <v>15</v>
      </c>
      <c r="N367" s="15">
        <v>74</v>
      </c>
      <c r="O367" s="15">
        <v>75</v>
      </c>
      <c r="P367" s="17" t="s">
        <v>808</v>
      </c>
    </row>
    <row r="368" spans="1:16" ht="20.100000000000001" customHeight="1" x14ac:dyDescent="0.15">
      <c r="A368" s="8">
        <v>366</v>
      </c>
      <c r="B368" s="18" t="s">
        <v>2745</v>
      </c>
      <c r="C368" s="18" t="s">
        <v>2746</v>
      </c>
      <c r="D368" s="18" t="s">
        <v>833</v>
      </c>
      <c r="E368" s="18" t="s">
        <v>871</v>
      </c>
      <c r="F368" s="18">
        <v>63</v>
      </c>
      <c r="G368" s="18">
        <v>69</v>
      </c>
      <c r="H368" s="18">
        <v>99</v>
      </c>
      <c r="I368" s="18">
        <v>96</v>
      </c>
      <c r="J368" s="18">
        <v>327</v>
      </c>
      <c r="K368" s="18">
        <v>139.80000000000001</v>
      </c>
      <c r="L368" s="18">
        <v>536.70000000000005</v>
      </c>
      <c r="M368" s="18">
        <v>13</v>
      </c>
      <c r="N368" s="18"/>
      <c r="O368" s="18"/>
      <c r="P368" s="18" t="s">
        <v>2747</v>
      </c>
    </row>
    <row r="369" spans="1:16" ht="20.100000000000001" customHeight="1" x14ac:dyDescent="0.15">
      <c r="A369" s="8">
        <v>367</v>
      </c>
      <c r="B369" s="85" t="s">
        <v>865</v>
      </c>
      <c r="C369" s="42" t="s">
        <v>866</v>
      </c>
      <c r="D369" s="42" t="s">
        <v>833</v>
      </c>
      <c r="E369" s="18" t="s">
        <v>864</v>
      </c>
      <c r="F369" s="17">
        <v>71</v>
      </c>
      <c r="G369" s="17">
        <v>64</v>
      </c>
      <c r="H369" s="17">
        <v>64</v>
      </c>
      <c r="I369" s="17">
        <v>136</v>
      </c>
      <c r="J369" s="17">
        <v>335</v>
      </c>
      <c r="K369" s="20">
        <v>172.6</v>
      </c>
      <c r="L369" s="20">
        <v>593.9</v>
      </c>
      <c r="M369" s="17">
        <v>1</v>
      </c>
      <c r="N369" s="15">
        <v>77</v>
      </c>
      <c r="O369" s="15">
        <v>60</v>
      </c>
      <c r="P369" s="17" t="s">
        <v>329</v>
      </c>
    </row>
    <row r="370" spans="1:16" ht="20.100000000000001" customHeight="1" x14ac:dyDescent="0.15">
      <c r="A370" s="8">
        <v>368</v>
      </c>
      <c r="B370" s="85" t="s">
        <v>867</v>
      </c>
      <c r="C370" s="42" t="s">
        <v>868</v>
      </c>
      <c r="D370" s="42" t="s">
        <v>833</v>
      </c>
      <c r="E370" s="18" t="s">
        <v>864</v>
      </c>
      <c r="F370" s="17">
        <v>70</v>
      </c>
      <c r="G370" s="17">
        <v>72</v>
      </c>
      <c r="H370" s="17">
        <v>65</v>
      </c>
      <c r="I370" s="17">
        <v>137</v>
      </c>
      <c r="J370" s="17">
        <v>344</v>
      </c>
      <c r="K370" s="20">
        <v>161.30000000000001</v>
      </c>
      <c r="L370" s="20">
        <v>585.95000000000005</v>
      </c>
      <c r="M370" s="17">
        <v>2</v>
      </c>
      <c r="N370" s="15"/>
      <c r="O370" s="15"/>
      <c r="P370" s="17" t="s">
        <v>55</v>
      </c>
    </row>
    <row r="371" spans="1:16" ht="20.100000000000001" customHeight="1" x14ac:dyDescent="0.15">
      <c r="A371" s="8">
        <v>369</v>
      </c>
      <c r="B371" s="85" t="s">
        <v>869</v>
      </c>
      <c r="C371" s="42" t="s">
        <v>870</v>
      </c>
      <c r="D371" s="42" t="s">
        <v>833</v>
      </c>
      <c r="E371" s="18" t="s">
        <v>871</v>
      </c>
      <c r="F371" s="17">
        <v>70</v>
      </c>
      <c r="G371" s="17">
        <v>76</v>
      </c>
      <c r="H371" s="17">
        <v>62</v>
      </c>
      <c r="I371" s="17">
        <v>134</v>
      </c>
      <c r="J371" s="17">
        <v>342</v>
      </c>
      <c r="K371" s="20">
        <v>162.4</v>
      </c>
      <c r="L371" s="20">
        <v>585.6</v>
      </c>
      <c r="M371" s="17">
        <v>3</v>
      </c>
      <c r="N371" s="15"/>
      <c r="O371" s="15"/>
      <c r="P371" s="17" t="s">
        <v>106</v>
      </c>
    </row>
    <row r="372" spans="1:16" ht="20.100000000000001" customHeight="1" x14ac:dyDescent="0.15">
      <c r="A372" s="8">
        <v>370</v>
      </c>
      <c r="B372" s="85" t="s">
        <v>872</v>
      </c>
      <c r="C372" s="42" t="s">
        <v>873</v>
      </c>
      <c r="D372" s="42" t="s">
        <v>833</v>
      </c>
      <c r="E372" s="18" t="s">
        <v>864</v>
      </c>
      <c r="F372" s="17">
        <v>64</v>
      </c>
      <c r="G372" s="17">
        <v>56</v>
      </c>
      <c r="H372" s="17">
        <v>90</v>
      </c>
      <c r="I372" s="17">
        <v>134</v>
      </c>
      <c r="J372" s="17">
        <v>344</v>
      </c>
      <c r="K372" s="20">
        <v>160.19999999999999</v>
      </c>
      <c r="L372" s="20">
        <v>584.29999999999995</v>
      </c>
      <c r="M372" s="17">
        <v>4</v>
      </c>
      <c r="N372" s="15"/>
      <c r="O372" s="15"/>
      <c r="P372" s="17" t="s">
        <v>106</v>
      </c>
    </row>
    <row r="373" spans="1:16" ht="20.100000000000001" customHeight="1" x14ac:dyDescent="0.15">
      <c r="A373" s="8">
        <v>371</v>
      </c>
      <c r="B373" s="85" t="s">
        <v>874</v>
      </c>
      <c r="C373" s="42" t="s">
        <v>875</v>
      </c>
      <c r="D373" s="42" t="s">
        <v>833</v>
      </c>
      <c r="E373" s="18" t="s">
        <v>864</v>
      </c>
      <c r="F373" s="17">
        <v>67</v>
      </c>
      <c r="G373" s="17">
        <v>71</v>
      </c>
      <c r="H373" s="17">
        <v>95</v>
      </c>
      <c r="I373" s="17">
        <v>87</v>
      </c>
      <c r="J373" s="17">
        <v>320</v>
      </c>
      <c r="K373" s="20">
        <v>171.4</v>
      </c>
      <c r="L373" s="20">
        <v>577.1</v>
      </c>
      <c r="M373" s="17">
        <v>5</v>
      </c>
      <c r="N373" s="15"/>
      <c r="O373" s="15"/>
      <c r="P373" s="17" t="s">
        <v>106</v>
      </c>
    </row>
    <row r="374" spans="1:16" ht="20.100000000000001" customHeight="1" x14ac:dyDescent="0.15">
      <c r="A374" s="8">
        <v>372</v>
      </c>
      <c r="B374" s="85" t="s">
        <v>876</v>
      </c>
      <c r="C374" s="42" t="s">
        <v>877</v>
      </c>
      <c r="D374" s="42" t="s">
        <v>833</v>
      </c>
      <c r="E374" s="18" t="s">
        <v>864</v>
      </c>
      <c r="F374" s="17">
        <v>69</v>
      </c>
      <c r="G374" s="17">
        <v>73</v>
      </c>
      <c r="H374" s="17">
        <v>89</v>
      </c>
      <c r="I374" s="17">
        <v>95</v>
      </c>
      <c r="J374" s="17">
        <v>326</v>
      </c>
      <c r="K374" s="20">
        <v>163.6</v>
      </c>
      <c r="L374" s="20">
        <v>571.4</v>
      </c>
      <c r="M374" s="17">
        <v>6</v>
      </c>
      <c r="N374" s="15"/>
      <c r="O374" s="15"/>
      <c r="P374" s="17" t="s">
        <v>106</v>
      </c>
    </row>
    <row r="375" spans="1:16" ht="20.100000000000001" customHeight="1" x14ac:dyDescent="0.15">
      <c r="A375" s="8">
        <v>373</v>
      </c>
      <c r="B375" s="85" t="s">
        <v>878</v>
      </c>
      <c r="C375" s="42" t="s">
        <v>879</v>
      </c>
      <c r="D375" s="42" t="s">
        <v>841</v>
      </c>
      <c r="E375" s="18" t="s">
        <v>864</v>
      </c>
      <c r="F375" s="17">
        <v>69</v>
      </c>
      <c r="G375" s="17">
        <v>68</v>
      </c>
      <c r="H375" s="17">
        <v>68</v>
      </c>
      <c r="I375" s="17">
        <v>117</v>
      </c>
      <c r="J375" s="17">
        <v>322</v>
      </c>
      <c r="K375" s="20">
        <v>165.6</v>
      </c>
      <c r="L375" s="20">
        <v>570.4</v>
      </c>
      <c r="M375" s="17">
        <v>7</v>
      </c>
      <c r="N375" s="15"/>
      <c r="O375" s="15"/>
      <c r="P375" s="17" t="s">
        <v>106</v>
      </c>
    </row>
    <row r="376" spans="1:16" ht="20.100000000000001" customHeight="1" x14ac:dyDescent="0.15">
      <c r="A376" s="8">
        <v>374</v>
      </c>
      <c r="B376" s="85" t="s">
        <v>880</v>
      </c>
      <c r="C376" s="42" t="s">
        <v>881</v>
      </c>
      <c r="D376" s="42" t="s">
        <v>833</v>
      </c>
      <c r="E376" s="18" t="s">
        <v>864</v>
      </c>
      <c r="F376" s="17">
        <v>73</v>
      </c>
      <c r="G376" s="17">
        <v>64</v>
      </c>
      <c r="H376" s="17">
        <v>84</v>
      </c>
      <c r="I376" s="17">
        <v>108</v>
      </c>
      <c r="J376" s="17">
        <v>329</v>
      </c>
      <c r="K376" s="20">
        <v>159.80000000000001</v>
      </c>
      <c r="L376" s="20">
        <v>568.70000000000005</v>
      </c>
      <c r="M376" s="17">
        <v>8</v>
      </c>
      <c r="N376" s="15"/>
      <c r="O376" s="15"/>
      <c r="P376" s="17" t="s">
        <v>106</v>
      </c>
    </row>
    <row r="377" spans="1:16" ht="20.100000000000001" customHeight="1" x14ac:dyDescent="0.15">
      <c r="A377" s="8">
        <v>375</v>
      </c>
      <c r="B377" s="85" t="s">
        <v>882</v>
      </c>
      <c r="C377" s="42" t="s">
        <v>883</v>
      </c>
      <c r="D377" s="42" t="s">
        <v>833</v>
      </c>
      <c r="E377" s="18" t="s">
        <v>864</v>
      </c>
      <c r="F377" s="17">
        <v>71</v>
      </c>
      <c r="G377" s="17">
        <v>58</v>
      </c>
      <c r="H377" s="17">
        <v>86</v>
      </c>
      <c r="I377" s="17">
        <v>107</v>
      </c>
      <c r="J377" s="17">
        <v>322</v>
      </c>
      <c r="K377" s="20">
        <v>162.19999999999999</v>
      </c>
      <c r="L377" s="20">
        <v>565.29999999999995</v>
      </c>
      <c r="M377" s="17">
        <v>9</v>
      </c>
      <c r="N377" s="15"/>
      <c r="O377" s="15"/>
      <c r="P377" s="17" t="s">
        <v>106</v>
      </c>
    </row>
    <row r="378" spans="1:16" ht="20.100000000000001" customHeight="1" x14ac:dyDescent="0.15">
      <c r="A378" s="8">
        <v>376</v>
      </c>
      <c r="B378" s="85" t="s">
        <v>884</v>
      </c>
      <c r="C378" s="42" t="s">
        <v>885</v>
      </c>
      <c r="D378" s="42" t="s">
        <v>833</v>
      </c>
      <c r="E378" s="18" t="s">
        <v>864</v>
      </c>
      <c r="F378" s="17">
        <v>72</v>
      </c>
      <c r="G378" s="17">
        <v>58</v>
      </c>
      <c r="H378" s="17">
        <v>86</v>
      </c>
      <c r="I378" s="17">
        <v>126</v>
      </c>
      <c r="J378" s="17">
        <v>342</v>
      </c>
      <c r="K378" s="20">
        <v>143.6</v>
      </c>
      <c r="L378" s="20">
        <v>557.4</v>
      </c>
      <c r="M378" s="17">
        <v>10</v>
      </c>
      <c r="N378" s="15">
        <v>83</v>
      </c>
      <c r="O378" s="15">
        <v>60</v>
      </c>
      <c r="P378" s="17" t="s">
        <v>55</v>
      </c>
    </row>
    <row r="379" spans="1:16" ht="20.100000000000001" customHeight="1" x14ac:dyDescent="0.15">
      <c r="A379" s="8">
        <v>377</v>
      </c>
      <c r="B379" s="85" t="s">
        <v>886</v>
      </c>
      <c r="C379" s="42" t="s">
        <v>887</v>
      </c>
      <c r="D379" s="42" t="s">
        <v>833</v>
      </c>
      <c r="E379" s="18" t="s">
        <v>864</v>
      </c>
      <c r="F379" s="17">
        <v>62</v>
      </c>
      <c r="G379" s="17">
        <v>71</v>
      </c>
      <c r="H379" s="17">
        <v>87</v>
      </c>
      <c r="I379" s="17">
        <v>105</v>
      </c>
      <c r="J379" s="17">
        <v>325</v>
      </c>
      <c r="K379" s="20">
        <v>153.80000000000001</v>
      </c>
      <c r="L379" s="20">
        <v>555.70000000000005</v>
      </c>
      <c r="M379" s="17">
        <v>11</v>
      </c>
      <c r="N379" s="15"/>
      <c r="O379" s="15"/>
      <c r="P379" s="17" t="s">
        <v>106</v>
      </c>
    </row>
    <row r="380" spans="1:16" ht="20.100000000000001" customHeight="1" x14ac:dyDescent="0.15">
      <c r="A380" s="8">
        <v>378</v>
      </c>
      <c r="B380" s="85" t="s">
        <v>888</v>
      </c>
      <c r="C380" s="42" t="s">
        <v>889</v>
      </c>
      <c r="D380" s="42" t="s">
        <v>833</v>
      </c>
      <c r="E380" s="18" t="s">
        <v>864</v>
      </c>
      <c r="F380" s="17">
        <v>63</v>
      </c>
      <c r="G380" s="17">
        <v>56</v>
      </c>
      <c r="H380" s="17">
        <v>66</v>
      </c>
      <c r="I380" s="17">
        <v>141</v>
      </c>
      <c r="J380" s="17">
        <v>326</v>
      </c>
      <c r="K380" s="20">
        <v>150.19999999999999</v>
      </c>
      <c r="L380" s="20">
        <v>551.29999999999995</v>
      </c>
      <c r="M380" s="17">
        <v>12</v>
      </c>
      <c r="N380" s="15"/>
      <c r="O380" s="15"/>
      <c r="P380" s="17" t="s">
        <v>55</v>
      </c>
    </row>
    <row r="381" spans="1:16" ht="20.100000000000001" customHeight="1" x14ac:dyDescent="0.15">
      <c r="A381" s="8">
        <v>379</v>
      </c>
      <c r="B381" s="85" t="s">
        <v>890</v>
      </c>
      <c r="C381" s="42" t="s">
        <v>425</v>
      </c>
      <c r="D381" s="42" t="s">
        <v>833</v>
      </c>
      <c r="E381" s="18" t="s">
        <v>864</v>
      </c>
      <c r="F381" s="17">
        <v>54</v>
      </c>
      <c r="G381" s="17">
        <v>41</v>
      </c>
      <c r="H381" s="17">
        <v>59</v>
      </c>
      <c r="I381" s="17">
        <v>106</v>
      </c>
      <c r="J381" s="17">
        <v>260</v>
      </c>
      <c r="K381" s="20">
        <v>143.80000000000001</v>
      </c>
      <c r="L381" s="20">
        <v>475.7</v>
      </c>
      <c r="M381" s="17">
        <v>14</v>
      </c>
      <c r="N381" s="15">
        <v>78</v>
      </c>
      <c r="O381" s="15">
        <v>69</v>
      </c>
      <c r="P381" s="17" t="s">
        <v>891</v>
      </c>
    </row>
    <row r="382" spans="1:16" ht="20.100000000000001" customHeight="1" x14ac:dyDescent="0.15">
      <c r="A382" s="8">
        <v>380</v>
      </c>
      <c r="B382" s="21" t="s">
        <v>892</v>
      </c>
      <c r="C382" s="18" t="s">
        <v>893</v>
      </c>
      <c r="D382" s="18" t="s">
        <v>894</v>
      </c>
      <c r="E382" s="52" t="s">
        <v>895</v>
      </c>
      <c r="F382" s="34">
        <v>68</v>
      </c>
      <c r="G382" s="34">
        <v>41</v>
      </c>
      <c r="H382" s="34">
        <v>137</v>
      </c>
      <c r="I382" s="32" t="s">
        <v>896</v>
      </c>
      <c r="J382" s="34">
        <v>376</v>
      </c>
      <c r="K382" s="20">
        <v>144.5</v>
      </c>
      <c r="L382" s="72">
        <v>592.75</v>
      </c>
      <c r="M382" s="17">
        <v>1</v>
      </c>
      <c r="N382" s="15"/>
      <c r="O382" s="15"/>
      <c r="P382" s="17" t="s">
        <v>25</v>
      </c>
    </row>
    <row r="383" spans="1:16" ht="20.100000000000001" customHeight="1" x14ac:dyDescent="0.15">
      <c r="A383" s="8">
        <v>381</v>
      </c>
      <c r="B383" s="21" t="s">
        <v>897</v>
      </c>
      <c r="C383" s="18" t="s">
        <v>898</v>
      </c>
      <c r="D383" s="18" t="s">
        <v>894</v>
      </c>
      <c r="E383" s="52" t="s">
        <v>895</v>
      </c>
      <c r="F383" s="57">
        <v>75</v>
      </c>
      <c r="G383" s="54">
        <v>51</v>
      </c>
      <c r="H383" s="54">
        <v>120</v>
      </c>
      <c r="I383" s="16" t="s">
        <v>899</v>
      </c>
      <c r="J383" s="57">
        <v>372</v>
      </c>
      <c r="K383" s="20">
        <v>145.9</v>
      </c>
      <c r="L383" s="72">
        <v>590.85</v>
      </c>
      <c r="M383" s="17">
        <v>2</v>
      </c>
      <c r="N383" s="15"/>
      <c r="O383" s="15"/>
      <c r="P383" s="57" t="s">
        <v>25</v>
      </c>
    </row>
    <row r="384" spans="1:16" ht="20.100000000000001" customHeight="1" x14ac:dyDescent="0.15">
      <c r="A384" s="8">
        <v>382</v>
      </c>
      <c r="B384" s="21" t="s">
        <v>900</v>
      </c>
      <c r="C384" s="18" t="s">
        <v>901</v>
      </c>
      <c r="D384" s="18" t="s">
        <v>894</v>
      </c>
      <c r="E384" s="52" t="s">
        <v>895</v>
      </c>
      <c r="F384" s="57">
        <v>74</v>
      </c>
      <c r="G384" s="54">
        <v>68</v>
      </c>
      <c r="H384" s="54">
        <v>118</v>
      </c>
      <c r="I384" s="16" t="s">
        <v>93</v>
      </c>
      <c r="J384" s="57">
        <v>368</v>
      </c>
      <c r="K384" s="20">
        <v>141.9</v>
      </c>
      <c r="L384" s="72">
        <v>580.85</v>
      </c>
      <c r="M384" s="17">
        <v>3</v>
      </c>
      <c r="N384" s="15">
        <v>72</v>
      </c>
      <c r="O384" s="15">
        <v>65</v>
      </c>
      <c r="P384" s="54" t="s">
        <v>25</v>
      </c>
    </row>
    <row r="385" spans="1:16" ht="20.100000000000001" customHeight="1" x14ac:dyDescent="0.15">
      <c r="A385" s="8">
        <v>383</v>
      </c>
      <c r="B385" s="21" t="s">
        <v>902</v>
      </c>
      <c r="C385" s="18" t="s">
        <v>903</v>
      </c>
      <c r="D385" s="18" t="s">
        <v>894</v>
      </c>
      <c r="E385" s="52" t="s">
        <v>895</v>
      </c>
      <c r="F385" s="57">
        <v>81</v>
      </c>
      <c r="G385" s="57">
        <v>57</v>
      </c>
      <c r="H385" s="57">
        <v>134</v>
      </c>
      <c r="I385" s="16" t="s">
        <v>93</v>
      </c>
      <c r="J385" s="54">
        <v>380</v>
      </c>
      <c r="K385" s="20">
        <v>128.80000000000001</v>
      </c>
      <c r="L385" s="72">
        <v>573.20000000000005</v>
      </c>
      <c r="M385" s="17">
        <v>4</v>
      </c>
      <c r="N385" s="15"/>
      <c r="O385" s="15"/>
      <c r="P385" s="17" t="s">
        <v>35</v>
      </c>
    </row>
    <row r="386" spans="1:16" ht="20.100000000000001" customHeight="1" x14ac:dyDescent="0.15">
      <c r="A386" s="8">
        <v>384</v>
      </c>
      <c r="B386" s="21" t="s">
        <v>904</v>
      </c>
      <c r="C386" s="18" t="s">
        <v>905</v>
      </c>
      <c r="D386" s="18" t="s">
        <v>894</v>
      </c>
      <c r="E386" s="52" t="s">
        <v>895</v>
      </c>
      <c r="F386" s="34">
        <v>65</v>
      </c>
      <c r="G386" s="34">
        <v>41</v>
      </c>
      <c r="H386" s="34">
        <v>104</v>
      </c>
      <c r="I386" s="32" t="s">
        <v>906</v>
      </c>
      <c r="J386" s="34">
        <v>332</v>
      </c>
      <c r="K386" s="20">
        <v>148.69999999999999</v>
      </c>
      <c r="L386" s="72">
        <v>555.04999999999995</v>
      </c>
      <c r="M386" s="17">
        <v>5</v>
      </c>
      <c r="N386" s="15"/>
      <c r="O386" s="15"/>
      <c r="P386" s="17" t="s">
        <v>25</v>
      </c>
    </row>
    <row r="387" spans="1:16" ht="20.100000000000001" customHeight="1" x14ac:dyDescent="0.15">
      <c r="A387" s="8">
        <v>385</v>
      </c>
      <c r="B387" s="21" t="s">
        <v>907</v>
      </c>
      <c r="C387" s="18" t="s">
        <v>908</v>
      </c>
      <c r="D387" s="18" t="s">
        <v>894</v>
      </c>
      <c r="E387" s="52" t="s">
        <v>895</v>
      </c>
      <c r="F387" s="34">
        <v>64</v>
      </c>
      <c r="G387" s="34">
        <v>42</v>
      </c>
      <c r="H387" s="34">
        <v>138</v>
      </c>
      <c r="I387" s="32" t="s">
        <v>909</v>
      </c>
      <c r="J387" s="34">
        <v>353</v>
      </c>
      <c r="K387" s="20">
        <v>130.80000000000001</v>
      </c>
      <c r="L387" s="72">
        <v>549.20000000000005</v>
      </c>
      <c r="M387" s="17">
        <v>6</v>
      </c>
      <c r="N387" s="15"/>
      <c r="O387" s="15"/>
      <c r="P387" s="17" t="s">
        <v>35</v>
      </c>
    </row>
    <row r="388" spans="1:16" ht="20.100000000000001" customHeight="1" x14ac:dyDescent="0.15">
      <c r="A388" s="8">
        <v>386</v>
      </c>
      <c r="B388" s="21" t="s">
        <v>910</v>
      </c>
      <c r="C388" s="18" t="s">
        <v>911</v>
      </c>
      <c r="D388" s="18" t="s">
        <v>894</v>
      </c>
      <c r="E388" s="52" t="s">
        <v>895</v>
      </c>
      <c r="F388" s="57">
        <v>64</v>
      </c>
      <c r="G388" s="57">
        <v>54</v>
      </c>
      <c r="H388" s="57">
        <v>119</v>
      </c>
      <c r="I388" s="57">
        <v>91</v>
      </c>
      <c r="J388" s="57">
        <v>328</v>
      </c>
      <c r="K388" s="20">
        <v>144.6</v>
      </c>
      <c r="L388" s="72">
        <v>544.9</v>
      </c>
      <c r="M388" s="17">
        <v>7</v>
      </c>
      <c r="N388" s="15">
        <v>62</v>
      </c>
      <c r="O388" s="15">
        <v>60</v>
      </c>
      <c r="P388" s="17" t="s">
        <v>35</v>
      </c>
    </row>
    <row r="389" spans="1:16" ht="20.100000000000001" customHeight="1" x14ac:dyDescent="0.15">
      <c r="A389" s="8">
        <v>387</v>
      </c>
      <c r="B389" s="21" t="s">
        <v>912</v>
      </c>
      <c r="C389" s="18" t="s">
        <v>913</v>
      </c>
      <c r="D389" s="18" t="s">
        <v>914</v>
      </c>
      <c r="E389" s="52" t="s">
        <v>895</v>
      </c>
      <c r="F389" s="57">
        <v>57</v>
      </c>
      <c r="G389" s="57">
        <v>43</v>
      </c>
      <c r="H389" s="57">
        <v>114</v>
      </c>
      <c r="I389" s="57">
        <v>110</v>
      </c>
      <c r="J389" s="57">
        <v>324</v>
      </c>
      <c r="K389" s="20">
        <v>135.9</v>
      </c>
      <c r="L389" s="72">
        <v>527.85</v>
      </c>
      <c r="M389" s="17">
        <v>8</v>
      </c>
      <c r="N389" s="15">
        <v>74</v>
      </c>
      <c r="O389" s="15">
        <v>75</v>
      </c>
      <c r="P389" s="57" t="s">
        <v>25</v>
      </c>
    </row>
    <row r="390" spans="1:16" ht="20.100000000000001" customHeight="1" x14ac:dyDescent="0.15">
      <c r="A390" s="8">
        <v>388</v>
      </c>
      <c r="B390" s="21" t="s">
        <v>915</v>
      </c>
      <c r="C390" s="18" t="s">
        <v>916</v>
      </c>
      <c r="D390" s="18" t="s">
        <v>894</v>
      </c>
      <c r="E390" s="52" t="s">
        <v>895</v>
      </c>
      <c r="F390" s="57">
        <v>57</v>
      </c>
      <c r="G390" s="57">
        <v>49</v>
      </c>
      <c r="H390" s="57">
        <v>101</v>
      </c>
      <c r="I390" s="57">
        <v>131</v>
      </c>
      <c r="J390" s="57">
        <v>338</v>
      </c>
      <c r="K390" s="20">
        <v>125.3</v>
      </c>
      <c r="L390" s="72">
        <v>525.95000000000005</v>
      </c>
      <c r="M390" s="17">
        <v>9</v>
      </c>
      <c r="N390" s="15">
        <v>64</v>
      </c>
      <c r="O390" s="15">
        <v>60</v>
      </c>
      <c r="P390" s="17" t="s">
        <v>25</v>
      </c>
    </row>
    <row r="391" spans="1:16" ht="20.100000000000001" customHeight="1" x14ac:dyDescent="0.15">
      <c r="A391" s="8">
        <v>389</v>
      </c>
      <c r="B391" s="21" t="s">
        <v>917</v>
      </c>
      <c r="C391" s="18" t="s">
        <v>918</v>
      </c>
      <c r="D391" s="18" t="s">
        <v>894</v>
      </c>
      <c r="E391" s="52" t="s">
        <v>895</v>
      </c>
      <c r="F391" s="34">
        <v>63</v>
      </c>
      <c r="G391" s="34">
        <v>44</v>
      </c>
      <c r="H391" s="34">
        <v>125</v>
      </c>
      <c r="I391" s="32" t="s">
        <v>919</v>
      </c>
      <c r="J391" s="34">
        <v>327</v>
      </c>
      <c r="K391" s="20">
        <v>125.2</v>
      </c>
      <c r="L391" s="72">
        <v>514.79999999999995</v>
      </c>
      <c r="M391" s="17">
        <v>10</v>
      </c>
      <c r="N391" s="15"/>
      <c r="O391" s="15"/>
      <c r="P391" s="17" t="s">
        <v>35</v>
      </c>
    </row>
    <row r="392" spans="1:16" ht="20.100000000000001" customHeight="1" x14ac:dyDescent="0.15">
      <c r="A392" s="8">
        <v>390</v>
      </c>
      <c r="B392" s="21" t="s">
        <v>920</v>
      </c>
      <c r="C392" s="18" t="s">
        <v>921</v>
      </c>
      <c r="D392" s="18" t="s">
        <v>914</v>
      </c>
      <c r="E392" s="52" t="s">
        <v>895</v>
      </c>
      <c r="F392" s="34">
        <v>67</v>
      </c>
      <c r="G392" s="34">
        <v>45</v>
      </c>
      <c r="H392" s="34">
        <v>108</v>
      </c>
      <c r="I392" s="32" t="s">
        <v>922</v>
      </c>
      <c r="J392" s="54">
        <v>313</v>
      </c>
      <c r="K392" s="20">
        <v>134</v>
      </c>
      <c r="L392" s="72">
        <v>514</v>
      </c>
      <c r="M392" s="17">
        <v>11</v>
      </c>
      <c r="N392" s="15">
        <v>62</v>
      </c>
      <c r="O392" s="15">
        <v>60</v>
      </c>
      <c r="P392" s="57" t="s">
        <v>35</v>
      </c>
    </row>
    <row r="393" spans="1:16" ht="20.100000000000001" customHeight="1" x14ac:dyDescent="0.15">
      <c r="A393" s="8">
        <v>391</v>
      </c>
      <c r="B393" s="21" t="s">
        <v>923</v>
      </c>
      <c r="C393" s="18" t="s">
        <v>924</v>
      </c>
      <c r="D393" s="18" t="s">
        <v>894</v>
      </c>
      <c r="E393" s="52" t="s">
        <v>895</v>
      </c>
      <c r="F393" s="34">
        <v>55</v>
      </c>
      <c r="G393" s="34">
        <v>52</v>
      </c>
      <c r="H393" s="34">
        <v>126</v>
      </c>
      <c r="I393" s="32" t="s">
        <v>925</v>
      </c>
      <c r="J393" s="34">
        <v>321</v>
      </c>
      <c r="K393" s="20">
        <v>126.9</v>
      </c>
      <c r="L393" s="72">
        <v>511.35</v>
      </c>
      <c r="M393" s="17">
        <v>12</v>
      </c>
      <c r="N393" s="15">
        <v>63</v>
      </c>
      <c r="O393" s="15">
        <v>65</v>
      </c>
      <c r="P393" s="57" t="s">
        <v>35</v>
      </c>
    </row>
    <row r="394" spans="1:16" ht="20.100000000000001" customHeight="1" x14ac:dyDescent="0.15">
      <c r="A394" s="8">
        <v>392</v>
      </c>
      <c r="B394" s="86" t="s">
        <v>926</v>
      </c>
      <c r="C394" s="87" t="s">
        <v>927</v>
      </c>
      <c r="D394" s="18" t="s">
        <v>928</v>
      </c>
      <c r="E394" s="88" t="s">
        <v>929</v>
      </c>
      <c r="F394" s="89">
        <v>75</v>
      </c>
      <c r="G394" s="89">
        <v>43</v>
      </c>
      <c r="H394" s="90">
        <v>88</v>
      </c>
      <c r="I394" s="89">
        <v>134</v>
      </c>
      <c r="J394" s="89">
        <v>340</v>
      </c>
      <c r="K394" s="91">
        <v>196.5</v>
      </c>
      <c r="L394" s="91">
        <v>634.75</v>
      </c>
      <c r="M394" s="92">
        <v>1</v>
      </c>
      <c r="N394" s="90"/>
      <c r="O394" s="90"/>
      <c r="P394" s="92" t="s">
        <v>104</v>
      </c>
    </row>
    <row r="395" spans="1:16" ht="20.100000000000001" customHeight="1" x14ac:dyDescent="0.15">
      <c r="A395" s="8">
        <v>393</v>
      </c>
      <c r="B395" s="86" t="s">
        <v>930</v>
      </c>
      <c r="C395" s="87" t="s">
        <v>931</v>
      </c>
      <c r="D395" s="18" t="s">
        <v>928</v>
      </c>
      <c r="E395" s="88" t="s">
        <v>929</v>
      </c>
      <c r="F395" s="89">
        <v>62</v>
      </c>
      <c r="G395" s="89">
        <v>58</v>
      </c>
      <c r="H395" s="90">
        <v>68</v>
      </c>
      <c r="I395" s="89">
        <v>128</v>
      </c>
      <c r="J395" s="89">
        <v>316</v>
      </c>
      <c r="K395" s="91">
        <v>183.39999999999998</v>
      </c>
      <c r="L395" s="91">
        <v>591.09999999999991</v>
      </c>
      <c r="M395" s="92">
        <v>2</v>
      </c>
      <c r="N395" s="90"/>
      <c r="O395" s="90"/>
      <c r="P395" s="92" t="s">
        <v>469</v>
      </c>
    </row>
    <row r="396" spans="1:16" ht="20.100000000000001" customHeight="1" x14ac:dyDescent="0.15">
      <c r="A396" s="8">
        <v>394</v>
      </c>
      <c r="B396" s="86" t="s">
        <v>932</v>
      </c>
      <c r="C396" s="87" t="s">
        <v>933</v>
      </c>
      <c r="D396" s="18" t="s">
        <v>928</v>
      </c>
      <c r="E396" s="88" t="s">
        <v>929</v>
      </c>
      <c r="F396" s="89">
        <v>67</v>
      </c>
      <c r="G396" s="89">
        <v>45</v>
      </c>
      <c r="H396" s="90">
        <v>64</v>
      </c>
      <c r="I396" s="89">
        <v>132</v>
      </c>
      <c r="J396" s="89">
        <v>308</v>
      </c>
      <c r="K396" s="91">
        <v>182.6</v>
      </c>
      <c r="L396" s="91">
        <v>581.9</v>
      </c>
      <c r="M396" s="92">
        <v>3</v>
      </c>
      <c r="N396" s="90"/>
      <c r="O396" s="90"/>
      <c r="P396" s="92" t="s">
        <v>104</v>
      </c>
    </row>
    <row r="397" spans="1:16" ht="20.100000000000001" customHeight="1" x14ac:dyDescent="0.15">
      <c r="A397" s="8">
        <v>395</v>
      </c>
      <c r="B397" s="86" t="s">
        <v>934</v>
      </c>
      <c r="C397" s="87" t="s">
        <v>935</v>
      </c>
      <c r="D397" s="18" t="s">
        <v>928</v>
      </c>
      <c r="E397" s="88" t="s">
        <v>929</v>
      </c>
      <c r="F397" s="89">
        <v>67</v>
      </c>
      <c r="G397" s="89">
        <v>53</v>
      </c>
      <c r="H397" s="90">
        <v>69</v>
      </c>
      <c r="I397" s="89">
        <v>118</v>
      </c>
      <c r="J397" s="89">
        <v>307</v>
      </c>
      <c r="K397" s="91">
        <v>173</v>
      </c>
      <c r="L397" s="91">
        <v>566.5</v>
      </c>
      <c r="M397" s="92">
        <v>4</v>
      </c>
      <c r="N397" s="90"/>
      <c r="O397" s="90"/>
      <c r="P397" s="92" t="s">
        <v>104</v>
      </c>
    </row>
    <row r="398" spans="1:16" ht="20.100000000000001" customHeight="1" x14ac:dyDescent="0.15">
      <c r="A398" s="8">
        <v>396</v>
      </c>
      <c r="B398" s="86" t="s">
        <v>936</v>
      </c>
      <c r="C398" s="87" t="s">
        <v>937</v>
      </c>
      <c r="D398" s="18" t="s">
        <v>928</v>
      </c>
      <c r="E398" s="88" t="s">
        <v>929</v>
      </c>
      <c r="F398" s="89">
        <v>64</v>
      </c>
      <c r="G398" s="89">
        <v>39</v>
      </c>
      <c r="H398" s="90">
        <v>74</v>
      </c>
      <c r="I398" s="89">
        <v>136</v>
      </c>
      <c r="J398" s="89">
        <v>313</v>
      </c>
      <c r="K398" s="91">
        <v>164.7</v>
      </c>
      <c r="L398" s="91">
        <v>560.04999999999995</v>
      </c>
      <c r="M398" s="92">
        <v>5</v>
      </c>
      <c r="N398" s="90">
        <v>87.5</v>
      </c>
      <c r="O398" s="90">
        <v>60</v>
      </c>
      <c r="P398" s="92" t="s">
        <v>104</v>
      </c>
    </row>
    <row r="399" spans="1:16" ht="20.100000000000001" customHeight="1" x14ac:dyDescent="0.15">
      <c r="A399" s="8">
        <v>397</v>
      </c>
      <c r="B399" s="86" t="s">
        <v>938</v>
      </c>
      <c r="C399" s="93" t="s">
        <v>939</v>
      </c>
      <c r="D399" s="18" t="s">
        <v>928</v>
      </c>
      <c r="E399" s="88" t="s">
        <v>929</v>
      </c>
      <c r="F399" s="89">
        <v>54</v>
      </c>
      <c r="G399" s="89">
        <v>47</v>
      </c>
      <c r="H399" s="90">
        <v>69</v>
      </c>
      <c r="I399" s="89">
        <v>113</v>
      </c>
      <c r="J399" s="89">
        <v>283</v>
      </c>
      <c r="K399" s="91">
        <v>184.45</v>
      </c>
      <c r="L399" s="91">
        <v>559.67499999999995</v>
      </c>
      <c r="M399" s="92">
        <v>6</v>
      </c>
      <c r="N399" s="90"/>
      <c r="O399" s="90"/>
      <c r="P399" s="92" t="s">
        <v>106</v>
      </c>
    </row>
    <row r="400" spans="1:16" ht="20.100000000000001" customHeight="1" x14ac:dyDescent="0.15">
      <c r="A400" s="8">
        <v>398</v>
      </c>
      <c r="B400" s="86" t="s">
        <v>940</v>
      </c>
      <c r="C400" s="93" t="s">
        <v>941</v>
      </c>
      <c r="D400" s="18" t="s">
        <v>928</v>
      </c>
      <c r="E400" s="88" t="s">
        <v>929</v>
      </c>
      <c r="F400" s="89">
        <v>74</v>
      </c>
      <c r="G400" s="89">
        <v>45</v>
      </c>
      <c r="H400" s="90">
        <v>95</v>
      </c>
      <c r="I400" s="89">
        <v>74</v>
      </c>
      <c r="J400" s="89">
        <v>288</v>
      </c>
      <c r="K400" s="91">
        <v>180.2</v>
      </c>
      <c r="L400" s="91">
        <v>558.29999999999995</v>
      </c>
      <c r="M400" s="92">
        <v>7</v>
      </c>
      <c r="N400" s="90"/>
      <c r="O400" s="90"/>
      <c r="P400" s="92" t="s">
        <v>106</v>
      </c>
    </row>
    <row r="401" spans="1:16" ht="20.100000000000001" customHeight="1" x14ac:dyDescent="0.15">
      <c r="A401" s="8">
        <v>399</v>
      </c>
      <c r="B401" s="86" t="s">
        <v>942</v>
      </c>
      <c r="C401" s="94" t="s">
        <v>943</v>
      </c>
      <c r="D401" s="18" t="s">
        <v>944</v>
      </c>
      <c r="E401" s="88" t="s">
        <v>929</v>
      </c>
      <c r="F401" s="89">
        <v>56</v>
      </c>
      <c r="G401" s="89">
        <v>60</v>
      </c>
      <c r="H401" s="90">
        <v>77</v>
      </c>
      <c r="I401" s="89">
        <v>92</v>
      </c>
      <c r="J401" s="89">
        <v>285</v>
      </c>
      <c r="K401" s="91">
        <v>181.25</v>
      </c>
      <c r="L401" s="91">
        <v>556.875</v>
      </c>
      <c r="M401" s="92">
        <v>8</v>
      </c>
      <c r="N401" s="95"/>
      <c r="O401" s="95"/>
      <c r="P401" s="92" t="s">
        <v>106</v>
      </c>
    </row>
    <row r="402" spans="1:16" ht="20.100000000000001" customHeight="1" x14ac:dyDescent="0.15">
      <c r="A402" s="8">
        <v>400</v>
      </c>
      <c r="B402" s="86" t="s">
        <v>945</v>
      </c>
      <c r="C402" s="94" t="s">
        <v>946</v>
      </c>
      <c r="D402" s="18" t="s">
        <v>944</v>
      </c>
      <c r="E402" s="88" t="s">
        <v>929</v>
      </c>
      <c r="F402" s="89">
        <v>60</v>
      </c>
      <c r="G402" s="89">
        <v>69</v>
      </c>
      <c r="H402" s="90">
        <v>49</v>
      </c>
      <c r="I402" s="89">
        <v>113</v>
      </c>
      <c r="J402" s="89">
        <v>291</v>
      </c>
      <c r="K402" s="91">
        <v>176.4</v>
      </c>
      <c r="L402" s="91">
        <v>555.6</v>
      </c>
      <c r="M402" s="92">
        <v>9</v>
      </c>
      <c r="N402" s="95"/>
      <c r="O402" s="95"/>
      <c r="P402" s="92" t="s">
        <v>106</v>
      </c>
    </row>
    <row r="403" spans="1:16" ht="20.100000000000001" customHeight="1" x14ac:dyDescent="0.15">
      <c r="A403" s="8">
        <v>401</v>
      </c>
      <c r="B403" s="86" t="s">
        <v>947</v>
      </c>
      <c r="C403" s="93" t="s">
        <v>948</v>
      </c>
      <c r="D403" s="18" t="s">
        <v>928</v>
      </c>
      <c r="E403" s="88" t="s">
        <v>929</v>
      </c>
      <c r="F403" s="89">
        <v>66</v>
      </c>
      <c r="G403" s="89">
        <v>54</v>
      </c>
      <c r="H403" s="90">
        <v>85</v>
      </c>
      <c r="I403" s="89">
        <v>89</v>
      </c>
      <c r="J403" s="89">
        <v>294</v>
      </c>
      <c r="K403" s="91">
        <v>171.55</v>
      </c>
      <c r="L403" s="91">
        <v>551.32500000000005</v>
      </c>
      <c r="M403" s="92">
        <v>10</v>
      </c>
      <c r="N403" s="90"/>
      <c r="O403" s="90"/>
      <c r="P403" s="92" t="s">
        <v>106</v>
      </c>
    </row>
    <row r="404" spans="1:16" ht="20.100000000000001" customHeight="1" x14ac:dyDescent="0.15">
      <c r="A404" s="8">
        <v>402</v>
      </c>
      <c r="B404" s="86" t="s">
        <v>949</v>
      </c>
      <c r="C404" s="93" t="s">
        <v>950</v>
      </c>
      <c r="D404" s="18" t="s">
        <v>928</v>
      </c>
      <c r="E404" s="88" t="s">
        <v>929</v>
      </c>
      <c r="F404" s="89">
        <v>68</v>
      </c>
      <c r="G404" s="89">
        <v>48</v>
      </c>
      <c r="H404" s="90">
        <v>74</v>
      </c>
      <c r="I404" s="89">
        <v>103</v>
      </c>
      <c r="J404" s="89">
        <v>293</v>
      </c>
      <c r="K404" s="91">
        <v>168.5</v>
      </c>
      <c r="L404" s="91">
        <v>545.75</v>
      </c>
      <c r="M404" s="92">
        <v>11</v>
      </c>
      <c r="N404" s="90"/>
      <c r="O404" s="90"/>
      <c r="P404" s="92" t="s">
        <v>329</v>
      </c>
    </row>
    <row r="405" spans="1:16" ht="20.100000000000001" customHeight="1" x14ac:dyDescent="0.15">
      <c r="A405" s="8">
        <v>403</v>
      </c>
      <c r="B405" s="86" t="s">
        <v>951</v>
      </c>
      <c r="C405" s="94" t="s">
        <v>952</v>
      </c>
      <c r="D405" s="18" t="s">
        <v>928</v>
      </c>
      <c r="E405" s="88" t="s">
        <v>953</v>
      </c>
      <c r="F405" s="89">
        <v>64</v>
      </c>
      <c r="G405" s="89">
        <v>60</v>
      </c>
      <c r="H405" s="90">
        <v>60</v>
      </c>
      <c r="I405" s="89">
        <v>105</v>
      </c>
      <c r="J405" s="89">
        <v>289</v>
      </c>
      <c r="K405" s="91">
        <v>170.8</v>
      </c>
      <c r="L405" s="91">
        <v>545.20000000000005</v>
      </c>
      <c r="M405" s="92">
        <v>12</v>
      </c>
      <c r="N405" s="95"/>
      <c r="O405" s="95"/>
      <c r="P405" s="92" t="s">
        <v>106</v>
      </c>
    </row>
    <row r="406" spans="1:16" ht="20.100000000000001" customHeight="1" x14ac:dyDescent="0.15">
      <c r="A406" s="8">
        <v>404</v>
      </c>
      <c r="B406" s="86" t="s">
        <v>954</v>
      </c>
      <c r="C406" s="93" t="s">
        <v>955</v>
      </c>
      <c r="D406" s="18" t="s">
        <v>928</v>
      </c>
      <c r="E406" s="88" t="s">
        <v>929</v>
      </c>
      <c r="F406" s="89">
        <v>67</v>
      </c>
      <c r="G406" s="89">
        <v>49</v>
      </c>
      <c r="H406" s="90">
        <v>95</v>
      </c>
      <c r="I406" s="89">
        <v>74</v>
      </c>
      <c r="J406" s="89">
        <v>285</v>
      </c>
      <c r="K406" s="91">
        <v>173.4</v>
      </c>
      <c r="L406" s="91">
        <v>545.1</v>
      </c>
      <c r="M406" s="92">
        <v>13</v>
      </c>
      <c r="N406" s="90"/>
      <c r="O406" s="90"/>
      <c r="P406" s="92" t="s">
        <v>329</v>
      </c>
    </row>
    <row r="407" spans="1:16" ht="20.100000000000001" customHeight="1" x14ac:dyDescent="0.15">
      <c r="A407" s="8">
        <v>405</v>
      </c>
      <c r="B407" s="96" t="s">
        <v>956</v>
      </c>
      <c r="C407" s="87" t="s">
        <v>957</v>
      </c>
      <c r="D407" s="18" t="s">
        <v>928</v>
      </c>
      <c r="E407" s="88" t="s">
        <v>929</v>
      </c>
      <c r="F407" s="89">
        <v>64</v>
      </c>
      <c r="G407" s="89">
        <v>44</v>
      </c>
      <c r="H407" s="90">
        <v>69</v>
      </c>
      <c r="I407" s="89">
        <v>115</v>
      </c>
      <c r="J407" s="89">
        <v>292</v>
      </c>
      <c r="K407" s="91">
        <v>168.6</v>
      </c>
      <c r="L407" s="91">
        <v>544.9</v>
      </c>
      <c r="M407" s="92">
        <v>14</v>
      </c>
      <c r="N407" s="90"/>
      <c r="O407" s="90"/>
      <c r="P407" s="92" t="s">
        <v>104</v>
      </c>
    </row>
    <row r="408" spans="1:16" ht="20.100000000000001" customHeight="1" x14ac:dyDescent="0.15">
      <c r="A408" s="8">
        <v>406</v>
      </c>
      <c r="B408" s="86" t="s">
        <v>958</v>
      </c>
      <c r="C408" s="93" t="s">
        <v>959</v>
      </c>
      <c r="D408" s="18" t="s">
        <v>928</v>
      </c>
      <c r="E408" s="88" t="s">
        <v>953</v>
      </c>
      <c r="F408" s="89">
        <v>63</v>
      </c>
      <c r="G408" s="89">
        <v>60</v>
      </c>
      <c r="H408" s="90">
        <v>77</v>
      </c>
      <c r="I408" s="89">
        <v>77</v>
      </c>
      <c r="J408" s="89">
        <v>277</v>
      </c>
      <c r="K408" s="91">
        <v>177.8</v>
      </c>
      <c r="L408" s="91">
        <v>543.70000000000005</v>
      </c>
      <c r="M408" s="92">
        <v>15</v>
      </c>
      <c r="N408" s="90"/>
      <c r="O408" s="90"/>
      <c r="P408" s="92" t="s">
        <v>106</v>
      </c>
    </row>
    <row r="409" spans="1:16" ht="20.100000000000001" customHeight="1" x14ac:dyDescent="0.15">
      <c r="A409" s="8">
        <v>407</v>
      </c>
      <c r="B409" s="86" t="s">
        <v>960</v>
      </c>
      <c r="C409" s="94" t="s">
        <v>961</v>
      </c>
      <c r="D409" s="18" t="s">
        <v>928</v>
      </c>
      <c r="E409" s="88" t="s">
        <v>929</v>
      </c>
      <c r="F409" s="89">
        <v>63</v>
      </c>
      <c r="G409" s="89">
        <v>62</v>
      </c>
      <c r="H409" s="90">
        <v>74</v>
      </c>
      <c r="I409" s="89">
        <v>95</v>
      </c>
      <c r="J409" s="89">
        <v>294</v>
      </c>
      <c r="K409" s="91">
        <v>164.45</v>
      </c>
      <c r="L409" s="91">
        <v>540.67499999999995</v>
      </c>
      <c r="M409" s="92">
        <v>16</v>
      </c>
      <c r="N409" s="95"/>
      <c r="O409" s="95"/>
      <c r="P409" s="92" t="s">
        <v>329</v>
      </c>
    </row>
    <row r="410" spans="1:16" ht="20.100000000000001" customHeight="1" x14ac:dyDescent="0.15">
      <c r="A410" s="8">
        <v>408</v>
      </c>
      <c r="B410" s="86" t="s">
        <v>962</v>
      </c>
      <c r="C410" s="93" t="s">
        <v>963</v>
      </c>
      <c r="D410" s="18" t="s">
        <v>944</v>
      </c>
      <c r="E410" s="88" t="s">
        <v>953</v>
      </c>
      <c r="F410" s="89">
        <v>59</v>
      </c>
      <c r="G410" s="89">
        <v>53</v>
      </c>
      <c r="H410" s="90">
        <v>53</v>
      </c>
      <c r="I410" s="89">
        <v>114</v>
      </c>
      <c r="J410" s="89">
        <v>279</v>
      </c>
      <c r="K410" s="91">
        <v>171.3</v>
      </c>
      <c r="L410" s="91">
        <v>535.95000000000005</v>
      </c>
      <c r="M410" s="92">
        <v>17</v>
      </c>
      <c r="N410" s="90"/>
      <c r="O410" s="90"/>
      <c r="P410" s="92" t="s">
        <v>106</v>
      </c>
    </row>
    <row r="411" spans="1:16" ht="20.100000000000001" customHeight="1" x14ac:dyDescent="0.15">
      <c r="A411" s="8">
        <v>409</v>
      </c>
      <c r="B411" s="86" t="s">
        <v>964</v>
      </c>
      <c r="C411" s="93" t="s">
        <v>965</v>
      </c>
      <c r="D411" s="18" t="s">
        <v>944</v>
      </c>
      <c r="E411" s="88" t="s">
        <v>953</v>
      </c>
      <c r="F411" s="89">
        <v>58</v>
      </c>
      <c r="G411" s="89">
        <v>55</v>
      </c>
      <c r="H411" s="90">
        <v>60</v>
      </c>
      <c r="I411" s="89">
        <v>123</v>
      </c>
      <c r="J411" s="89">
        <v>296</v>
      </c>
      <c r="K411" s="91">
        <v>159.85</v>
      </c>
      <c r="L411" s="91">
        <v>535.77499999999998</v>
      </c>
      <c r="M411" s="92">
        <v>18</v>
      </c>
      <c r="N411" s="90"/>
      <c r="O411" s="90"/>
      <c r="P411" s="92" t="s">
        <v>106</v>
      </c>
    </row>
    <row r="412" spans="1:16" ht="20.100000000000001" customHeight="1" x14ac:dyDescent="0.15">
      <c r="A412" s="8">
        <v>410</v>
      </c>
      <c r="B412" s="86" t="s">
        <v>966</v>
      </c>
      <c r="C412" s="94" t="s">
        <v>967</v>
      </c>
      <c r="D412" s="18" t="s">
        <v>944</v>
      </c>
      <c r="E412" s="88" t="s">
        <v>929</v>
      </c>
      <c r="F412" s="89">
        <v>74</v>
      </c>
      <c r="G412" s="89">
        <v>34</v>
      </c>
      <c r="H412" s="90">
        <v>70</v>
      </c>
      <c r="I412" s="89">
        <v>112</v>
      </c>
      <c r="J412" s="89">
        <v>290</v>
      </c>
      <c r="K412" s="91">
        <v>162.9</v>
      </c>
      <c r="L412" s="91">
        <v>534.35</v>
      </c>
      <c r="M412" s="92">
        <v>19</v>
      </c>
      <c r="N412" s="95"/>
      <c r="O412" s="95"/>
      <c r="P412" s="92" t="s">
        <v>106</v>
      </c>
    </row>
    <row r="413" spans="1:16" ht="20.100000000000001" customHeight="1" x14ac:dyDescent="0.15">
      <c r="A413" s="8">
        <v>411</v>
      </c>
      <c r="B413" s="86" t="s">
        <v>968</v>
      </c>
      <c r="C413" s="93" t="s">
        <v>969</v>
      </c>
      <c r="D413" s="18" t="s">
        <v>944</v>
      </c>
      <c r="E413" s="88" t="s">
        <v>929</v>
      </c>
      <c r="F413" s="89">
        <v>71</v>
      </c>
      <c r="G413" s="89">
        <v>53</v>
      </c>
      <c r="H413" s="90">
        <v>68</v>
      </c>
      <c r="I413" s="89">
        <v>90</v>
      </c>
      <c r="J413" s="89">
        <v>282</v>
      </c>
      <c r="K413" s="91">
        <v>166</v>
      </c>
      <c r="L413" s="91">
        <v>531</v>
      </c>
      <c r="M413" s="92">
        <v>20</v>
      </c>
      <c r="N413" s="90"/>
      <c r="O413" s="90"/>
      <c r="P413" s="92" t="s">
        <v>329</v>
      </c>
    </row>
    <row r="414" spans="1:16" ht="20.100000000000001" customHeight="1" x14ac:dyDescent="0.15">
      <c r="A414" s="8">
        <v>412</v>
      </c>
      <c r="B414" s="86" t="s">
        <v>970</v>
      </c>
      <c r="C414" s="93" t="s">
        <v>971</v>
      </c>
      <c r="D414" s="18" t="s">
        <v>928</v>
      </c>
      <c r="E414" s="88" t="s">
        <v>929</v>
      </c>
      <c r="F414" s="89">
        <v>60</v>
      </c>
      <c r="G414" s="89">
        <v>53</v>
      </c>
      <c r="H414" s="90">
        <v>82</v>
      </c>
      <c r="I414" s="89">
        <v>92</v>
      </c>
      <c r="J414" s="89">
        <v>287</v>
      </c>
      <c r="K414" s="91">
        <v>162.05000000000001</v>
      </c>
      <c r="L414" s="91">
        <v>530.07500000000005</v>
      </c>
      <c r="M414" s="92">
        <v>21</v>
      </c>
      <c r="N414" s="90"/>
      <c r="O414" s="90"/>
      <c r="P414" s="92" t="s">
        <v>329</v>
      </c>
    </row>
    <row r="415" spans="1:16" ht="20.100000000000001" customHeight="1" x14ac:dyDescent="0.15">
      <c r="A415" s="8">
        <v>413</v>
      </c>
      <c r="B415" s="97" t="s">
        <v>972</v>
      </c>
      <c r="C415" s="98" t="s">
        <v>973</v>
      </c>
      <c r="D415" s="18" t="s">
        <v>928</v>
      </c>
      <c r="E415" s="88" t="s">
        <v>929</v>
      </c>
      <c r="F415" s="97">
        <v>53</v>
      </c>
      <c r="G415" s="97">
        <v>61</v>
      </c>
      <c r="H415" s="97">
        <v>50</v>
      </c>
      <c r="I415" s="97">
        <v>129</v>
      </c>
      <c r="J415" s="97">
        <v>293</v>
      </c>
      <c r="K415" s="99">
        <v>158</v>
      </c>
      <c r="L415" s="99">
        <v>530</v>
      </c>
      <c r="M415" s="92">
        <v>22</v>
      </c>
      <c r="N415" s="100"/>
      <c r="O415" s="100"/>
      <c r="P415" s="92" t="s">
        <v>106</v>
      </c>
    </row>
    <row r="416" spans="1:16" ht="20.100000000000001" customHeight="1" x14ac:dyDescent="0.15">
      <c r="A416" s="8">
        <v>414</v>
      </c>
      <c r="B416" s="86" t="s">
        <v>974</v>
      </c>
      <c r="C416" s="93" t="s">
        <v>975</v>
      </c>
      <c r="D416" s="18" t="s">
        <v>928</v>
      </c>
      <c r="E416" s="88" t="s">
        <v>929</v>
      </c>
      <c r="F416" s="89">
        <v>65</v>
      </c>
      <c r="G416" s="89">
        <v>66</v>
      </c>
      <c r="H416" s="90">
        <v>62</v>
      </c>
      <c r="I416" s="89">
        <v>90</v>
      </c>
      <c r="J416" s="89">
        <v>283</v>
      </c>
      <c r="K416" s="91">
        <v>162</v>
      </c>
      <c r="L416" s="91">
        <v>526</v>
      </c>
      <c r="M416" s="92">
        <v>23</v>
      </c>
      <c r="N416" s="90"/>
      <c r="O416" s="90"/>
      <c r="P416" s="92" t="s">
        <v>106</v>
      </c>
    </row>
    <row r="417" spans="1:16" ht="20.100000000000001" customHeight="1" x14ac:dyDescent="0.15">
      <c r="A417" s="8">
        <v>415</v>
      </c>
      <c r="B417" s="86" t="s">
        <v>976</v>
      </c>
      <c r="C417" s="94" t="s">
        <v>977</v>
      </c>
      <c r="D417" s="18" t="s">
        <v>928</v>
      </c>
      <c r="E417" s="88" t="s">
        <v>929</v>
      </c>
      <c r="F417" s="89">
        <v>53</v>
      </c>
      <c r="G417" s="89">
        <v>66</v>
      </c>
      <c r="H417" s="90">
        <v>78</v>
      </c>
      <c r="I417" s="89">
        <v>93</v>
      </c>
      <c r="J417" s="89">
        <v>290</v>
      </c>
      <c r="K417" s="91">
        <v>154.1</v>
      </c>
      <c r="L417" s="91">
        <v>521.15</v>
      </c>
      <c r="M417" s="92">
        <v>24</v>
      </c>
      <c r="N417" s="95"/>
      <c r="O417" s="95"/>
      <c r="P417" s="92" t="s">
        <v>106</v>
      </c>
    </row>
    <row r="418" spans="1:16" ht="20.100000000000001" customHeight="1" x14ac:dyDescent="0.15">
      <c r="A418" s="8">
        <v>416</v>
      </c>
      <c r="B418" s="86" t="s">
        <v>978</v>
      </c>
      <c r="C418" s="94" t="s">
        <v>979</v>
      </c>
      <c r="D418" s="18" t="s">
        <v>928</v>
      </c>
      <c r="E418" s="88" t="s">
        <v>929</v>
      </c>
      <c r="F418" s="89">
        <v>51</v>
      </c>
      <c r="G418" s="89">
        <v>34</v>
      </c>
      <c r="H418" s="90">
        <v>93</v>
      </c>
      <c r="I418" s="89">
        <v>105</v>
      </c>
      <c r="J418" s="89">
        <v>283</v>
      </c>
      <c r="K418" s="91">
        <v>158.75</v>
      </c>
      <c r="L418" s="91">
        <v>521.125</v>
      </c>
      <c r="M418" s="92">
        <v>25</v>
      </c>
      <c r="N418" s="95"/>
      <c r="O418" s="95"/>
      <c r="P418" s="92" t="s">
        <v>106</v>
      </c>
    </row>
    <row r="419" spans="1:16" ht="20.100000000000001" customHeight="1" x14ac:dyDescent="0.15">
      <c r="A419" s="8">
        <v>417</v>
      </c>
      <c r="B419" s="96" t="s">
        <v>980</v>
      </c>
      <c r="C419" s="93" t="s">
        <v>981</v>
      </c>
      <c r="D419" s="18" t="s">
        <v>928</v>
      </c>
      <c r="E419" s="88" t="s">
        <v>929</v>
      </c>
      <c r="F419" s="89">
        <v>54</v>
      </c>
      <c r="G419" s="89">
        <v>44</v>
      </c>
      <c r="H419" s="90">
        <v>64</v>
      </c>
      <c r="I419" s="89">
        <v>101</v>
      </c>
      <c r="J419" s="89">
        <v>263</v>
      </c>
      <c r="K419" s="91">
        <v>171.6</v>
      </c>
      <c r="L419" s="91">
        <v>520.4</v>
      </c>
      <c r="M419" s="92">
        <v>26</v>
      </c>
      <c r="N419" s="90"/>
      <c r="O419" s="90"/>
      <c r="P419" s="92" t="s">
        <v>104</v>
      </c>
    </row>
    <row r="420" spans="1:16" ht="20.100000000000001" customHeight="1" x14ac:dyDescent="0.15">
      <c r="A420" s="8">
        <v>418</v>
      </c>
      <c r="B420" s="96" t="s">
        <v>982</v>
      </c>
      <c r="C420" s="93" t="s">
        <v>983</v>
      </c>
      <c r="D420" s="18" t="s">
        <v>928</v>
      </c>
      <c r="E420" s="88" t="s">
        <v>929</v>
      </c>
      <c r="F420" s="89">
        <v>61</v>
      </c>
      <c r="G420" s="89">
        <v>50</v>
      </c>
      <c r="H420" s="90">
        <v>61</v>
      </c>
      <c r="I420" s="89">
        <v>96</v>
      </c>
      <c r="J420" s="89">
        <v>268</v>
      </c>
      <c r="K420" s="91">
        <v>166.35</v>
      </c>
      <c r="L420" s="91">
        <v>517.52499999999998</v>
      </c>
      <c r="M420" s="92">
        <v>27</v>
      </c>
      <c r="N420" s="90"/>
      <c r="O420" s="90"/>
      <c r="P420" s="92" t="s">
        <v>106</v>
      </c>
    </row>
    <row r="421" spans="1:16" ht="20.100000000000001" customHeight="1" x14ac:dyDescent="0.15">
      <c r="A421" s="8">
        <v>419</v>
      </c>
      <c r="B421" s="86" t="s">
        <v>984</v>
      </c>
      <c r="C421" s="93" t="s">
        <v>985</v>
      </c>
      <c r="D421" s="18" t="s">
        <v>928</v>
      </c>
      <c r="E421" s="88" t="s">
        <v>929</v>
      </c>
      <c r="F421" s="89">
        <v>60</v>
      </c>
      <c r="G421" s="89">
        <v>58</v>
      </c>
      <c r="H421" s="90">
        <v>52</v>
      </c>
      <c r="I421" s="89">
        <v>104</v>
      </c>
      <c r="J421" s="89">
        <v>274</v>
      </c>
      <c r="K421" s="91">
        <v>160.94999999999999</v>
      </c>
      <c r="L421" s="91">
        <v>515.42499999999995</v>
      </c>
      <c r="M421" s="92">
        <v>28</v>
      </c>
      <c r="N421" s="90"/>
      <c r="O421" s="90"/>
      <c r="P421" s="92" t="s">
        <v>106</v>
      </c>
    </row>
    <row r="422" spans="1:16" ht="20.100000000000001" customHeight="1" x14ac:dyDescent="0.15">
      <c r="A422" s="8">
        <v>420</v>
      </c>
      <c r="B422" s="97" t="s">
        <v>986</v>
      </c>
      <c r="C422" s="98" t="s">
        <v>987</v>
      </c>
      <c r="D422" s="18" t="s">
        <v>928</v>
      </c>
      <c r="E422" s="88" t="s">
        <v>929</v>
      </c>
      <c r="F422" s="97">
        <v>60</v>
      </c>
      <c r="G422" s="97">
        <v>48</v>
      </c>
      <c r="H422" s="97">
        <v>75</v>
      </c>
      <c r="I422" s="97">
        <v>99</v>
      </c>
      <c r="J422" s="97">
        <v>282</v>
      </c>
      <c r="K422" s="99">
        <v>155.6</v>
      </c>
      <c r="L422" s="99">
        <v>515.4</v>
      </c>
      <c r="M422" s="92">
        <v>29</v>
      </c>
      <c r="N422" s="100"/>
      <c r="O422" s="100"/>
      <c r="P422" s="92" t="s">
        <v>106</v>
      </c>
    </row>
    <row r="423" spans="1:16" ht="20.100000000000001" customHeight="1" x14ac:dyDescent="0.15">
      <c r="A423" s="8">
        <v>421</v>
      </c>
      <c r="B423" s="86" t="s">
        <v>988</v>
      </c>
      <c r="C423" s="93" t="s">
        <v>989</v>
      </c>
      <c r="D423" s="18" t="s">
        <v>928</v>
      </c>
      <c r="E423" s="88" t="s">
        <v>929</v>
      </c>
      <c r="F423" s="89">
        <v>57</v>
      </c>
      <c r="G423" s="89">
        <v>35</v>
      </c>
      <c r="H423" s="90">
        <v>90</v>
      </c>
      <c r="I423" s="89">
        <v>84</v>
      </c>
      <c r="J423" s="89">
        <v>266</v>
      </c>
      <c r="K423" s="91">
        <v>165.95</v>
      </c>
      <c r="L423" s="91">
        <v>514.92499999999995</v>
      </c>
      <c r="M423" s="92">
        <v>30</v>
      </c>
      <c r="N423" s="90"/>
      <c r="O423" s="90"/>
      <c r="P423" s="92" t="s">
        <v>106</v>
      </c>
    </row>
    <row r="424" spans="1:16" ht="20.100000000000001" customHeight="1" x14ac:dyDescent="0.15">
      <c r="A424" s="8">
        <v>422</v>
      </c>
      <c r="B424" s="86" t="s">
        <v>990</v>
      </c>
      <c r="C424" s="93" t="s">
        <v>991</v>
      </c>
      <c r="D424" s="18" t="s">
        <v>928</v>
      </c>
      <c r="E424" s="88" t="s">
        <v>929</v>
      </c>
      <c r="F424" s="89">
        <v>57</v>
      </c>
      <c r="G424" s="89">
        <v>42</v>
      </c>
      <c r="H424" s="90">
        <v>58</v>
      </c>
      <c r="I424" s="89">
        <v>120</v>
      </c>
      <c r="J424" s="89">
        <v>277</v>
      </c>
      <c r="K424" s="91">
        <v>158.25</v>
      </c>
      <c r="L424" s="91">
        <v>514.375</v>
      </c>
      <c r="M424" s="92">
        <v>31</v>
      </c>
      <c r="N424" s="90"/>
      <c r="O424" s="90"/>
      <c r="P424" s="92" t="s">
        <v>106</v>
      </c>
    </row>
    <row r="425" spans="1:16" ht="20.100000000000001" customHeight="1" x14ac:dyDescent="0.15">
      <c r="A425" s="8">
        <v>423</v>
      </c>
      <c r="B425" s="86" t="s">
        <v>992</v>
      </c>
      <c r="C425" s="94" t="s">
        <v>993</v>
      </c>
      <c r="D425" s="18" t="s">
        <v>928</v>
      </c>
      <c r="E425" s="88" t="s">
        <v>929</v>
      </c>
      <c r="F425" s="89">
        <v>60</v>
      </c>
      <c r="G425" s="89">
        <v>33</v>
      </c>
      <c r="H425" s="90">
        <v>84</v>
      </c>
      <c r="I425" s="89">
        <v>128</v>
      </c>
      <c r="J425" s="89">
        <v>305</v>
      </c>
      <c r="K425" s="91">
        <v>139.44999999999999</v>
      </c>
      <c r="L425" s="91">
        <v>514.17499999999995</v>
      </c>
      <c r="M425" s="92">
        <v>32</v>
      </c>
      <c r="N425" s="95"/>
      <c r="O425" s="95"/>
      <c r="P425" s="92" t="s">
        <v>106</v>
      </c>
    </row>
    <row r="426" spans="1:16" ht="20.100000000000001" customHeight="1" x14ac:dyDescent="0.15">
      <c r="A426" s="8">
        <v>424</v>
      </c>
      <c r="B426" s="86" t="s">
        <v>994</v>
      </c>
      <c r="C426" s="94" t="s">
        <v>995</v>
      </c>
      <c r="D426" s="18" t="s">
        <v>928</v>
      </c>
      <c r="E426" s="88" t="s">
        <v>929</v>
      </c>
      <c r="F426" s="89">
        <v>65</v>
      </c>
      <c r="G426" s="89">
        <v>37</v>
      </c>
      <c r="H426" s="90">
        <v>67</v>
      </c>
      <c r="I426" s="89">
        <v>117</v>
      </c>
      <c r="J426" s="89">
        <v>286</v>
      </c>
      <c r="K426" s="91">
        <v>151.75</v>
      </c>
      <c r="L426" s="91">
        <v>513.625</v>
      </c>
      <c r="M426" s="92">
        <v>33</v>
      </c>
      <c r="N426" s="95"/>
      <c r="O426" s="95"/>
      <c r="P426" s="92" t="s">
        <v>106</v>
      </c>
    </row>
    <row r="427" spans="1:16" ht="20.100000000000001" customHeight="1" x14ac:dyDescent="0.15">
      <c r="A427" s="8">
        <v>425</v>
      </c>
      <c r="B427" s="86" t="s">
        <v>996</v>
      </c>
      <c r="C427" s="94" t="s">
        <v>997</v>
      </c>
      <c r="D427" s="18" t="s">
        <v>928</v>
      </c>
      <c r="E427" s="88" t="s">
        <v>929</v>
      </c>
      <c r="F427" s="89">
        <v>53</v>
      </c>
      <c r="G427" s="89">
        <v>71</v>
      </c>
      <c r="H427" s="90">
        <v>56</v>
      </c>
      <c r="I427" s="89">
        <v>103</v>
      </c>
      <c r="J427" s="89">
        <v>283</v>
      </c>
      <c r="K427" s="91">
        <v>152.69999999999999</v>
      </c>
      <c r="L427" s="91">
        <v>512.04999999999995</v>
      </c>
      <c r="M427" s="92">
        <v>34</v>
      </c>
      <c r="N427" s="95">
        <v>91</v>
      </c>
      <c r="O427" s="95">
        <v>78</v>
      </c>
      <c r="P427" s="92" t="s">
        <v>106</v>
      </c>
    </row>
    <row r="428" spans="1:16" ht="20.100000000000001" customHeight="1" x14ac:dyDescent="0.15">
      <c r="A428" s="8">
        <v>426</v>
      </c>
      <c r="B428" s="86" t="s">
        <v>998</v>
      </c>
      <c r="C428" s="94" t="s">
        <v>999</v>
      </c>
      <c r="D428" s="18" t="s">
        <v>928</v>
      </c>
      <c r="E428" s="88" t="s">
        <v>929</v>
      </c>
      <c r="F428" s="89">
        <v>71</v>
      </c>
      <c r="G428" s="89">
        <v>64</v>
      </c>
      <c r="H428" s="90">
        <v>61</v>
      </c>
      <c r="I428" s="89">
        <v>72</v>
      </c>
      <c r="J428" s="89">
        <v>268</v>
      </c>
      <c r="K428" s="91">
        <v>162.55000000000001</v>
      </c>
      <c r="L428" s="91">
        <v>511.82500000000005</v>
      </c>
      <c r="M428" s="92">
        <v>35</v>
      </c>
      <c r="N428" s="95"/>
      <c r="O428" s="95"/>
      <c r="P428" s="92" t="s">
        <v>106</v>
      </c>
    </row>
    <row r="429" spans="1:16" ht="20.100000000000001" customHeight="1" x14ac:dyDescent="0.15">
      <c r="A429" s="8">
        <v>427</v>
      </c>
      <c r="B429" s="86" t="s">
        <v>1000</v>
      </c>
      <c r="C429" s="93" t="s">
        <v>1001</v>
      </c>
      <c r="D429" s="18" t="s">
        <v>928</v>
      </c>
      <c r="E429" s="88" t="s">
        <v>929</v>
      </c>
      <c r="F429" s="89">
        <v>55</v>
      </c>
      <c r="G429" s="89">
        <v>56</v>
      </c>
      <c r="H429" s="90">
        <v>67</v>
      </c>
      <c r="I429" s="89">
        <v>78</v>
      </c>
      <c r="J429" s="89">
        <v>256</v>
      </c>
      <c r="K429" s="91">
        <v>168.7</v>
      </c>
      <c r="L429" s="91">
        <v>509.04999999999995</v>
      </c>
      <c r="M429" s="92">
        <v>36</v>
      </c>
      <c r="N429" s="90"/>
      <c r="O429" s="90"/>
      <c r="P429" s="92" t="s">
        <v>106</v>
      </c>
    </row>
    <row r="430" spans="1:16" ht="20.100000000000001" customHeight="1" x14ac:dyDescent="0.15">
      <c r="A430" s="8">
        <v>428</v>
      </c>
      <c r="B430" s="86" t="s">
        <v>1002</v>
      </c>
      <c r="C430" s="94" t="s">
        <v>1003</v>
      </c>
      <c r="D430" s="18" t="s">
        <v>928</v>
      </c>
      <c r="E430" s="88" t="s">
        <v>929</v>
      </c>
      <c r="F430" s="89">
        <v>50</v>
      </c>
      <c r="G430" s="89">
        <v>39</v>
      </c>
      <c r="H430" s="90">
        <v>85</v>
      </c>
      <c r="I430" s="89">
        <v>104</v>
      </c>
      <c r="J430" s="89">
        <v>278</v>
      </c>
      <c r="K430" s="91">
        <v>153.25</v>
      </c>
      <c r="L430" s="91">
        <v>507.875</v>
      </c>
      <c r="M430" s="92">
        <v>37</v>
      </c>
      <c r="N430" s="95"/>
      <c r="O430" s="95"/>
      <c r="P430" s="92" t="s">
        <v>106</v>
      </c>
    </row>
    <row r="431" spans="1:16" ht="20.100000000000001" customHeight="1" x14ac:dyDescent="0.15">
      <c r="A431" s="8">
        <v>429</v>
      </c>
      <c r="B431" s="86" t="s">
        <v>1004</v>
      </c>
      <c r="C431" s="94" t="s">
        <v>1005</v>
      </c>
      <c r="D431" s="18" t="s">
        <v>928</v>
      </c>
      <c r="E431" s="88" t="s">
        <v>929</v>
      </c>
      <c r="F431" s="89">
        <v>59</v>
      </c>
      <c r="G431" s="89">
        <v>47</v>
      </c>
      <c r="H431" s="90">
        <v>52</v>
      </c>
      <c r="I431" s="89">
        <v>101</v>
      </c>
      <c r="J431" s="89">
        <v>259</v>
      </c>
      <c r="K431" s="91">
        <v>164.9</v>
      </c>
      <c r="L431" s="91">
        <v>506.35</v>
      </c>
      <c r="M431" s="92">
        <v>38</v>
      </c>
      <c r="N431" s="95"/>
      <c r="O431" s="95"/>
      <c r="P431" s="92" t="s">
        <v>106</v>
      </c>
    </row>
    <row r="432" spans="1:16" ht="20.100000000000001" customHeight="1" x14ac:dyDescent="0.15">
      <c r="A432" s="8">
        <v>430</v>
      </c>
      <c r="B432" s="86" t="s">
        <v>1006</v>
      </c>
      <c r="C432" s="94" t="s">
        <v>1007</v>
      </c>
      <c r="D432" s="18" t="s">
        <v>928</v>
      </c>
      <c r="E432" s="88" t="s">
        <v>929</v>
      </c>
      <c r="F432" s="89">
        <v>53</v>
      </c>
      <c r="G432" s="89">
        <v>56</v>
      </c>
      <c r="H432" s="90">
        <v>50</v>
      </c>
      <c r="I432" s="89">
        <v>96</v>
      </c>
      <c r="J432" s="89">
        <v>255</v>
      </c>
      <c r="K432" s="91">
        <v>167.35</v>
      </c>
      <c r="L432" s="91">
        <v>506.02499999999998</v>
      </c>
      <c r="M432" s="92">
        <v>39</v>
      </c>
      <c r="N432" s="95"/>
      <c r="O432" s="95"/>
      <c r="P432" s="92" t="s">
        <v>106</v>
      </c>
    </row>
    <row r="433" spans="1:16" ht="20.100000000000001" customHeight="1" x14ac:dyDescent="0.15">
      <c r="A433" s="8">
        <v>431</v>
      </c>
      <c r="B433" s="96" t="s">
        <v>1008</v>
      </c>
      <c r="C433" s="87" t="s">
        <v>1009</v>
      </c>
      <c r="D433" s="18" t="s">
        <v>928</v>
      </c>
      <c r="E433" s="88" t="s">
        <v>929</v>
      </c>
      <c r="F433" s="89">
        <v>43</v>
      </c>
      <c r="G433" s="89">
        <v>41</v>
      </c>
      <c r="H433" s="90">
        <v>74</v>
      </c>
      <c r="I433" s="89">
        <v>114</v>
      </c>
      <c r="J433" s="89">
        <v>272</v>
      </c>
      <c r="K433" s="91">
        <v>156</v>
      </c>
      <c r="L433" s="91">
        <v>506</v>
      </c>
      <c r="M433" s="92">
        <v>40</v>
      </c>
      <c r="N433" s="90"/>
      <c r="O433" s="90"/>
      <c r="P433" s="92" t="s">
        <v>104</v>
      </c>
    </row>
    <row r="434" spans="1:16" ht="20.100000000000001" customHeight="1" x14ac:dyDescent="0.15">
      <c r="A434" s="8">
        <v>432</v>
      </c>
      <c r="B434" s="96" t="s">
        <v>1010</v>
      </c>
      <c r="C434" s="93" t="s">
        <v>1011</v>
      </c>
      <c r="D434" s="18" t="s">
        <v>928</v>
      </c>
      <c r="E434" s="88" t="s">
        <v>929</v>
      </c>
      <c r="F434" s="89">
        <v>64</v>
      </c>
      <c r="G434" s="89">
        <v>31</v>
      </c>
      <c r="H434" s="90">
        <v>61</v>
      </c>
      <c r="I434" s="89">
        <v>125</v>
      </c>
      <c r="J434" s="89">
        <v>281</v>
      </c>
      <c r="K434" s="91">
        <v>149.30000000000001</v>
      </c>
      <c r="L434" s="91">
        <v>504.95000000000005</v>
      </c>
      <c r="M434" s="92">
        <v>41</v>
      </c>
      <c r="N434" s="90"/>
      <c r="O434" s="90"/>
      <c r="P434" s="92" t="s">
        <v>106</v>
      </c>
    </row>
    <row r="435" spans="1:16" ht="20.100000000000001" customHeight="1" x14ac:dyDescent="0.15">
      <c r="A435" s="8">
        <v>433</v>
      </c>
      <c r="B435" s="86" t="s">
        <v>1012</v>
      </c>
      <c r="C435" s="94" t="s">
        <v>1013</v>
      </c>
      <c r="D435" s="18" t="s">
        <v>928</v>
      </c>
      <c r="E435" s="88" t="s">
        <v>929</v>
      </c>
      <c r="F435" s="89">
        <v>70</v>
      </c>
      <c r="G435" s="89">
        <v>47</v>
      </c>
      <c r="H435" s="90">
        <v>73</v>
      </c>
      <c r="I435" s="89">
        <v>66</v>
      </c>
      <c r="J435" s="89">
        <v>256</v>
      </c>
      <c r="K435" s="91">
        <v>165.45</v>
      </c>
      <c r="L435" s="91">
        <v>504.17499999999995</v>
      </c>
      <c r="M435" s="92">
        <v>42</v>
      </c>
      <c r="N435" s="95"/>
      <c r="O435" s="95"/>
      <c r="P435" s="92" t="s">
        <v>106</v>
      </c>
    </row>
    <row r="436" spans="1:16" ht="20.100000000000001" customHeight="1" x14ac:dyDescent="0.15">
      <c r="A436" s="8">
        <v>434</v>
      </c>
      <c r="B436" s="86" t="s">
        <v>1014</v>
      </c>
      <c r="C436" s="94" t="s">
        <v>1015</v>
      </c>
      <c r="D436" s="18" t="s">
        <v>928</v>
      </c>
      <c r="E436" s="88" t="s">
        <v>929</v>
      </c>
      <c r="F436" s="89">
        <v>54</v>
      </c>
      <c r="G436" s="89">
        <v>44</v>
      </c>
      <c r="H436" s="90">
        <v>84</v>
      </c>
      <c r="I436" s="89">
        <v>77</v>
      </c>
      <c r="J436" s="89">
        <v>259</v>
      </c>
      <c r="K436" s="91">
        <v>162.94999999999999</v>
      </c>
      <c r="L436" s="91">
        <v>503.42499999999995</v>
      </c>
      <c r="M436" s="92">
        <v>43</v>
      </c>
      <c r="N436" s="95"/>
      <c r="O436" s="95"/>
      <c r="P436" s="92" t="s">
        <v>106</v>
      </c>
    </row>
    <row r="437" spans="1:16" ht="20.100000000000001" customHeight="1" x14ac:dyDescent="0.15">
      <c r="A437" s="8">
        <v>435</v>
      </c>
      <c r="B437" s="86" t="s">
        <v>1016</v>
      </c>
      <c r="C437" s="94" t="s">
        <v>1017</v>
      </c>
      <c r="D437" s="18" t="s">
        <v>928</v>
      </c>
      <c r="E437" s="88" t="s">
        <v>929</v>
      </c>
      <c r="F437" s="89">
        <v>55</v>
      </c>
      <c r="G437" s="89">
        <v>41</v>
      </c>
      <c r="H437" s="90">
        <v>69</v>
      </c>
      <c r="I437" s="89">
        <v>96</v>
      </c>
      <c r="J437" s="89">
        <v>261</v>
      </c>
      <c r="K437" s="91">
        <v>161.5</v>
      </c>
      <c r="L437" s="91">
        <v>503.25</v>
      </c>
      <c r="M437" s="92">
        <v>44</v>
      </c>
      <c r="N437" s="95"/>
      <c r="O437" s="95"/>
      <c r="P437" s="92" t="s">
        <v>106</v>
      </c>
    </row>
    <row r="438" spans="1:16" ht="20.100000000000001" customHeight="1" x14ac:dyDescent="0.15">
      <c r="A438" s="8">
        <v>436</v>
      </c>
      <c r="B438" s="86" t="s">
        <v>1018</v>
      </c>
      <c r="C438" s="94" t="s">
        <v>1019</v>
      </c>
      <c r="D438" s="18" t="s">
        <v>928</v>
      </c>
      <c r="E438" s="88" t="s">
        <v>929</v>
      </c>
      <c r="F438" s="89">
        <v>59</v>
      </c>
      <c r="G438" s="89">
        <v>53</v>
      </c>
      <c r="H438" s="90">
        <v>49</v>
      </c>
      <c r="I438" s="89">
        <v>96</v>
      </c>
      <c r="J438" s="89">
        <v>257</v>
      </c>
      <c r="K438" s="91">
        <v>163.1</v>
      </c>
      <c r="L438" s="91">
        <v>501.65</v>
      </c>
      <c r="M438" s="92">
        <v>45</v>
      </c>
      <c r="N438" s="95"/>
      <c r="O438" s="95"/>
      <c r="P438" s="92" t="s">
        <v>106</v>
      </c>
    </row>
    <row r="439" spans="1:16" ht="20.100000000000001" customHeight="1" x14ac:dyDescent="0.15">
      <c r="A439" s="8">
        <v>437</v>
      </c>
      <c r="B439" s="86" t="s">
        <v>1020</v>
      </c>
      <c r="C439" s="94" t="s">
        <v>1021</v>
      </c>
      <c r="D439" s="18" t="s">
        <v>928</v>
      </c>
      <c r="E439" s="88" t="s">
        <v>929</v>
      </c>
      <c r="F439" s="89">
        <v>71</v>
      </c>
      <c r="G439" s="89">
        <v>37</v>
      </c>
      <c r="H439" s="90">
        <v>80</v>
      </c>
      <c r="I439" s="89">
        <v>100</v>
      </c>
      <c r="J439" s="89">
        <v>288</v>
      </c>
      <c r="K439" s="91">
        <v>141.69999999999999</v>
      </c>
      <c r="L439" s="91">
        <v>500.54999999999995</v>
      </c>
      <c r="M439" s="92">
        <v>46</v>
      </c>
      <c r="N439" s="95"/>
      <c r="O439" s="95"/>
      <c r="P439" s="92" t="s">
        <v>106</v>
      </c>
    </row>
    <row r="440" spans="1:16" ht="20.100000000000001" customHeight="1" x14ac:dyDescent="0.15">
      <c r="A440" s="8">
        <v>438</v>
      </c>
      <c r="B440" s="86" t="s">
        <v>1022</v>
      </c>
      <c r="C440" s="94" t="s">
        <v>1023</v>
      </c>
      <c r="D440" s="18" t="s">
        <v>928</v>
      </c>
      <c r="E440" s="88" t="s">
        <v>929</v>
      </c>
      <c r="F440" s="89">
        <v>51</v>
      </c>
      <c r="G440" s="89">
        <v>44</v>
      </c>
      <c r="H440" s="90">
        <v>59</v>
      </c>
      <c r="I440" s="89">
        <v>123</v>
      </c>
      <c r="J440" s="89">
        <v>277</v>
      </c>
      <c r="K440" s="91">
        <v>148.15</v>
      </c>
      <c r="L440" s="91">
        <v>499.22500000000002</v>
      </c>
      <c r="M440" s="92">
        <v>47</v>
      </c>
      <c r="N440" s="95"/>
      <c r="O440" s="95"/>
      <c r="P440" s="92" t="s">
        <v>106</v>
      </c>
    </row>
    <row r="441" spans="1:16" ht="20.100000000000001" customHeight="1" x14ac:dyDescent="0.15">
      <c r="A441" s="8">
        <v>439</v>
      </c>
      <c r="B441" s="86" t="s">
        <v>1024</v>
      </c>
      <c r="C441" s="94" t="s">
        <v>1025</v>
      </c>
      <c r="D441" s="18" t="s">
        <v>928</v>
      </c>
      <c r="E441" s="88" t="s">
        <v>929</v>
      </c>
      <c r="F441" s="89">
        <v>51</v>
      </c>
      <c r="G441" s="89">
        <v>48</v>
      </c>
      <c r="H441" s="90">
        <v>47</v>
      </c>
      <c r="I441" s="89">
        <v>109</v>
      </c>
      <c r="J441" s="89">
        <v>255</v>
      </c>
      <c r="K441" s="91">
        <v>162.69999999999999</v>
      </c>
      <c r="L441" s="91">
        <v>499.04999999999995</v>
      </c>
      <c r="M441" s="92">
        <v>48</v>
      </c>
      <c r="N441" s="95"/>
      <c r="O441" s="95"/>
      <c r="P441" s="92" t="s">
        <v>106</v>
      </c>
    </row>
    <row r="442" spans="1:16" ht="20.100000000000001" customHeight="1" x14ac:dyDescent="0.15">
      <c r="A442" s="8">
        <v>440</v>
      </c>
      <c r="B442" s="86" t="s">
        <v>1026</v>
      </c>
      <c r="C442" s="94" t="s">
        <v>1027</v>
      </c>
      <c r="D442" s="18" t="s">
        <v>928</v>
      </c>
      <c r="E442" s="88" t="s">
        <v>929</v>
      </c>
      <c r="F442" s="89">
        <v>54</v>
      </c>
      <c r="G442" s="89">
        <v>60</v>
      </c>
      <c r="H442" s="90">
        <v>51</v>
      </c>
      <c r="I442" s="89">
        <v>85</v>
      </c>
      <c r="J442" s="89">
        <v>250</v>
      </c>
      <c r="K442" s="91">
        <v>165.55</v>
      </c>
      <c r="L442" s="91">
        <v>498.32500000000005</v>
      </c>
      <c r="M442" s="92">
        <v>49</v>
      </c>
      <c r="N442" s="95"/>
      <c r="O442" s="95"/>
      <c r="P442" s="92" t="s">
        <v>106</v>
      </c>
    </row>
    <row r="443" spans="1:16" ht="20.100000000000001" customHeight="1" x14ac:dyDescent="0.15">
      <c r="A443" s="8">
        <v>441</v>
      </c>
      <c r="B443" s="86" t="s">
        <v>1028</v>
      </c>
      <c r="C443" s="94" t="s">
        <v>1029</v>
      </c>
      <c r="D443" s="18" t="s">
        <v>928</v>
      </c>
      <c r="E443" s="88" t="s">
        <v>929</v>
      </c>
      <c r="F443" s="89">
        <v>57</v>
      </c>
      <c r="G443" s="89">
        <v>55</v>
      </c>
      <c r="H443" s="90">
        <v>67</v>
      </c>
      <c r="I443" s="89">
        <v>104</v>
      </c>
      <c r="J443" s="89">
        <v>283</v>
      </c>
      <c r="K443" s="91">
        <v>143.1</v>
      </c>
      <c r="L443" s="91">
        <v>497.65</v>
      </c>
      <c r="M443" s="92">
        <v>50</v>
      </c>
      <c r="N443" s="95"/>
      <c r="O443" s="95"/>
      <c r="P443" s="92" t="s">
        <v>106</v>
      </c>
    </row>
    <row r="444" spans="1:16" ht="20.100000000000001" customHeight="1" x14ac:dyDescent="0.15">
      <c r="A444" s="8">
        <v>442</v>
      </c>
      <c r="B444" s="86" t="s">
        <v>1030</v>
      </c>
      <c r="C444" s="94" t="s">
        <v>1031</v>
      </c>
      <c r="D444" s="18" t="s">
        <v>928</v>
      </c>
      <c r="E444" s="88" t="s">
        <v>929</v>
      </c>
      <c r="F444" s="89">
        <v>62</v>
      </c>
      <c r="G444" s="89">
        <v>33</v>
      </c>
      <c r="H444" s="90">
        <v>68</v>
      </c>
      <c r="I444" s="89">
        <v>95</v>
      </c>
      <c r="J444" s="89">
        <v>258</v>
      </c>
      <c r="K444" s="91">
        <v>158.85</v>
      </c>
      <c r="L444" s="91">
        <v>496.27499999999998</v>
      </c>
      <c r="M444" s="92">
        <v>51</v>
      </c>
      <c r="N444" s="95"/>
      <c r="O444" s="95"/>
      <c r="P444" s="92" t="s">
        <v>106</v>
      </c>
    </row>
    <row r="445" spans="1:16" ht="20.100000000000001" customHeight="1" x14ac:dyDescent="0.15">
      <c r="A445" s="8">
        <v>443</v>
      </c>
      <c r="B445" s="86" t="s">
        <v>1032</v>
      </c>
      <c r="C445" s="94" t="s">
        <v>1033</v>
      </c>
      <c r="D445" s="18" t="s">
        <v>928</v>
      </c>
      <c r="E445" s="88" t="s">
        <v>929</v>
      </c>
      <c r="F445" s="89">
        <v>62</v>
      </c>
      <c r="G445" s="89">
        <v>58</v>
      </c>
      <c r="H445" s="90">
        <v>49</v>
      </c>
      <c r="I445" s="89">
        <v>99</v>
      </c>
      <c r="J445" s="89">
        <v>268</v>
      </c>
      <c r="K445" s="91">
        <v>152.15</v>
      </c>
      <c r="L445" s="91">
        <v>496.22500000000002</v>
      </c>
      <c r="M445" s="92">
        <v>52</v>
      </c>
      <c r="N445" s="95"/>
      <c r="O445" s="95"/>
      <c r="P445" s="92" t="s">
        <v>106</v>
      </c>
    </row>
    <row r="446" spans="1:16" ht="20.100000000000001" customHeight="1" x14ac:dyDescent="0.15">
      <c r="A446" s="8">
        <v>444</v>
      </c>
      <c r="B446" s="96" t="s">
        <v>1034</v>
      </c>
      <c r="C446" s="93" t="s">
        <v>1035</v>
      </c>
      <c r="D446" s="18" t="s">
        <v>928</v>
      </c>
      <c r="E446" s="88" t="s">
        <v>929</v>
      </c>
      <c r="F446" s="89">
        <v>52</v>
      </c>
      <c r="G446" s="89">
        <v>39</v>
      </c>
      <c r="H446" s="90">
        <v>59</v>
      </c>
      <c r="I446" s="89">
        <v>111</v>
      </c>
      <c r="J446" s="89">
        <v>261</v>
      </c>
      <c r="K446" s="91">
        <v>156.69999999999999</v>
      </c>
      <c r="L446" s="91">
        <v>496.04999999999995</v>
      </c>
      <c r="M446" s="92">
        <v>53</v>
      </c>
      <c r="N446" s="90"/>
      <c r="O446" s="90"/>
      <c r="P446" s="92" t="s">
        <v>106</v>
      </c>
    </row>
    <row r="447" spans="1:16" ht="20.100000000000001" customHeight="1" x14ac:dyDescent="0.15">
      <c r="A447" s="8">
        <v>445</v>
      </c>
      <c r="B447" s="97" t="s">
        <v>1036</v>
      </c>
      <c r="C447" s="98" t="s">
        <v>1037</v>
      </c>
      <c r="D447" s="18" t="s">
        <v>928</v>
      </c>
      <c r="E447" s="88" t="s">
        <v>929</v>
      </c>
      <c r="F447" s="97">
        <v>58</v>
      </c>
      <c r="G447" s="97">
        <v>59</v>
      </c>
      <c r="H447" s="97">
        <v>67</v>
      </c>
      <c r="I447" s="97">
        <v>84</v>
      </c>
      <c r="J447" s="97">
        <v>268</v>
      </c>
      <c r="K447" s="99">
        <v>151.6</v>
      </c>
      <c r="L447" s="99">
        <v>495.4</v>
      </c>
      <c r="M447" s="92">
        <v>54</v>
      </c>
      <c r="N447" s="100"/>
      <c r="O447" s="100"/>
      <c r="P447" s="92" t="s">
        <v>106</v>
      </c>
    </row>
    <row r="448" spans="1:16" ht="20.100000000000001" customHeight="1" x14ac:dyDescent="0.15">
      <c r="A448" s="8">
        <v>446</v>
      </c>
      <c r="B448" s="86" t="s">
        <v>1038</v>
      </c>
      <c r="C448" s="94" t="s">
        <v>1039</v>
      </c>
      <c r="D448" s="18" t="s">
        <v>928</v>
      </c>
      <c r="E448" s="88" t="s">
        <v>929</v>
      </c>
      <c r="F448" s="89">
        <v>76</v>
      </c>
      <c r="G448" s="89">
        <v>49</v>
      </c>
      <c r="H448" s="90">
        <v>80</v>
      </c>
      <c r="I448" s="89">
        <v>74</v>
      </c>
      <c r="J448" s="89">
        <v>279</v>
      </c>
      <c r="K448" s="91">
        <v>143.15</v>
      </c>
      <c r="L448" s="91">
        <v>493.72500000000002</v>
      </c>
      <c r="M448" s="92">
        <v>55</v>
      </c>
      <c r="N448" s="95"/>
      <c r="O448" s="95"/>
      <c r="P448" s="92" t="s">
        <v>106</v>
      </c>
    </row>
    <row r="449" spans="1:16" ht="20.100000000000001" customHeight="1" x14ac:dyDescent="0.15">
      <c r="A449" s="8">
        <v>447</v>
      </c>
      <c r="B449" s="101" t="s">
        <v>1040</v>
      </c>
      <c r="C449" s="94" t="s">
        <v>1041</v>
      </c>
      <c r="D449" s="18" t="s">
        <v>928</v>
      </c>
      <c r="E449" s="88" t="s">
        <v>929</v>
      </c>
      <c r="F449" s="89">
        <v>56</v>
      </c>
      <c r="G449" s="89">
        <v>60</v>
      </c>
      <c r="H449" s="90">
        <v>71</v>
      </c>
      <c r="I449" s="89">
        <v>89</v>
      </c>
      <c r="J449" s="89">
        <v>276</v>
      </c>
      <c r="K449" s="91">
        <v>144.69999999999999</v>
      </c>
      <c r="L449" s="91">
        <v>493.04999999999995</v>
      </c>
      <c r="M449" s="92">
        <v>56</v>
      </c>
      <c r="N449" s="102"/>
      <c r="O449" s="102"/>
      <c r="P449" s="92" t="s">
        <v>106</v>
      </c>
    </row>
    <row r="450" spans="1:16" ht="20.100000000000001" customHeight="1" x14ac:dyDescent="0.15">
      <c r="A450" s="8">
        <v>448</v>
      </c>
      <c r="B450" s="101" t="s">
        <v>1042</v>
      </c>
      <c r="C450" s="94" t="s">
        <v>1043</v>
      </c>
      <c r="D450" s="18" t="s">
        <v>928</v>
      </c>
      <c r="E450" s="88" t="s">
        <v>929</v>
      </c>
      <c r="F450" s="89">
        <v>63</v>
      </c>
      <c r="G450" s="89">
        <v>51</v>
      </c>
      <c r="H450" s="90">
        <v>66</v>
      </c>
      <c r="I450" s="89">
        <v>81</v>
      </c>
      <c r="J450" s="89">
        <v>261</v>
      </c>
      <c r="K450" s="91">
        <v>154.30000000000001</v>
      </c>
      <c r="L450" s="91">
        <v>492.45000000000005</v>
      </c>
      <c r="M450" s="92">
        <v>57</v>
      </c>
      <c r="N450" s="102"/>
      <c r="O450" s="102"/>
      <c r="P450" s="92" t="s">
        <v>106</v>
      </c>
    </row>
    <row r="451" spans="1:16" ht="20.100000000000001" customHeight="1" x14ac:dyDescent="0.15">
      <c r="A451" s="8">
        <v>449</v>
      </c>
      <c r="B451" s="101" t="s">
        <v>1044</v>
      </c>
      <c r="C451" s="93" t="s">
        <v>1045</v>
      </c>
      <c r="D451" s="18" t="s">
        <v>928</v>
      </c>
      <c r="E451" s="88" t="s">
        <v>929</v>
      </c>
      <c r="F451" s="89">
        <v>58</v>
      </c>
      <c r="G451" s="89">
        <v>32</v>
      </c>
      <c r="H451" s="90">
        <v>54</v>
      </c>
      <c r="I451" s="89">
        <v>125</v>
      </c>
      <c r="J451" s="89">
        <v>269</v>
      </c>
      <c r="K451" s="91">
        <v>148.05000000000001</v>
      </c>
      <c r="L451" s="91">
        <v>491.07500000000005</v>
      </c>
      <c r="M451" s="92">
        <v>58</v>
      </c>
      <c r="N451" s="102"/>
      <c r="O451" s="102"/>
      <c r="P451" s="92" t="s">
        <v>106</v>
      </c>
    </row>
    <row r="452" spans="1:16" ht="20.100000000000001" customHeight="1" x14ac:dyDescent="0.15">
      <c r="A452" s="8">
        <v>450</v>
      </c>
      <c r="B452" s="101" t="s">
        <v>1046</v>
      </c>
      <c r="C452" s="94" t="s">
        <v>1047</v>
      </c>
      <c r="D452" s="18" t="s">
        <v>928</v>
      </c>
      <c r="E452" s="88" t="s">
        <v>929</v>
      </c>
      <c r="F452" s="89">
        <v>53</v>
      </c>
      <c r="G452" s="89">
        <v>65</v>
      </c>
      <c r="H452" s="90">
        <v>71</v>
      </c>
      <c r="I452" s="89">
        <v>66</v>
      </c>
      <c r="J452" s="89">
        <v>255</v>
      </c>
      <c r="K452" s="103">
        <v>156.5</v>
      </c>
      <c r="L452" s="99">
        <v>489.75</v>
      </c>
      <c r="M452" s="92">
        <v>59</v>
      </c>
      <c r="N452" s="104"/>
      <c r="O452" s="100"/>
      <c r="P452" s="92" t="s">
        <v>106</v>
      </c>
    </row>
    <row r="453" spans="1:16" ht="20.100000000000001" customHeight="1" x14ac:dyDescent="0.15">
      <c r="A453" s="8">
        <v>451</v>
      </c>
      <c r="B453" s="101" t="s">
        <v>1048</v>
      </c>
      <c r="C453" s="98" t="s">
        <v>1049</v>
      </c>
      <c r="D453" s="18" t="s">
        <v>928</v>
      </c>
      <c r="E453" s="88" t="s">
        <v>929</v>
      </c>
      <c r="F453" s="97">
        <v>57</v>
      </c>
      <c r="G453" s="97">
        <v>45</v>
      </c>
      <c r="H453" s="97">
        <v>49</v>
      </c>
      <c r="I453" s="97">
        <v>99</v>
      </c>
      <c r="J453" s="97">
        <v>250</v>
      </c>
      <c r="K453" s="99">
        <v>158.4</v>
      </c>
      <c r="L453" s="99">
        <v>487.6</v>
      </c>
      <c r="M453" s="92">
        <v>60</v>
      </c>
      <c r="N453" s="100">
        <v>70</v>
      </c>
      <c r="O453" s="100">
        <v>79</v>
      </c>
      <c r="P453" s="92" t="s">
        <v>106</v>
      </c>
    </row>
    <row r="454" spans="1:16" ht="20.100000000000001" customHeight="1" x14ac:dyDescent="0.15">
      <c r="A454" s="8">
        <v>452</v>
      </c>
      <c r="B454" s="101" t="s">
        <v>1050</v>
      </c>
      <c r="C454" s="98" t="s">
        <v>1051</v>
      </c>
      <c r="D454" s="18" t="s">
        <v>928</v>
      </c>
      <c r="E454" s="88" t="s">
        <v>929</v>
      </c>
      <c r="F454" s="97">
        <v>61</v>
      </c>
      <c r="G454" s="97">
        <v>41</v>
      </c>
      <c r="H454" s="97">
        <v>68</v>
      </c>
      <c r="I454" s="97">
        <v>81</v>
      </c>
      <c r="J454" s="97">
        <v>280</v>
      </c>
      <c r="K454" s="99">
        <v>136.80000000000001</v>
      </c>
      <c r="L454" s="99">
        <v>485.20000000000005</v>
      </c>
      <c r="M454" s="92">
        <v>61</v>
      </c>
      <c r="N454" s="100"/>
      <c r="O454" s="100"/>
      <c r="P454" s="92" t="s">
        <v>106</v>
      </c>
    </row>
    <row r="455" spans="1:16" ht="20.100000000000001" customHeight="1" x14ac:dyDescent="0.15">
      <c r="A455" s="8">
        <v>453</v>
      </c>
      <c r="B455" s="96" t="s">
        <v>1052</v>
      </c>
      <c r="C455" s="87" t="s">
        <v>1053</v>
      </c>
      <c r="D455" s="18" t="s">
        <v>928</v>
      </c>
      <c r="E455" s="88" t="s">
        <v>929</v>
      </c>
      <c r="F455" s="89">
        <v>68</v>
      </c>
      <c r="G455" s="89">
        <v>50</v>
      </c>
      <c r="H455" s="90">
        <v>48</v>
      </c>
      <c r="I455" s="89">
        <v>101</v>
      </c>
      <c r="J455" s="89">
        <v>267</v>
      </c>
      <c r="K455" s="91">
        <v>143.6</v>
      </c>
      <c r="L455" s="91">
        <v>482.4</v>
      </c>
      <c r="M455" s="92">
        <v>62</v>
      </c>
      <c r="N455" s="90"/>
      <c r="O455" s="90"/>
      <c r="P455" s="92" t="s">
        <v>104</v>
      </c>
    </row>
    <row r="456" spans="1:16" ht="20.100000000000001" customHeight="1" x14ac:dyDescent="0.15">
      <c r="A456" s="8">
        <v>454</v>
      </c>
      <c r="B456" s="101" t="s">
        <v>1054</v>
      </c>
      <c r="C456" s="98" t="s">
        <v>1055</v>
      </c>
      <c r="D456" s="18" t="s">
        <v>928</v>
      </c>
      <c r="E456" s="88" t="s">
        <v>929</v>
      </c>
      <c r="F456" s="97">
        <v>65</v>
      </c>
      <c r="G456" s="97">
        <v>36</v>
      </c>
      <c r="H456" s="97">
        <v>57</v>
      </c>
      <c r="I456" s="97">
        <v>96</v>
      </c>
      <c r="J456" s="97">
        <v>254</v>
      </c>
      <c r="K456" s="99">
        <v>144.4</v>
      </c>
      <c r="L456" s="99">
        <v>470.6</v>
      </c>
      <c r="M456" s="92">
        <v>63</v>
      </c>
      <c r="N456" s="100"/>
      <c r="O456" s="100"/>
      <c r="P456" s="92" t="s">
        <v>106</v>
      </c>
    </row>
    <row r="457" spans="1:16" ht="20.100000000000001" customHeight="1" x14ac:dyDescent="0.15">
      <c r="A457" s="8">
        <v>455</v>
      </c>
      <c r="B457" s="101" t="s">
        <v>1056</v>
      </c>
      <c r="C457" s="98" t="s">
        <v>1057</v>
      </c>
      <c r="D457" s="18" t="s">
        <v>928</v>
      </c>
      <c r="E457" s="88" t="s">
        <v>929</v>
      </c>
      <c r="F457" s="97">
        <v>67</v>
      </c>
      <c r="G457" s="97">
        <v>46</v>
      </c>
      <c r="H457" s="97">
        <v>69</v>
      </c>
      <c r="I457" s="97">
        <v>77</v>
      </c>
      <c r="J457" s="97">
        <v>259</v>
      </c>
      <c r="K457" s="99">
        <v>140.4</v>
      </c>
      <c r="L457" s="99">
        <v>469.6</v>
      </c>
      <c r="M457" s="92">
        <v>64</v>
      </c>
      <c r="N457" s="100"/>
      <c r="O457" s="100"/>
      <c r="P457" s="92" t="s">
        <v>106</v>
      </c>
    </row>
    <row r="458" spans="1:16" ht="20.100000000000001" customHeight="1" x14ac:dyDescent="0.15">
      <c r="A458" s="8">
        <v>456</v>
      </c>
      <c r="B458" s="101" t="s">
        <v>1058</v>
      </c>
      <c r="C458" s="98" t="s">
        <v>1059</v>
      </c>
      <c r="D458" s="18" t="s">
        <v>928</v>
      </c>
      <c r="E458" s="88" t="s">
        <v>929</v>
      </c>
      <c r="F458" s="97">
        <v>53</v>
      </c>
      <c r="G458" s="97">
        <v>47</v>
      </c>
      <c r="H458" s="97">
        <v>94</v>
      </c>
      <c r="I458" s="97">
        <v>59</v>
      </c>
      <c r="J458" s="97">
        <v>253</v>
      </c>
      <c r="K458" s="99">
        <v>143.80000000000001</v>
      </c>
      <c r="L458" s="99">
        <v>468.70000000000005</v>
      </c>
      <c r="M458" s="92">
        <v>65</v>
      </c>
      <c r="N458" s="100"/>
      <c r="O458" s="100"/>
      <c r="P458" s="92" t="s">
        <v>106</v>
      </c>
    </row>
    <row r="459" spans="1:16" ht="20.100000000000001" customHeight="1" x14ac:dyDescent="0.15">
      <c r="A459" s="8">
        <v>457</v>
      </c>
      <c r="B459" s="101" t="s">
        <v>1060</v>
      </c>
      <c r="C459" s="98" t="s">
        <v>1061</v>
      </c>
      <c r="D459" s="18" t="s">
        <v>928</v>
      </c>
      <c r="E459" s="88" t="s">
        <v>929</v>
      </c>
      <c r="F459" s="97">
        <v>54</v>
      </c>
      <c r="G459" s="97">
        <v>35</v>
      </c>
      <c r="H459" s="97">
        <v>49</v>
      </c>
      <c r="I459" s="97">
        <v>125</v>
      </c>
      <c r="J459" s="97">
        <v>263</v>
      </c>
      <c r="K459" s="99">
        <v>129.80000000000001</v>
      </c>
      <c r="L459" s="99">
        <v>457.70000000000005</v>
      </c>
      <c r="M459" s="92">
        <v>66</v>
      </c>
      <c r="N459" s="100"/>
      <c r="O459" s="100"/>
      <c r="P459" s="92" t="s">
        <v>106</v>
      </c>
    </row>
  </sheetData>
  <mergeCells count="1">
    <mergeCell ref="A1:P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6"/>
  <sheetViews>
    <sheetView tabSelected="1" workbookViewId="0">
      <selection activeCell="S5" sqref="S5"/>
    </sheetView>
  </sheetViews>
  <sheetFormatPr defaultRowHeight="13.5" x14ac:dyDescent="0.15"/>
  <cols>
    <col min="1" max="1" width="4.75" customWidth="1"/>
    <col min="2" max="2" width="15.75" customWidth="1"/>
    <col min="3" max="3" width="11.125" customWidth="1"/>
    <col min="4" max="4" width="16.75" customWidth="1"/>
    <col min="5" max="5" width="18.75" style="185" customWidth="1"/>
    <col min="6" max="6" width="4.25" customWidth="1"/>
    <col min="7" max="7" width="5.25" customWidth="1"/>
    <col min="8" max="8" width="4.375" customWidth="1"/>
    <col min="9" max="9" width="6.375" customWidth="1"/>
    <col min="10" max="10" width="7.25" customWidth="1"/>
    <col min="11" max="11" width="6.5" customWidth="1"/>
    <col min="12" max="12" width="7" customWidth="1"/>
    <col min="13" max="13" width="4.875" customWidth="1"/>
    <col min="14" max="14" width="4.75" customWidth="1"/>
    <col min="15" max="15" width="5" customWidth="1"/>
  </cols>
  <sheetData>
    <row r="1" spans="1:16" ht="36.75" customHeight="1" x14ac:dyDescent="0.15">
      <c r="A1" s="188" t="s">
        <v>2720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6" s="180" customFormat="1" ht="30" customHeight="1" x14ac:dyDescent="0.15">
      <c r="A2" s="176" t="s">
        <v>0</v>
      </c>
      <c r="B2" s="177" t="s">
        <v>1</v>
      </c>
      <c r="C2" s="176" t="s">
        <v>2</v>
      </c>
      <c r="D2" s="176" t="s">
        <v>3</v>
      </c>
      <c r="E2" s="181" t="s">
        <v>4</v>
      </c>
      <c r="F2" s="176" t="s">
        <v>5</v>
      </c>
      <c r="G2" s="176" t="s">
        <v>6</v>
      </c>
      <c r="H2" s="176" t="s">
        <v>7</v>
      </c>
      <c r="I2" s="176" t="s">
        <v>8</v>
      </c>
      <c r="J2" s="176" t="s">
        <v>9</v>
      </c>
      <c r="K2" s="178" t="s">
        <v>10</v>
      </c>
      <c r="L2" s="178" t="s">
        <v>11</v>
      </c>
      <c r="M2" s="176" t="s">
        <v>2246</v>
      </c>
      <c r="N2" s="179" t="s">
        <v>13</v>
      </c>
      <c r="O2" s="179" t="s">
        <v>2247</v>
      </c>
      <c r="P2" s="176" t="s">
        <v>15</v>
      </c>
    </row>
    <row r="3" spans="1:16" ht="18" customHeight="1" x14ac:dyDescent="0.15">
      <c r="A3" s="18">
        <v>1</v>
      </c>
      <c r="B3" s="10" t="s">
        <v>56</v>
      </c>
      <c r="C3" s="10" t="s">
        <v>1062</v>
      </c>
      <c r="D3" s="10" t="s">
        <v>18</v>
      </c>
      <c r="E3" s="10" t="s">
        <v>1063</v>
      </c>
      <c r="F3" s="112">
        <v>54</v>
      </c>
      <c r="G3" s="112">
        <v>75</v>
      </c>
      <c r="H3" s="112">
        <v>112</v>
      </c>
      <c r="I3" s="112">
        <v>104</v>
      </c>
      <c r="J3" s="112">
        <v>345</v>
      </c>
      <c r="K3" s="110">
        <v>173.5</v>
      </c>
      <c r="L3" s="110">
        <v>605.25</v>
      </c>
      <c r="M3" s="112">
        <v>1</v>
      </c>
      <c r="N3" s="111"/>
      <c r="O3" s="111"/>
      <c r="P3" s="10" t="s">
        <v>35</v>
      </c>
    </row>
    <row r="4" spans="1:16" ht="18" customHeight="1" x14ac:dyDescent="0.15">
      <c r="A4" s="18">
        <v>2</v>
      </c>
      <c r="B4" s="10" t="s">
        <v>1064</v>
      </c>
      <c r="C4" s="10" t="s">
        <v>1065</v>
      </c>
      <c r="D4" s="10" t="s">
        <v>18</v>
      </c>
      <c r="E4" s="10" t="s">
        <v>1063</v>
      </c>
      <c r="F4" s="112" t="s">
        <v>1066</v>
      </c>
      <c r="G4" s="112" t="s">
        <v>20</v>
      </c>
      <c r="H4" s="112" t="s">
        <v>1067</v>
      </c>
      <c r="I4" s="112" t="s">
        <v>23</v>
      </c>
      <c r="J4" s="112" t="s">
        <v>1068</v>
      </c>
      <c r="K4" s="110">
        <v>165.5</v>
      </c>
      <c r="L4" s="110">
        <v>567.25</v>
      </c>
      <c r="M4" s="112">
        <v>3</v>
      </c>
      <c r="N4" s="111">
        <v>74</v>
      </c>
      <c r="O4" s="111">
        <v>82</v>
      </c>
      <c r="P4" s="10" t="s">
        <v>25</v>
      </c>
    </row>
    <row r="5" spans="1:16" ht="18" customHeight="1" x14ac:dyDescent="0.15">
      <c r="A5" s="18">
        <v>3</v>
      </c>
      <c r="B5" s="10" t="s">
        <v>1069</v>
      </c>
      <c r="C5" s="10" t="s">
        <v>1070</v>
      </c>
      <c r="D5" s="10" t="s">
        <v>18</v>
      </c>
      <c r="E5" s="10" t="s">
        <v>1063</v>
      </c>
      <c r="F5" s="112" t="s">
        <v>1071</v>
      </c>
      <c r="G5" s="112" t="s">
        <v>1072</v>
      </c>
      <c r="H5" s="112" t="s">
        <v>1073</v>
      </c>
      <c r="I5" s="112" t="s">
        <v>1074</v>
      </c>
      <c r="J5" s="112" t="s">
        <v>31</v>
      </c>
      <c r="K5" s="110">
        <v>164</v>
      </c>
      <c r="L5" s="110">
        <v>558</v>
      </c>
      <c r="M5" s="112">
        <v>5</v>
      </c>
      <c r="N5" s="111"/>
      <c r="O5" s="111"/>
      <c r="P5" s="10" t="s">
        <v>25</v>
      </c>
    </row>
    <row r="6" spans="1:16" ht="18" customHeight="1" x14ac:dyDescent="0.15">
      <c r="A6" s="18">
        <v>4</v>
      </c>
      <c r="B6" s="10" t="s">
        <v>68</v>
      </c>
      <c r="C6" s="10" t="s">
        <v>1075</v>
      </c>
      <c r="D6" s="10" t="s">
        <v>18</v>
      </c>
      <c r="E6" s="10" t="s">
        <v>1063</v>
      </c>
      <c r="F6" s="112" t="s">
        <v>59</v>
      </c>
      <c r="G6" s="112" t="s">
        <v>1076</v>
      </c>
      <c r="H6" s="112" t="s">
        <v>93</v>
      </c>
      <c r="I6" s="112" t="s">
        <v>909</v>
      </c>
      <c r="J6" s="112" t="s">
        <v>1077</v>
      </c>
      <c r="K6" s="110">
        <v>159.5</v>
      </c>
      <c r="L6" s="110">
        <v>555.25</v>
      </c>
      <c r="M6" s="112">
        <v>6</v>
      </c>
      <c r="N6" s="111"/>
      <c r="O6" s="111"/>
      <c r="P6" s="10" t="s">
        <v>25</v>
      </c>
    </row>
    <row r="7" spans="1:16" ht="18" customHeight="1" x14ac:dyDescent="0.15">
      <c r="A7" s="18">
        <v>5</v>
      </c>
      <c r="B7" s="10" t="s">
        <v>1078</v>
      </c>
      <c r="C7" s="10" t="s">
        <v>1079</v>
      </c>
      <c r="D7" s="10" t="s">
        <v>18</v>
      </c>
      <c r="E7" s="10" t="s">
        <v>1080</v>
      </c>
      <c r="F7" s="112">
        <v>80</v>
      </c>
      <c r="G7" s="112">
        <v>63</v>
      </c>
      <c r="H7" s="112">
        <v>134</v>
      </c>
      <c r="I7" s="112">
        <v>124</v>
      </c>
      <c r="J7" s="112">
        <v>401</v>
      </c>
      <c r="K7" s="110">
        <v>171.75</v>
      </c>
      <c r="L7" s="110">
        <v>658.625</v>
      </c>
      <c r="M7" s="112">
        <v>1</v>
      </c>
      <c r="N7" s="111"/>
      <c r="O7" s="111"/>
      <c r="P7" s="10" t="s">
        <v>35</v>
      </c>
    </row>
    <row r="8" spans="1:16" ht="18" customHeight="1" x14ac:dyDescent="0.15">
      <c r="A8" s="18">
        <v>6</v>
      </c>
      <c r="B8" s="10" t="s">
        <v>1081</v>
      </c>
      <c r="C8" s="10" t="s">
        <v>1082</v>
      </c>
      <c r="D8" s="10" t="s">
        <v>18</v>
      </c>
      <c r="E8" s="10" t="s">
        <v>1080</v>
      </c>
      <c r="F8" s="112">
        <v>67</v>
      </c>
      <c r="G8" s="112">
        <v>67</v>
      </c>
      <c r="H8" s="112">
        <v>122</v>
      </c>
      <c r="I8" s="112">
        <v>114</v>
      </c>
      <c r="J8" s="112">
        <v>370</v>
      </c>
      <c r="K8" s="110">
        <v>177.25</v>
      </c>
      <c r="L8" s="110">
        <v>635.875</v>
      </c>
      <c r="M8" s="112">
        <v>2</v>
      </c>
      <c r="N8" s="111">
        <v>75</v>
      </c>
      <c r="O8" s="111">
        <v>85</v>
      </c>
      <c r="P8" s="10" t="s">
        <v>35</v>
      </c>
    </row>
    <row r="9" spans="1:16" ht="18" customHeight="1" x14ac:dyDescent="0.15">
      <c r="A9" s="18">
        <v>7</v>
      </c>
      <c r="B9" s="10" t="s">
        <v>1083</v>
      </c>
      <c r="C9" s="10" t="s">
        <v>1084</v>
      </c>
      <c r="D9" s="10" t="s">
        <v>18</v>
      </c>
      <c r="E9" s="10" t="s">
        <v>1080</v>
      </c>
      <c r="F9" s="112">
        <v>61</v>
      </c>
      <c r="G9" s="112">
        <v>59</v>
      </c>
      <c r="H9" s="112">
        <v>141</v>
      </c>
      <c r="I9" s="112">
        <v>125</v>
      </c>
      <c r="J9" s="112">
        <v>386</v>
      </c>
      <c r="K9" s="110">
        <v>164.25</v>
      </c>
      <c r="L9" s="110">
        <v>632.375</v>
      </c>
      <c r="M9" s="112">
        <v>3</v>
      </c>
      <c r="N9" s="111"/>
      <c r="O9" s="111"/>
      <c r="P9" s="10" t="s">
        <v>35</v>
      </c>
    </row>
    <row r="10" spans="1:16" ht="18" customHeight="1" x14ac:dyDescent="0.15">
      <c r="A10" s="18">
        <v>8</v>
      </c>
      <c r="B10" s="10" t="s">
        <v>1085</v>
      </c>
      <c r="C10" s="10" t="s">
        <v>1086</v>
      </c>
      <c r="D10" s="10" t="s">
        <v>18</v>
      </c>
      <c r="E10" s="10" t="s">
        <v>1080</v>
      </c>
      <c r="F10" s="112">
        <v>64</v>
      </c>
      <c r="G10" s="112">
        <v>71</v>
      </c>
      <c r="H10" s="112">
        <v>102</v>
      </c>
      <c r="I10" s="112">
        <v>125</v>
      </c>
      <c r="J10" s="112">
        <v>362</v>
      </c>
      <c r="K10" s="110">
        <v>173.25</v>
      </c>
      <c r="L10" s="110">
        <v>621.875</v>
      </c>
      <c r="M10" s="112">
        <v>4</v>
      </c>
      <c r="N10" s="111"/>
      <c r="O10" s="111"/>
      <c r="P10" s="10" t="s">
        <v>35</v>
      </c>
    </row>
    <row r="11" spans="1:16" ht="18" customHeight="1" x14ac:dyDescent="0.15">
      <c r="A11" s="18">
        <v>9</v>
      </c>
      <c r="B11" s="10" t="s">
        <v>1087</v>
      </c>
      <c r="C11" s="10" t="s">
        <v>1088</v>
      </c>
      <c r="D11" s="10" t="s">
        <v>18</v>
      </c>
      <c r="E11" s="10" t="s">
        <v>1080</v>
      </c>
      <c r="F11" s="112" t="s">
        <v>39</v>
      </c>
      <c r="G11" s="112" t="s">
        <v>1089</v>
      </c>
      <c r="H11" s="112" t="s">
        <v>1090</v>
      </c>
      <c r="I11" s="112" t="s">
        <v>1091</v>
      </c>
      <c r="J11" s="112" t="s">
        <v>1092</v>
      </c>
      <c r="K11" s="110">
        <v>171.25</v>
      </c>
      <c r="L11" s="110">
        <v>616.875</v>
      </c>
      <c r="M11" s="112">
        <v>5</v>
      </c>
      <c r="N11" s="111"/>
      <c r="O11" s="111"/>
      <c r="P11" s="10" t="s">
        <v>25</v>
      </c>
    </row>
    <row r="12" spans="1:16" ht="18" customHeight="1" x14ac:dyDescent="0.15">
      <c r="A12" s="18">
        <v>10</v>
      </c>
      <c r="B12" s="10" t="s">
        <v>1093</v>
      </c>
      <c r="C12" s="10" t="s">
        <v>1094</v>
      </c>
      <c r="D12" s="10" t="s">
        <v>18</v>
      </c>
      <c r="E12" s="10" t="s">
        <v>1080</v>
      </c>
      <c r="F12" s="112">
        <v>68</v>
      </c>
      <c r="G12" s="112">
        <v>52</v>
      </c>
      <c r="H12" s="112">
        <v>124</v>
      </c>
      <c r="I12" s="112">
        <v>118</v>
      </c>
      <c r="J12" s="112">
        <v>362</v>
      </c>
      <c r="K12" s="110">
        <v>167</v>
      </c>
      <c r="L12" s="110">
        <v>612.5</v>
      </c>
      <c r="M12" s="112">
        <v>6</v>
      </c>
      <c r="N12" s="111"/>
      <c r="O12" s="111"/>
      <c r="P12" s="10" t="s">
        <v>35</v>
      </c>
    </row>
    <row r="13" spans="1:16" ht="18" customHeight="1" x14ac:dyDescent="0.15">
      <c r="A13" s="18">
        <v>11</v>
      </c>
      <c r="B13" s="10" t="s">
        <v>1095</v>
      </c>
      <c r="C13" s="10" t="s">
        <v>1096</v>
      </c>
      <c r="D13" s="10" t="s">
        <v>18</v>
      </c>
      <c r="E13" s="10" t="s">
        <v>1080</v>
      </c>
      <c r="F13" s="112" t="s">
        <v>124</v>
      </c>
      <c r="G13" s="112" t="s">
        <v>1097</v>
      </c>
      <c r="H13" s="112" t="s">
        <v>1098</v>
      </c>
      <c r="I13" s="112" t="s">
        <v>114</v>
      </c>
      <c r="J13" s="112" t="s">
        <v>115</v>
      </c>
      <c r="K13" s="110">
        <v>170</v>
      </c>
      <c r="L13" s="110">
        <v>604</v>
      </c>
      <c r="M13" s="112">
        <v>7</v>
      </c>
      <c r="N13" s="111"/>
      <c r="O13" s="111"/>
      <c r="P13" s="10" t="s">
        <v>25</v>
      </c>
    </row>
    <row r="14" spans="1:16" ht="18" customHeight="1" x14ac:dyDescent="0.15">
      <c r="A14" s="18">
        <v>12</v>
      </c>
      <c r="B14" s="10" t="s">
        <v>1099</v>
      </c>
      <c r="C14" s="10" t="s">
        <v>1100</v>
      </c>
      <c r="D14" s="10" t="s">
        <v>18</v>
      </c>
      <c r="E14" s="10" t="s">
        <v>1080</v>
      </c>
      <c r="F14" s="112" t="s">
        <v>112</v>
      </c>
      <c r="G14" s="112" t="s">
        <v>1089</v>
      </c>
      <c r="H14" s="112" t="s">
        <v>1101</v>
      </c>
      <c r="I14" s="112" t="s">
        <v>93</v>
      </c>
      <c r="J14" s="112" t="s">
        <v>1102</v>
      </c>
      <c r="K14" s="110">
        <v>158</v>
      </c>
      <c r="L14" s="110">
        <v>588</v>
      </c>
      <c r="M14" s="112">
        <v>8</v>
      </c>
      <c r="N14" s="111"/>
      <c r="O14" s="111"/>
      <c r="P14" s="10" t="s">
        <v>25</v>
      </c>
    </row>
    <row r="15" spans="1:16" ht="18" customHeight="1" x14ac:dyDescent="0.15">
      <c r="A15" s="18">
        <v>13</v>
      </c>
      <c r="B15" s="10" t="s">
        <v>1103</v>
      </c>
      <c r="C15" s="10" t="s">
        <v>172</v>
      </c>
      <c r="D15" s="10" t="s">
        <v>18</v>
      </c>
      <c r="E15" s="10" t="s">
        <v>1080</v>
      </c>
      <c r="F15" s="112">
        <v>55</v>
      </c>
      <c r="G15" s="112">
        <v>55</v>
      </c>
      <c r="H15" s="112">
        <v>112</v>
      </c>
      <c r="I15" s="112">
        <v>116</v>
      </c>
      <c r="J15" s="112">
        <v>338</v>
      </c>
      <c r="K15" s="110">
        <v>163.75</v>
      </c>
      <c r="L15" s="110">
        <v>583.625</v>
      </c>
      <c r="M15" s="112">
        <v>9</v>
      </c>
      <c r="N15" s="111"/>
      <c r="O15" s="111"/>
      <c r="P15" s="10" t="s">
        <v>35</v>
      </c>
    </row>
    <row r="16" spans="1:16" ht="18" customHeight="1" x14ac:dyDescent="0.15">
      <c r="A16" s="18">
        <v>14</v>
      </c>
      <c r="B16" s="10" t="s">
        <v>1104</v>
      </c>
      <c r="C16" s="10" t="s">
        <v>1105</v>
      </c>
      <c r="D16" s="10" t="s">
        <v>18</v>
      </c>
      <c r="E16" s="10" t="s">
        <v>1080</v>
      </c>
      <c r="F16" s="112">
        <v>54</v>
      </c>
      <c r="G16" s="112">
        <v>68</v>
      </c>
      <c r="H16" s="112">
        <v>117</v>
      </c>
      <c r="I16" s="112">
        <v>105</v>
      </c>
      <c r="J16" s="112">
        <v>344</v>
      </c>
      <c r="K16" s="110">
        <v>158</v>
      </c>
      <c r="L16" s="110">
        <v>581</v>
      </c>
      <c r="M16" s="112">
        <v>10</v>
      </c>
      <c r="N16" s="111">
        <v>75</v>
      </c>
      <c r="O16" s="111">
        <v>63</v>
      </c>
      <c r="P16" s="10" t="s">
        <v>35</v>
      </c>
    </row>
    <row r="17" spans="1:16" ht="18" customHeight="1" x14ac:dyDescent="0.15">
      <c r="A17" s="18">
        <v>15</v>
      </c>
      <c r="B17" s="10" t="s">
        <v>1106</v>
      </c>
      <c r="C17" s="14" t="s">
        <v>1107</v>
      </c>
      <c r="D17" s="10" t="s">
        <v>18</v>
      </c>
      <c r="E17" s="10" t="s">
        <v>1080</v>
      </c>
      <c r="F17" s="18">
        <v>77</v>
      </c>
      <c r="G17" s="18">
        <v>57</v>
      </c>
      <c r="H17" s="18">
        <v>206</v>
      </c>
      <c r="I17" s="18">
        <v>0</v>
      </c>
      <c r="J17" s="18">
        <v>340</v>
      </c>
      <c r="K17" s="110">
        <v>155</v>
      </c>
      <c r="L17" s="110">
        <v>572.5</v>
      </c>
      <c r="M17" s="112">
        <v>11</v>
      </c>
      <c r="N17" s="47">
        <v>78</v>
      </c>
      <c r="O17" s="47">
        <v>73</v>
      </c>
      <c r="P17" s="10" t="s">
        <v>55</v>
      </c>
    </row>
    <row r="18" spans="1:16" ht="18" customHeight="1" x14ac:dyDescent="0.15">
      <c r="A18" s="18">
        <v>16</v>
      </c>
      <c r="B18" s="10" t="s">
        <v>1108</v>
      </c>
      <c r="C18" s="10" t="s">
        <v>1109</v>
      </c>
      <c r="D18" s="10" t="s">
        <v>18</v>
      </c>
      <c r="E18" s="10" t="s">
        <v>1110</v>
      </c>
      <c r="F18" s="112" t="s">
        <v>118</v>
      </c>
      <c r="G18" s="112" t="s">
        <v>29</v>
      </c>
      <c r="H18" s="112" t="s">
        <v>126</v>
      </c>
      <c r="I18" s="112" t="s">
        <v>1101</v>
      </c>
      <c r="J18" s="112" t="s">
        <v>1111</v>
      </c>
      <c r="K18" s="110">
        <v>164</v>
      </c>
      <c r="L18" s="110">
        <v>572</v>
      </c>
      <c r="M18" s="112">
        <v>1</v>
      </c>
      <c r="N18" s="111"/>
      <c r="O18" s="111"/>
      <c r="P18" s="10" t="s">
        <v>25</v>
      </c>
    </row>
    <row r="19" spans="1:16" ht="18" customHeight="1" x14ac:dyDescent="0.15">
      <c r="A19" s="18">
        <v>17</v>
      </c>
      <c r="B19" s="10" t="s">
        <v>1112</v>
      </c>
      <c r="C19" s="10" t="s">
        <v>1113</v>
      </c>
      <c r="D19" s="10" t="s">
        <v>18</v>
      </c>
      <c r="E19" s="10" t="s">
        <v>1110</v>
      </c>
      <c r="F19" s="112" t="s">
        <v>112</v>
      </c>
      <c r="G19" s="112" t="s">
        <v>71</v>
      </c>
      <c r="H19" s="112" t="s">
        <v>909</v>
      </c>
      <c r="I19" s="112" t="s">
        <v>1114</v>
      </c>
      <c r="J19" s="112" t="s">
        <v>1115</v>
      </c>
      <c r="K19" s="110">
        <v>162.75</v>
      </c>
      <c r="L19" s="110">
        <v>569.125</v>
      </c>
      <c r="M19" s="112">
        <v>2</v>
      </c>
      <c r="N19" s="111"/>
      <c r="O19" s="111"/>
      <c r="P19" s="10" t="s">
        <v>25</v>
      </c>
    </row>
    <row r="20" spans="1:16" ht="18" customHeight="1" x14ac:dyDescent="0.15">
      <c r="A20" s="18">
        <v>18</v>
      </c>
      <c r="B20" s="10" t="s">
        <v>1116</v>
      </c>
      <c r="C20" s="10" t="s">
        <v>1117</v>
      </c>
      <c r="D20" s="10" t="s">
        <v>18</v>
      </c>
      <c r="E20" s="10" t="s">
        <v>1110</v>
      </c>
      <c r="F20" s="112" t="s">
        <v>70</v>
      </c>
      <c r="G20" s="112" t="s">
        <v>1118</v>
      </c>
      <c r="H20" s="112" t="s">
        <v>1119</v>
      </c>
      <c r="I20" s="112" t="s">
        <v>23</v>
      </c>
      <c r="J20" s="112" t="s">
        <v>1115</v>
      </c>
      <c r="K20" s="110">
        <v>162</v>
      </c>
      <c r="L20" s="110">
        <v>568</v>
      </c>
      <c r="M20" s="112">
        <v>3</v>
      </c>
      <c r="N20" s="111">
        <v>71</v>
      </c>
      <c r="O20" s="111">
        <v>68</v>
      </c>
      <c r="P20" s="10" t="s">
        <v>25</v>
      </c>
    </row>
    <row r="21" spans="1:16" ht="18" customHeight="1" x14ac:dyDescent="0.15">
      <c r="A21" s="18">
        <v>19</v>
      </c>
      <c r="B21" s="10" t="s">
        <v>1120</v>
      </c>
      <c r="C21" s="10" t="s">
        <v>1121</v>
      </c>
      <c r="D21" s="10" t="s">
        <v>18</v>
      </c>
      <c r="E21" s="10" t="s">
        <v>58</v>
      </c>
      <c r="F21" s="112">
        <v>66</v>
      </c>
      <c r="G21" s="112">
        <v>72</v>
      </c>
      <c r="H21" s="112">
        <v>107</v>
      </c>
      <c r="I21" s="112">
        <v>123</v>
      </c>
      <c r="J21" s="112">
        <v>368</v>
      </c>
      <c r="K21" s="110">
        <v>165.1</v>
      </c>
      <c r="L21" s="110">
        <v>615.65</v>
      </c>
      <c r="M21" s="112">
        <v>1</v>
      </c>
      <c r="N21" s="111"/>
      <c r="O21" s="111"/>
      <c r="P21" s="14" t="s">
        <v>35</v>
      </c>
    </row>
    <row r="22" spans="1:16" ht="18" customHeight="1" x14ac:dyDescent="0.15">
      <c r="A22" s="18">
        <v>20</v>
      </c>
      <c r="B22" s="10" t="s">
        <v>1122</v>
      </c>
      <c r="C22" s="10" t="s">
        <v>1123</v>
      </c>
      <c r="D22" s="10" t="s">
        <v>18</v>
      </c>
      <c r="E22" s="10" t="s">
        <v>58</v>
      </c>
      <c r="F22" s="112" t="s">
        <v>1089</v>
      </c>
      <c r="G22" s="112" t="s">
        <v>1124</v>
      </c>
      <c r="H22" s="112" t="s">
        <v>1125</v>
      </c>
      <c r="I22" s="112" t="s">
        <v>23</v>
      </c>
      <c r="J22" s="112" t="s">
        <v>1126</v>
      </c>
      <c r="K22" s="110">
        <v>167.7</v>
      </c>
      <c r="L22" s="110">
        <v>596.54999999999995</v>
      </c>
      <c r="M22" s="112">
        <v>2</v>
      </c>
      <c r="N22" s="111"/>
      <c r="O22" s="111"/>
      <c r="P22" s="10" t="s">
        <v>25</v>
      </c>
    </row>
    <row r="23" spans="1:16" ht="18" customHeight="1" x14ac:dyDescent="0.15">
      <c r="A23" s="18">
        <v>21</v>
      </c>
      <c r="B23" s="10" t="s">
        <v>1127</v>
      </c>
      <c r="C23" s="10" t="s">
        <v>1128</v>
      </c>
      <c r="D23" s="10" t="s">
        <v>18</v>
      </c>
      <c r="E23" s="10" t="s">
        <v>58</v>
      </c>
      <c r="F23" s="112">
        <v>56</v>
      </c>
      <c r="G23" s="112">
        <v>71</v>
      </c>
      <c r="H23" s="112">
        <v>102</v>
      </c>
      <c r="I23" s="112">
        <v>116</v>
      </c>
      <c r="J23" s="112">
        <v>345</v>
      </c>
      <c r="K23" s="110">
        <v>165.6</v>
      </c>
      <c r="L23" s="110">
        <v>593.4</v>
      </c>
      <c r="M23" s="112">
        <v>3</v>
      </c>
      <c r="N23" s="111"/>
      <c r="O23" s="111"/>
      <c r="P23" s="14" t="s">
        <v>35</v>
      </c>
    </row>
    <row r="24" spans="1:16" ht="18" customHeight="1" x14ac:dyDescent="0.15">
      <c r="A24" s="18">
        <v>22</v>
      </c>
      <c r="B24" s="10" t="s">
        <v>1129</v>
      </c>
      <c r="C24" s="10" t="s">
        <v>1130</v>
      </c>
      <c r="D24" s="10" t="s">
        <v>18</v>
      </c>
      <c r="E24" s="10" t="s">
        <v>58</v>
      </c>
      <c r="F24" s="112">
        <v>68</v>
      </c>
      <c r="G24" s="112">
        <v>56</v>
      </c>
      <c r="H24" s="112">
        <v>94</v>
      </c>
      <c r="I24" s="112">
        <v>119</v>
      </c>
      <c r="J24" s="112">
        <v>337</v>
      </c>
      <c r="K24" s="110">
        <v>167.6</v>
      </c>
      <c r="L24" s="110">
        <v>588.4</v>
      </c>
      <c r="M24" s="112">
        <v>4</v>
      </c>
      <c r="N24" s="111"/>
      <c r="O24" s="111"/>
      <c r="P24" s="14" t="s">
        <v>35</v>
      </c>
    </row>
    <row r="25" spans="1:16" ht="18" customHeight="1" x14ac:dyDescent="0.15">
      <c r="A25" s="18">
        <v>23</v>
      </c>
      <c r="B25" s="10" t="s">
        <v>1131</v>
      </c>
      <c r="C25" s="10" t="s">
        <v>1132</v>
      </c>
      <c r="D25" s="10" t="s">
        <v>18</v>
      </c>
      <c r="E25" s="10" t="s">
        <v>58</v>
      </c>
      <c r="F25" s="112" t="s">
        <v>1066</v>
      </c>
      <c r="G25" s="112" t="s">
        <v>40</v>
      </c>
      <c r="H25" s="112" t="s">
        <v>61</v>
      </c>
      <c r="I25" s="112" t="s">
        <v>23</v>
      </c>
      <c r="J25" s="112" t="s">
        <v>1133</v>
      </c>
      <c r="K25" s="110">
        <v>163.30000000000001</v>
      </c>
      <c r="L25" s="110">
        <v>574.95000000000005</v>
      </c>
      <c r="M25" s="112">
        <v>5</v>
      </c>
      <c r="N25" s="111"/>
      <c r="O25" s="111"/>
      <c r="P25" s="10" t="s">
        <v>25</v>
      </c>
    </row>
    <row r="26" spans="1:16" ht="18" customHeight="1" x14ac:dyDescent="0.15">
      <c r="A26" s="18">
        <v>24</v>
      </c>
      <c r="B26" s="10" t="s">
        <v>1134</v>
      </c>
      <c r="C26" s="10" t="s">
        <v>1135</v>
      </c>
      <c r="D26" s="10" t="s">
        <v>18</v>
      </c>
      <c r="E26" s="10" t="s">
        <v>58</v>
      </c>
      <c r="F26" s="112">
        <v>50</v>
      </c>
      <c r="G26" s="112">
        <v>62</v>
      </c>
      <c r="H26" s="112">
        <v>83</v>
      </c>
      <c r="I26" s="112">
        <v>127</v>
      </c>
      <c r="J26" s="112">
        <v>322</v>
      </c>
      <c r="K26" s="110">
        <v>163.80000000000001</v>
      </c>
      <c r="L26" s="110">
        <v>567.70000000000005</v>
      </c>
      <c r="M26" s="112">
        <v>6</v>
      </c>
      <c r="N26" s="111"/>
      <c r="O26" s="111"/>
      <c r="P26" s="14" t="s">
        <v>35</v>
      </c>
    </row>
    <row r="27" spans="1:16" ht="18" customHeight="1" x14ac:dyDescent="0.15">
      <c r="A27" s="18">
        <v>25</v>
      </c>
      <c r="B27" s="14" t="s">
        <v>1136</v>
      </c>
      <c r="C27" s="10" t="s">
        <v>1137</v>
      </c>
      <c r="D27" s="10" t="s">
        <v>18</v>
      </c>
      <c r="E27" s="10" t="s">
        <v>58</v>
      </c>
      <c r="F27" s="112" t="s">
        <v>60</v>
      </c>
      <c r="G27" s="112" t="s">
        <v>925</v>
      </c>
      <c r="H27" s="112" t="s">
        <v>1138</v>
      </c>
      <c r="I27" s="112" t="s">
        <v>23</v>
      </c>
      <c r="J27" s="112" t="s">
        <v>1139</v>
      </c>
      <c r="K27" s="110">
        <v>152.80000000000001</v>
      </c>
      <c r="L27" s="110">
        <v>565.20000000000005</v>
      </c>
      <c r="M27" s="112">
        <v>7</v>
      </c>
      <c r="N27" s="111">
        <v>77</v>
      </c>
      <c r="O27" s="111">
        <v>66.5</v>
      </c>
      <c r="P27" s="10" t="s">
        <v>25</v>
      </c>
    </row>
    <row r="28" spans="1:16" ht="18" customHeight="1" x14ac:dyDescent="0.15">
      <c r="A28" s="18">
        <v>26</v>
      </c>
      <c r="B28" s="10" t="s">
        <v>1140</v>
      </c>
      <c r="C28" s="10" t="s">
        <v>1141</v>
      </c>
      <c r="D28" s="10" t="s">
        <v>18</v>
      </c>
      <c r="E28" s="10" t="s">
        <v>58</v>
      </c>
      <c r="F28" s="112" t="s">
        <v>103</v>
      </c>
      <c r="G28" s="112" t="s">
        <v>124</v>
      </c>
      <c r="H28" s="112" t="s">
        <v>77</v>
      </c>
      <c r="I28" s="112" t="s">
        <v>23</v>
      </c>
      <c r="J28" s="112" t="s">
        <v>1068</v>
      </c>
      <c r="K28" s="110">
        <v>162.6</v>
      </c>
      <c r="L28" s="110">
        <v>562.9</v>
      </c>
      <c r="M28" s="112">
        <v>8</v>
      </c>
      <c r="N28" s="111"/>
      <c r="O28" s="111"/>
      <c r="P28" s="10" t="s">
        <v>25</v>
      </c>
    </row>
    <row r="29" spans="1:16" ht="18" customHeight="1" x14ac:dyDescent="0.15">
      <c r="A29" s="18">
        <v>27</v>
      </c>
      <c r="B29" s="10" t="s">
        <v>1142</v>
      </c>
      <c r="C29" s="10" t="s">
        <v>1143</v>
      </c>
      <c r="D29" s="10" t="s">
        <v>18</v>
      </c>
      <c r="E29" s="10" t="s">
        <v>58</v>
      </c>
      <c r="F29" s="112" t="s">
        <v>1066</v>
      </c>
      <c r="G29" s="112" t="s">
        <v>21</v>
      </c>
      <c r="H29" s="112" t="s">
        <v>1144</v>
      </c>
      <c r="I29" s="112" t="s">
        <v>23</v>
      </c>
      <c r="J29" s="112" t="s">
        <v>1145</v>
      </c>
      <c r="K29" s="110">
        <v>165.1</v>
      </c>
      <c r="L29" s="110">
        <v>560.65</v>
      </c>
      <c r="M29" s="112">
        <v>10</v>
      </c>
      <c r="N29" s="111">
        <v>80</v>
      </c>
      <c r="O29" s="111">
        <v>80.5</v>
      </c>
      <c r="P29" s="10" t="s">
        <v>25</v>
      </c>
    </row>
    <row r="30" spans="1:16" ht="18" customHeight="1" x14ac:dyDescent="0.15">
      <c r="A30" s="18">
        <v>28</v>
      </c>
      <c r="B30" s="10" t="s">
        <v>1146</v>
      </c>
      <c r="C30" s="10" t="s">
        <v>1147</v>
      </c>
      <c r="D30" s="10" t="s">
        <v>18</v>
      </c>
      <c r="E30" s="10" t="s">
        <v>1148</v>
      </c>
      <c r="F30" s="112">
        <v>69</v>
      </c>
      <c r="G30" s="112">
        <v>69</v>
      </c>
      <c r="H30" s="112">
        <v>116</v>
      </c>
      <c r="I30" s="112">
        <v>117</v>
      </c>
      <c r="J30" s="112">
        <v>371</v>
      </c>
      <c r="K30" s="110">
        <v>174.8</v>
      </c>
      <c r="L30" s="110">
        <v>633.20000000000005</v>
      </c>
      <c r="M30" s="112">
        <v>1</v>
      </c>
      <c r="N30" s="111"/>
      <c r="O30" s="111"/>
      <c r="P30" s="14" t="s">
        <v>35</v>
      </c>
    </row>
    <row r="31" spans="1:16" ht="18" customHeight="1" x14ac:dyDescent="0.15">
      <c r="A31" s="18">
        <v>29</v>
      </c>
      <c r="B31" s="18" t="s">
        <v>1149</v>
      </c>
      <c r="C31" s="18" t="s">
        <v>1150</v>
      </c>
      <c r="D31" s="18" t="s">
        <v>82</v>
      </c>
      <c r="E31" s="18" t="s">
        <v>1151</v>
      </c>
      <c r="F31" s="18">
        <v>69</v>
      </c>
      <c r="G31" s="18">
        <v>52</v>
      </c>
      <c r="H31" s="18">
        <v>104</v>
      </c>
      <c r="I31" s="18">
        <v>129</v>
      </c>
      <c r="J31" s="18">
        <v>354</v>
      </c>
      <c r="K31" s="110">
        <v>153.6</v>
      </c>
      <c r="L31" s="110">
        <v>584.4</v>
      </c>
      <c r="M31" s="33">
        <v>2</v>
      </c>
      <c r="N31" s="111"/>
      <c r="O31" s="111"/>
      <c r="P31" s="10" t="s">
        <v>25</v>
      </c>
    </row>
    <row r="32" spans="1:16" ht="18" customHeight="1" x14ac:dyDescent="0.15">
      <c r="A32" s="18">
        <v>30</v>
      </c>
      <c r="B32" s="18" t="s">
        <v>1152</v>
      </c>
      <c r="C32" s="18" t="s">
        <v>1153</v>
      </c>
      <c r="D32" s="18" t="s">
        <v>82</v>
      </c>
      <c r="E32" s="18" t="s">
        <v>1151</v>
      </c>
      <c r="F32" s="109">
        <v>67</v>
      </c>
      <c r="G32" s="109">
        <v>60</v>
      </c>
      <c r="H32" s="109">
        <v>98</v>
      </c>
      <c r="I32" s="109">
        <v>91</v>
      </c>
      <c r="J32" s="109">
        <v>316</v>
      </c>
      <c r="K32" s="110">
        <v>173.4</v>
      </c>
      <c r="L32" s="110">
        <v>576.1</v>
      </c>
      <c r="M32" s="33">
        <v>3</v>
      </c>
      <c r="N32" s="111"/>
      <c r="O32" s="111"/>
      <c r="P32" s="18" t="s">
        <v>35</v>
      </c>
    </row>
    <row r="33" spans="1:16" ht="18" customHeight="1" x14ac:dyDescent="0.15">
      <c r="A33" s="18">
        <v>31</v>
      </c>
      <c r="B33" s="18" t="s">
        <v>1154</v>
      </c>
      <c r="C33" s="18" t="s">
        <v>1155</v>
      </c>
      <c r="D33" s="18" t="s">
        <v>82</v>
      </c>
      <c r="E33" s="18" t="s">
        <v>1151</v>
      </c>
      <c r="F33" s="18">
        <v>54</v>
      </c>
      <c r="G33" s="18">
        <v>49</v>
      </c>
      <c r="H33" s="18">
        <v>106</v>
      </c>
      <c r="I33" s="18">
        <v>113</v>
      </c>
      <c r="J33" s="18">
        <v>322</v>
      </c>
      <c r="K33" s="110">
        <v>168.2</v>
      </c>
      <c r="L33" s="110">
        <v>574.29999999999995</v>
      </c>
      <c r="M33" s="33">
        <v>4</v>
      </c>
      <c r="N33" s="111"/>
      <c r="O33" s="111"/>
      <c r="P33" s="10" t="s">
        <v>25</v>
      </c>
    </row>
    <row r="34" spans="1:16" ht="18" customHeight="1" x14ac:dyDescent="0.15">
      <c r="A34" s="18">
        <v>32</v>
      </c>
      <c r="B34" s="18" t="s">
        <v>1156</v>
      </c>
      <c r="C34" s="18" t="s">
        <v>1157</v>
      </c>
      <c r="D34" s="18" t="s">
        <v>82</v>
      </c>
      <c r="E34" s="18" t="s">
        <v>1151</v>
      </c>
      <c r="F34" s="109">
        <v>66</v>
      </c>
      <c r="G34" s="109">
        <v>52</v>
      </c>
      <c r="H34" s="109">
        <v>105</v>
      </c>
      <c r="I34" s="109">
        <v>98</v>
      </c>
      <c r="J34" s="109">
        <v>321</v>
      </c>
      <c r="K34" s="110">
        <v>168.8</v>
      </c>
      <c r="L34" s="110">
        <v>574.20000000000005</v>
      </c>
      <c r="M34" s="33">
        <v>5</v>
      </c>
      <c r="N34" s="111"/>
      <c r="O34" s="111"/>
      <c r="P34" s="18" t="s">
        <v>35</v>
      </c>
    </row>
    <row r="35" spans="1:16" ht="18" customHeight="1" x14ac:dyDescent="0.15">
      <c r="A35" s="18">
        <v>33</v>
      </c>
      <c r="B35" s="18" t="s">
        <v>1158</v>
      </c>
      <c r="C35" s="18" t="s">
        <v>1159</v>
      </c>
      <c r="D35" s="18" t="s">
        <v>82</v>
      </c>
      <c r="E35" s="18" t="s">
        <v>1151</v>
      </c>
      <c r="F35" s="18">
        <v>70</v>
      </c>
      <c r="G35" s="18">
        <v>59</v>
      </c>
      <c r="H35" s="18">
        <v>91</v>
      </c>
      <c r="I35" s="18">
        <v>93</v>
      </c>
      <c r="J35" s="18">
        <v>313</v>
      </c>
      <c r="K35" s="110">
        <v>170</v>
      </c>
      <c r="L35" s="110">
        <v>568</v>
      </c>
      <c r="M35" s="33">
        <v>6</v>
      </c>
      <c r="N35" s="111"/>
      <c r="O35" s="111"/>
      <c r="P35" s="10" t="s">
        <v>25</v>
      </c>
    </row>
    <row r="36" spans="1:16" ht="18" customHeight="1" x14ac:dyDescent="0.15">
      <c r="A36" s="18">
        <v>34</v>
      </c>
      <c r="B36" s="18" t="s">
        <v>1160</v>
      </c>
      <c r="C36" s="18" t="s">
        <v>1161</v>
      </c>
      <c r="D36" s="18" t="s">
        <v>82</v>
      </c>
      <c r="E36" s="18" t="s">
        <v>1151</v>
      </c>
      <c r="F36" s="109">
        <v>68</v>
      </c>
      <c r="G36" s="109">
        <v>47</v>
      </c>
      <c r="H36" s="109">
        <v>104</v>
      </c>
      <c r="I36" s="109">
        <v>98</v>
      </c>
      <c r="J36" s="109">
        <v>317</v>
      </c>
      <c r="K36" s="110">
        <v>167</v>
      </c>
      <c r="L36" s="110">
        <v>567.5</v>
      </c>
      <c r="M36" s="33">
        <v>7</v>
      </c>
      <c r="N36" s="111"/>
      <c r="O36" s="111"/>
      <c r="P36" s="18" t="s">
        <v>35</v>
      </c>
    </row>
    <row r="37" spans="1:16" ht="18" customHeight="1" x14ac:dyDescent="0.15">
      <c r="A37" s="18">
        <v>35</v>
      </c>
      <c r="B37" s="18" t="s">
        <v>1162</v>
      </c>
      <c r="C37" s="18" t="s">
        <v>1163</v>
      </c>
      <c r="D37" s="18" t="s">
        <v>82</v>
      </c>
      <c r="E37" s="18" t="s">
        <v>1151</v>
      </c>
      <c r="F37" s="18">
        <v>67</v>
      </c>
      <c r="G37" s="18">
        <v>55</v>
      </c>
      <c r="H37" s="18">
        <v>87</v>
      </c>
      <c r="I37" s="18">
        <v>103</v>
      </c>
      <c r="J37" s="18">
        <v>312</v>
      </c>
      <c r="K37" s="110">
        <v>170.2</v>
      </c>
      <c r="L37" s="110">
        <v>567.29999999999995</v>
      </c>
      <c r="M37" s="33">
        <v>8</v>
      </c>
      <c r="N37" s="111"/>
      <c r="O37" s="111"/>
      <c r="P37" s="10" t="s">
        <v>25</v>
      </c>
    </row>
    <row r="38" spans="1:16" ht="18" customHeight="1" x14ac:dyDescent="0.15">
      <c r="A38" s="18">
        <v>36</v>
      </c>
      <c r="B38" s="18" t="s">
        <v>1164</v>
      </c>
      <c r="C38" s="18" t="s">
        <v>1165</v>
      </c>
      <c r="D38" s="18" t="s">
        <v>82</v>
      </c>
      <c r="E38" s="18" t="s">
        <v>1151</v>
      </c>
      <c r="F38" s="18">
        <v>60</v>
      </c>
      <c r="G38" s="18">
        <v>64</v>
      </c>
      <c r="H38" s="18">
        <v>97</v>
      </c>
      <c r="I38" s="18">
        <v>93</v>
      </c>
      <c r="J38" s="18">
        <v>314</v>
      </c>
      <c r="K38" s="110">
        <v>165</v>
      </c>
      <c r="L38" s="110">
        <v>561.5</v>
      </c>
      <c r="M38" s="33">
        <v>10</v>
      </c>
      <c r="N38" s="111"/>
      <c r="O38" s="111"/>
      <c r="P38" s="10" t="s">
        <v>25</v>
      </c>
    </row>
    <row r="39" spans="1:16" ht="18" customHeight="1" x14ac:dyDescent="0.15">
      <c r="A39" s="18">
        <v>37</v>
      </c>
      <c r="B39" s="18" t="s">
        <v>1166</v>
      </c>
      <c r="C39" s="18" t="s">
        <v>1167</v>
      </c>
      <c r="D39" s="18" t="s">
        <v>82</v>
      </c>
      <c r="E39" s="18" t="s">
        <v>1151</v>
      </c>
      <c r="F39" s="18">
        <v>71</v>
      </c>
      <c r="G39" s="18">
        <v>63</v>
      </c>
      <c r="H39" s="18">
        <v>108</v>
      </c>
      <c r="I39" s="18">
        <v>87</v>
      </c>
      <c r="J39" s="18">
        <v>329</v>
      </c>
      <c r="K39" s="110">
        <v>153.80000000000001</v>
      </c>
      <c r="L39" s="110">
        <v>559.70000000000005</v>
      </c>
      <c r="M39" s="33">
        <v>11</v>
      </c>
      <c r="N39" s="111"/>
      <c r="O39" s="111"/>
      <c r="P39" s="10" t="s">
        <v>25</v>
      </c>
    </row>
    <row r="40" spans="1:16" ht="18" customHeight="1" x14ac:dyDescent="0.15">
      <c r="A40" s="18">
        <v>38</v>
      </c>
      <c r="B40" s="18" t="s">
        <v>1168</v>
      </c>
      <c r="C40" s="18" t="s">
        <v>1169</v>
      </c>
      <c r="D40" s="18" t="s">
        <v>82</v>
      </c>
      <c r="E40" s="18" t="s">
        <v>1151</v>
      </c>
      <c r="F40" s="18">
        <v>73</v>
      </c>
      <c r="G40" s="18">
        <v>58</v>
      </c>
      <c r="H40" s="18">
        <v>85</v>
      </c>
      <c r="I40" s="18">
        <v>90</v>
      </c>
      <c r="J40" s="18">
        <v>306</v>
      </c>
      <c r="K40" s="110">
        <v>168.2</v>
      </c>
      <c r="L40" s="110">
        <v>558.29999999999995</v>
      </c>
      <c r="M40" s="33">
        <v>12</v>
      </c>
      <c r="N40" s="111"/>
      <c r="O40" s="111"/>
      <c r="P40" s="10" t="s">
        <v>25</v>
      </c>
    </row>
    <row r="41" spans="1:16" ht="18" customHeight="1" x14ac:dyDescent="0.15">
      <c r="A41" s="18">
        <v>39</v>
      </c>
      <c r="B41" s="18" t="s">
        <v>1170</v>
      </c>
      <c r="C41" s="18" t="s">
        <v>1171</v>
      </c>
      <c r="D41" s="18" t="s">
        <v>82</v>
      </c>
      <c r="E41" s="18" t="s">
        <v>1151</v>
      </c>
      <c r="F41" s="18">
        <v>62</v>
      </c>
      <c r="G41" s="18">
        <v>70</v>
      </c>
      <c r="H41" s="18">
        <v>90</v>
      </c>
      <c r="I41" s="18">
        <v>92</v>
      </c>
      <c r="J41" s="18">
        <v>314</v>
      </c>
      <c r="K41" s="110">
        <v>162</v>
      </c>
      <c r="L41" s="110">
        <v>557</v>
      </c>
      <c r="M41" s="33">
        <v>13</v>
      </c>
      <c r="N41" s="111"/>
      <c r="O41" s="111"/>
      <c r="P41" s="10" t="s">
        <v>25</v>
      </c>
    </row>
    <row r="42" spans="1:16" ht="18" customHeight="1" x14ac:dyDescent="0.15">
      <c r="A42" s="18">
        <v>40</v>
      </c>
      <c r="B42" s="18" t="s">
        <v>1172</v>
      </c>
      <c r="C42" s="18" t="s">
        <v>1173</v>
      </c>
      <c r="D42" s="18" t="s">
        <v>82</v>
      </c>
      <c r="E42" s="18" t="s">
        <v>1151</v>
      </c>
      <c r="F42" s="18">
        <v>63</v>
      </c>
      <c r="G42" s="18">
        <v>60</v>
      </c>
      <c r="H42" s="18">
        <v>100</v>
      </c>
      <c r="I42" s="18">
        <v>96</v>
      </c>
      <c r="J42" s="18">
        <v>319</v>
      </c>
      <c r="K42" s="110">
        <v>158.4</v>
      </c>
      <c r="L42" s="110">
        <v>556.6</v>
      </c>
      <c r="M42" s="33">
        <v>14</v>
      </c>
      <c r="N42" s="111"/>
      <c r="O42" s="111"/>
      <c r="P42" s="10" t="s">
        <v>25</v>
      </c>
    </row>
    <row r="43" spans="1:16" ht="18" customHeight="1" x14ac:dyDescent="0.15">
      <c r="A43" s="18">
        <v>41</v>
      </c>
      <c r="B43" s="18" t="s">
        <v>1174</v>
      </c>
      <c r="C43" s="18" t="s">
        <v>1175</v>
      </c>
      <c r="D43" s="18" t="s">
        <v>82</v>
      </c>
      <c r="E43" s="18" t="s">
        <v>1151</v>
      </c>
      <c r="F43" s="18">
        <v>65</v>
      </c>
      <c r="G43" s="18">
        <v>54</v>
      </c>
      <c r="H43" s="18">
        <v>89</v>
      </c>
      <c r="I43" s="18">
        <v>104</v>
      </c>
      <c r="J43" s="18">
        <v>312</v>
      </c>
      <c r="K43" s="110">
        <v>159.80000000000001</v>
      </c>
      <c r="L43" s="110">
        <v>551.70000000000005</v>
      </c>
      <c r="M43" s="33">
        <v>15</v>
      </c>
      <c r="N43" s="111"/>
      <c r="O43" s="111"/>
      <c r="P43" s="10" t="s">
        <v>25</v>
      </c>
    </row>
    <row r="44" spans="1:16" ht="18" customHeight="1" x14ac:dyDescent="0.15">
      <c r="A44" s="18">
        <v>42</v>
      </c>
      <c r="B44" s="18" t="s">
        <v>1176</v>
      </c>
      <c r="C44" s="18" t="s">
        <v>1177</v>
      </c>
      <c r="D44" s="18" t="s">
        <v>82</v>
      </c>
      <c r="E44" s="18" t="s">
        <v>1151</v>
      </c>
      <c r="F44" s="18">
        <v>62</v>
      </c>
      <c r="G44" s="18">
        <v>56</v>
      </c>
      <c r="H44" s="18">
        <v>97</v>
      </c>
      <c r="I44" s="18">
        <v>100</v>
      </c>
      <c r="J44" s="18">
        <v>315</v>
      </c>
      <c r="K44" s="110">
        <v>155.6</v>
      </c>
      <c r="L44" s="110">
        <v>548.4</v>
      </c>
      <c r="M44" s="33">
        <v>16</v>
      </c>
      <c r="N44" s="111"/>
      <c r="O44" s="111"/>
      <c r="P44" s="10" t="s">
        <v>25</v>
      </c>
    </row>
    <row r="45" spans="1:16" ht="18" customHeight="1" x14ac:dyDescent="0.15">
      <c r="A45" s="18">
        <v>43</v>
      </c>
      <c r="B45" s="18" t="s">
        <v>1178</v>
      </c>
      <c r="C45" s="18" t="s">
        <v>1179</v>
      </c>
      <c r="D45" s="18" t="s">
        <v>82</v>
      </c>
      <c r="E45" s="18" t="s">
        <v>1180</v>
      </c>
      <c r="F45" s="18">
        <v>75</v>
      </c>
      <c r="G45" s="18">
        <v>46</v>
      </c>
      <c r="H45" s="18">
        <v>117</v>
      </c>
      <c r="I45" s="18">
        <v>106</v>
      </c>
      <c r="J45" s="18">
        <v>344</v>
      </c>
      <c r="K45" s="110">
        <v>148.1</v>
      </c>
      <c r="L45" s="79">
        <v>566.15</v>
      </c>
      <c r="M45" s="33">
        <v>1</v>
      </c>
      <c r="N45" s="111"/>
      <c r="O45" s="111"/>
      <c r="P45" s="10" t="s">
        <v>25</v>
      </c>
    </row>
    <row r="46" spans="1:16" ht="18" customHeight="1" x14ac:dyDescent="0.15">
      <c r="A46" s="18">
        <v>44</v>
      </c>
      <c r="B46" s="18" t="s">
        <v>1181</v>
      </c>
      <c r="C46" s="18" t="s">
        <v>1182</v>
      </c>
      <c r="D46" s="18" t="s">
        <v>82</v>
      </c>
      <c r="E46" s="18" t="s">
        <v>1180</v>
      </c>
      <c r="F46" s="18">
        <v>67</v>
      </c>
      <c r="G46" s="18">
        <v>40</v>
      </c>
      <c r="H46" s="18">
        <v>108</v>
      </c>
      <c r="I46" s="18">
        <v>107</v>
      </c>
      <c r="J46" s="18">
        <v>322</v>
      </c>
      <c r="K46" s="110">
        <v>152.4</v>
      </c>
      <c r="L46" s="79">
        <v>550.6</v>
      </c>
      <c r="M46" s="33">
        <v>2</v>
      </c>
      <c r="N46" s="111"/>
      <c r="O46" s="111"/>
      <c r="P46" s="10" t="s">
        <v>25</v>
      </c>
    </row>
    <row r="47" spans="1:16" ht="18" customHeight="1" x14ac:dyDescent="0.15">
      <c r="A47" s="18">
        <v>45</v>
      </c>
      <c r="B47" s="18" t="s">
        <v>1183</v>
      </c>
      <c r="C47" s="18" t="s">
        <v>1184</v>
      </c>
      <c r="D47" s="18" t="s">
        <v>82</v>
      </c>
      <c r="E47" s="18" t="s">
        <v>1180</v>
      </c>
      <c r="F47" s="18">
        <v>69</v>
      </c>
      <c r="G47" s="18">
        <v>45</v>
      </c>
      <c r="H47" s="18">
        <v>101</v>
      </c>
      <c r="I47" s="18">
        <v>98</v>
      </c>
      <c r="J47" s="18">
        <v>313</v>
      </c>
      <c r="K47" s="110">
        <v>151.6</v>
      </c>
      <c r="L47" s="79">
        <v>540.4</v>
      </c>
      <c r="M47" s="33">
        <v>3</v>
      </c>
      <c r="N47" s="111"/>
      <c r="O47" s="111"/>
      <c r="P47" s="10" t="s">
        <v>25</v>
      </c>
    </row>
    <row r="48" spans="1:16" ht="18" customHeight="1" x14ac:dyDescent="0.15">
      <c r="A48" s="18">
        <v>46</v>
      </c>
      <c r="B48" s="18" t="s">
        <v>1185</v>
      </c>
      <c r="C48" s="18" t="s">
        <v>1186</v>
      </c>
      <c r="D48" s="18" t="s">
        <v>82</v>
      </c>
      <c r="E48" s="18" t="s">
        <v>1180</v>
      </c>
      <c r="F48" s="18">
        <v>62</v>
      </c>
      <c r="G48" s="18">
        <v>50</v>
      </c>
      <c r="H48" s="18">
        <v>93</v>
      </c>
      <c r="I48" s="18">
        <v>103</v>
      </c>
      <c r="J48" s="18">
        <v>308</v>
      </c>
      <c r="K48" s="110">
        <v>154.4</v>
      </c>
      <c r="L48" s="79">
        <v>539.6</v>
      </c>
      <c r="M48" s="33">
        <v>4</v>
      </c>
      <c r="N48" s="111"/>
      <c r="O48" s="111"/>
      <c r="P48" s="10" t="s">
        <v>25</v>
      </c>
    </row>
    <row r="49" spans="1:16" ht="18" customHeight="1" x14ac:dyDescent="0.15">
      <c r="A49" s="18">
        <v>47</v>
      </c>
      <c r="B49" s="18" t="s">
        <v>1187</v>
      </c>
      <c r="C49" s="18" t="s">
        <v>1188</v>
      </c>
      <c r="D49" s="18" t="s">
        <v>82</v>
      </c>
      <c r="E49" s="18" t="s">
        <v>1180</v>
      </c>
      <c r="F49" s="18">
        <v>62</v>
      </c>
      <c r="G49" s="18">
        <v>65</v>
      </c>
      <c r="H49" s="18">
        <v>91</v>
      </c>
      <c r="I49" s="18">
        <v>91</v>
      </c>
      <c r="J49" s="18">
        <v>309</v>
      </c>
      <c r="K49" s="110">
        <v>147.19999999999999</v>
      </c>
      <c r="L49" s="79">
        <v>529.79999999999995</v>
      </c>
      <c r="M49" s="33">
        <v>5</v>
      </c>
      <c r="N49" s="111"/>
      <c r="O49" s="111"/>
      <c r="P49" s="10" t="s">
        <v>25</v>
      </c>
    </row>
    <row r="50" spans="1:16" ht="18" customHeight="1" x14ac:dyDescent="0.15">
      <c r="A50" s="18">
        <v>48</v>
      </c>
      <c r="B50" s="18" t="s">
        <v>1189</v>
      </c>
      <c r="C50" s="18" t="s">
        <v>1190</v>
      </c>
      <c r="D50" s="18" t="s">
        <v>82</v>
      </c>
      <c r="E50" s="18" t="s">
        <v>1180</v>
      </c>
      <c r="F50" s="18">
        <v>63</v>
      </c>
      <c r="G50" s="18">
        <v>54</v>
      </c>
      <c r="H50" s="18">
        <v>92</v>
      </c>
      <c r="I50" s="18">
        <v>102</v>
      </c>
      <c r="J50" s="18">
        <v>311</v>
      </c>
      <c r="K50" s="110">
        <v>145.6</v>
      </c>
      <c r="L50" s="79">
        <v>529.4</v>
      </c>
      <c r="M50" s="33">
        <v>6</v>
      </c>
      <c r="N50" s="111"/>
      <c r="O50" s="111"/>
      <c r="P50" s="10" t="s">
        <v>25</v>
      </c>
    </row>
    <row r="51" spans="1:16" ht="18" customHeight="1" x14ac:dyDescent="0.15">
      <c r="A51" s="18">
        <v>49</v>
      </c>
      <c r="B51" s="18" t="s">
        <v>1191</v>
      </c>
      <c r="C51" s="18" t="s">
        <v>1192</v>
      </c>
      <c r="D51" s="18" t="s">
        <v>82</v>
      </c>
      <c r="E51" s="18" t="s">
        <v>1180</v>
      </c>
      <c r="F51" s="18">
        <v>56</v>
      </c>
      <c r="G51" s="18">
        <v>42</v>
      </c>
      <c r="H51" s="18">
        <v>104</v>
      </c>
      <c r="I51" s="18">
        <v>107</v>
      </c>
      <c r="J51" s="18">
        <v>309</v>
      </c>
      <c r="K51" s="110">
        <v>138.80000000000001</v>
      </c>
      <c r="L51" s="79">
        <v>517.20000000000005</v>
      </c>
      <c r="M51" s="33">
        <v>7</v>
      </c>
      <c r="N51" s="111"/>
      <c r="O51" s="111"/>
      <c r="P51" s="10" t="s">
        <v>25</v>
      </c>
    </row>
    <row r="52" spans="1:16" ht="18" customHeight="1" x14ac:dyDescent="0.15">
      <c r="A52" s="18">
        <v>50</v>
      </c>
      <c r="B52" s="18" t="s">
        <v>1193</v>
      </c>
      <c r="C52" s="18" t="s">
        <v>1194</v>
      </c>
      <c r="D52" s="18" t="s">
        <v>82</v>
      </c>
      <c r="E52" s="18" t="s">
        <v>1180</v>
      </c>
      <c r="F52" s="18">
        <v>63</v>
      </c>
      <c r="G52" s="18">
        <v>67</v>
      </c>
      <c r="H52" s="18">
        <v>94</v>
      </c>
      <c r="I52" s="18">
        <v>88</v>
      </c>
      <c r="J52" s="18">
        <v>312</v>
      </c>
      <c r="K52" s="110">
        <v>126.8</v>
      </c>
      <c r="L52" s="110">
        <v>502.2</v>
      </c>
      <c r="M52" s="33">
        <v>8</v>
      </c>
      <c r="N52" s="111"/>
      <c r="O52" s="111"/>
      <c r="P52" s="10" t="s">
        <v>25</v>
      </c>
    </row>
    <row r="53" spans="1:16" ht="18" customHeight="1" x14ac:dyDescent="0.15">
      <c r="A53" s="18">
        <v>51</v>
      </c>
      <c r="B53" s="18" t="s">
        <v>1195</v>
      </c>
      <c r="C53" s="18" t="s">
        <v>1196</v>
      </c>
      <c r="D53" s="18" t="s">
        <v>82</v>
      </c>
      <c r="E53" s="18" t="s">
        <v>1180</v>
      </c>
      <c r="F53" s="18">
        <v>60</v>
      </c>
      <c r="G53" s="18">
        <v>58</v>
      </c>
      <c r="H53" s="18">
        <v>97</v>
      </c>
      <c r="I53" s="18">
        <v>97</v>
      </c>
      <c r="J53" s="18">
        <v>312</v>
      </c>
      <c r="K53" s="110">
        <v>124</v>
      </c>
      <c r="L53" s="110">
        <v>498</v>
      </c>
      <c r="M53" s="33">
        <v>9</v>
      </c>
      <c r="N53" s="111"/>
      <c r="O53" s="111"/>
      <c r="P53" s="10" t="s">
        <v>25</v>
      </c>
    </row>
    <row r="54" spans="1:16" ht="18" customHeight="1" x14ac:dyDescent="0.15">
      <c r="A54" s="18">
        <v>52</v>
      </c>
      <c r="B54" s="18" t="s">
        <v>1197</v>
      </c>
      <c r="C54" s="18" t="s">
        <v>1198</v>
      </c>
      <c r="D54" s="18" t="s">
        <v>82</v>
      </c>
      <c r="E54" s="18" t="s">
        <v>1199</v>
      </c>
      <c r="F54" s="18">
        <v>66</v>
      </c>
      <c r="G54" s="18">
        <v>47</v>
      </c>
      <c r="H54" s="18">
        <v>210</v>
      </c>
      <c r="I54" s="18">
        <v>0</v>
      </c>
      <c r="J54" s="18">
        <v>323</v>
      </c>
      <c r="K54" s="110">
        <v>146.19999999999999</v>
      </c>
      <c r="L54" s="110">
        <v>542.29999999999995</v>
      </c>
      <c r="M54" s="33">
        <v>1</v>
      </c>
      <c r="N54" s="111"/>
      <c r="O54" s="111"/>
      <c r="P54" s="10" t="s">
        <v>25</v>
      </c>
    </row>
    <row r="55" spans="1:16" ht="18" customHeight="1" x14ac:dyDescent="0.15">
      <c r="A55" s="18">
        <v>53</v>
      </c>
      <c r="B55" s="109" t="s">
        <v>1200</v>
      </c>
      <c r="C55" s="18" t="s">
        <v>1201</v>
      </c>
      <c r="D55" s="18" t="s">
        <v>1202</v>
      </c>
      <c r="E55" s="18" t="s">
        <v>1203</v>
      </c>
      <c r="F55" s="18">
        <v>72</v>
      </c>
      <c r="G55" s="18">
        <v>54</v>
      </c>
      <c r="H55" s="18">
        <v>213</v>
      </c>
      <c r="I55" s="18"/>
      <c r="J55" s="18">
        <v>339</v>
      </c>
      <c r="K55" s="110">
        <v>162.76</v>
      </c>
      <c r="L55" s="110">
        <f>J55+K55*1.5</f>
        <v>583.14</v>
      </c>
      <c r="M55" s="18">
        <v>1</v>
      </c>
      <c r="N55" s="111"/>
      <c r="O55" s="111"/>
      <c r="P55" s="10" t="s">
        <v>25</v>
      </c>
    </row>
    <row r="56" spans="1:16" ht="18" customHeight="1" x14ac:dyDescent="0.15">
      <c r="A56" s="18">
        <v>54</v>
      </c>
      <c r="B56" s="109" t="s">
        <v>1204</v>
      </c>
      <c r="C56" s="18" t="s">
        <v>1205</v>
      </c>
      <c r="D56" s="18" t="s">
        <v>1202</v>
      </c>
      <c r="E56" s="18" t="s">
        <v>1203</v>
      </c>
      <c r="F56" s="18">
        <v>62</v>
      </c>
      <c r="G56" s="18">
        <v>42</v>
      </c>
      <c r="H56" s="18">
        <v>217</v>
      </c>
      <c r="I56" s="18"/>
      <c r="J56" s="18">
        <v>321</v>
      </c>
      <c r="K56" s="110">
        <v>160.56</v>
      </c>
      <c r="L56" s="110">
        <f t="shared" ref="L56:L61" si="0">J56+K56*1.5</f>
        <v>561.84</v>
      </c>
      <c r="M56" s="18">
        <v>3</v>
      </c>
      <c r="N56" s="111"/>
      <c r="O56" s="111"/>
      <c r="P56" s="10" t="s">
        <v>25</v>
      </c>
    </row>
    <row r="57" spans="1:16" ht="18" customHeight="1" x14ac:dyDescent="0.15">
      <c r="A57" s="18">
        <v>55</v>
      </c>
      <c r="B57" s="170" t="s">
        <v>1206</v>
      </c>
      <c r="C57" s="18" t="s">
        <v>1207</v>
      </c>
      <c r="D57" s="18" t="s">
        <v>1202</v>
      </c>
      <c r="E57" s="18" t="s">
        <v>1203</v>
      </c>
      <c r="F57" s="18">
        <v>58</v>
      </c>
      <c r="G57" s="18">
        <v>49</v>
      </c>
      <c r="H57" s="18">
        <v>215</v>
      </c>
      <c r="I57" s="18"/>
      <c r="J57" s="18">
        <v>322</v>
      </c>
      <c r="K57" s="110">
        <v>157.30000000000001</v>
      </c>
      <c r="L57" s="110">
        <f t="shared" si="0"/>
        <v>557.95000000000005</v>
      </c>
      <c r="M57" s="18">
        <v>5</v>
      </c>
      <c r="N57" s="111"/>
      <c r="O57" s="111"/>
      <c r="P57" s="10" t="s">
        <v>25</v>
      </c>
    </row>
    <row r="58" spans="1:16" ht="18" customHeight="1" x14ac:dyDescent="0.15">
      <c r="A58" s="18">
        <v>56</v>
      </c>
      <c r="B58" s="109" t="s">
        <v>1208</v>
      </c>
      <c r="C58" s="18" t="s">
        <v>1209</v>
      </c>
      <c r="D58" s="18" t="s">
        <v>1202</v>
      </c>
      <c r="E58" s="18" t="s">
        <v>1203</v>
      </c>
      <c r="F58" s="18">
        <v>59</v>
      </c>
      <c r="G58" s="18">
        <v>49</v>
      </c>
      <c r="H58" s="18">
        <v>207</v>
      </c>
      <c r="I58" s="18"/>
      <c r="J58" s="18">
        <v>315</v>
      </c>
      <c r="K58" s="110">
        <v>164.55</v>
      </c>
      <c r="L58" s="110">
        <f t="shared" si="0"/>
        <v>561.82500000000005</v>
      </c>
      <c r="M58" s="18">
        <v>4</v>
      </c>
      <c r="N58" s="111"/>
      <c r="O58" s="111"/>
      <c r="P58" s="10" t="s">
        <v>25</v>
      </c>
    </row>
    <row r="59" spans="1:16" ht="18" customHeight="1" x14ac:dyDescent="0.15">
      <c r="A59" s="18">
        <v>57</v>
      </c>
      <c r="B59" s="109" t="s">
        <v>1210</v>
      </c>
      <c r="C59" s="18" t="s">
        <v>814</v>
      </c>
      <c r="D59" s="18" t="s">
        <v>1202</v>
      </c>
      <c r="E59" s="18" t="s">
        <v>1203</v>
      </c>
      <c r="F59" s="18">
        <v>54</v>
      </c>
      <c r="G59" s="18">
        <v>42</v>
      </c>
      <c r="H59" s="18">
        <v>216</v>
      </c>
      <c r="I59" s="18"/>
      <c r="J59" s="18">
        <v>312</v>
      </c>
      <c r="K59" s="110">
        <v>160.29</v>
      </c>
      <c r="L59" s="110">
        <f t="shared" si="0"/>
        <v>552.43499999999995</v>
      </c>
      <c r="M59" s="18">
        <v>7</v>
      </c>
      <c r="N59" s="111"/>
      <c r="O59" s="111"/>
      <c r="P59" s="10" t="s">
        <v>25</v>
      </c>
    </row>
    <row r="60" spans="1:16" ht="18" customHeight="1" x14ac:dyDescent="0.15">
      <c r="A60" s="18">
        <v>58</v>
      </c>
      <c r="B60" s="109" t="s">
        <v>1211</v>
      </c>
      <c r="C60" s="18" t="s">
        <v>1212</v>
      </c>
      <c r="D60" s="18" t="s">
        <v>1202</v>
      </c>
      <c r="E60" s="18" t="s">
        <v>1203</v>
      </c>
      <c r="F60" s="18">
        <v>53</v>
      </c>
      <c r="G60" s="18">
        <v>46</v>
      </c>
      <c r="H60" s="18">
        <v>218</v>
      </c>
      <c r="I60" s="18"/>
      <c r="J60" s="18">
        <v>317</v>
      </c>
      <c r="K60" s="110">
        <v>159.75</v>
      </c>
      <c r="L60" s="110">
        <f t="shared" si="0"/>
        <v>556.625</v>
      </c>
      <c r="M60" s="18">
        <v>6</v>
      </c>
      <c r="N60" s="111"/>
      <c r="O60" s="111"/>
      <c r="P60" s="10" t="s">
        <v>25</v>
      </c>
    </row>
    <row r="61" spans="1:16" ht="18" customHeight="1" x14ac:dyDescent="0.15">
      <c r="A61" s="18">
        <v>59</v>
      </c>
      <c r="B61" s="109" t="s">
        <v>1213</v>
      </c>
      <c r="C61" s="18" t="s">
        <v>1214</v>
      </c>
      <c r="D61" s="18" t="s">
        <v>1202</v>
      </c>
      <c r="E61" s="18" t="s">
        <v>1203</v>
      </c>
      <c r="F61" s="18">
        <v>64</v>
      </c>
      <c r="G61" s="18">
        <v>41</v>
      </c>
      <c r="H61" s="18">
        <v>235</v>
      </c>
      <c r="I61" s="18"/>
      <c r="J61" s="18">
        <v>340</v>
      </c>
      <c r="K61" s="110">
        <v>161.26</v>
      </c>
      <c r="L61" s="110">
        <f t="shared" si="0"/>
        <v>581.89</v>
      </c>
      <c r="M61" s="18">
        <v>2</v>
      </c>
      <c r="N61" s="111"/>
      <c r="O61" s="111"/>
      <c r="P61" s="10" t="s">
        <v>25</v>
      </c>
    </row>
    <row r="62" spans="1:16" ht="18" customHeight="1" x14ac:dyDescent="0.15">
      <c r="A62" s="18">
        <v>60</v>
      </c>
      <c r="B62" s="23" t="s">
        <v>1215</v>
      </c>
      <c r="C62" s="113" t="s">
        <v>1216</v>
      </c>
      <c r="D62" s="113" t="s">
        <v>1217</v>
      </c>
      <c r="E62" s="18" t="s">
        <v>1218</v>
      </c>
      <c r="F62" s="113">
        <v>54</v>
      </c>
      <c r="G62" s="113">
        <v>43</v>
      </c>
      <c r="H62" s="113">
        <v>123</v>
      </c>
      <c r="I62" s="113">
        <v>120</v>
      </c>
      <c r="J62" s="113">
        <v>340</v>
      </c>
      <c r="K62" s="110">
        <v>164.57</v>
      </c>
      <c r="L62" s="110">
        <v>586.86</v>
      </c>
      <c r="M62" s="18">
        <v>9</v>
      </c>
      <c r="N62" s="111"/>
      <c r="O62" s="111"/>
      <c r="P62" s="18" t="s">
        <v>104</v>
      </c>
    </row>
    <row r="63" spans="1:16" ht="18" customHeight="1" x14ac:dyDescent="0.15">
      <c r="A63" s="18">
        <v>61</v>
      </c>
      <c r="B63" s="23" t="s">
        <v>1219</v>
      </c>
      <c r="C63" s="113" t="s">
        <v>1220</v>
      </c>
      <c r="D63" s="113" t="s">
        <v>1217</v>
      </c>
      <c r="E63" s="18" t="s">
        <v>1218</v>
      </c>
      <c r="F63" s="113">
        <v>61</v>
      </c>
      <c r="G63" s="113">
        <v>63</v>
      </c>
      <c r="H63" s="113">
        <v>90</v>
      </c>
      <c r="I63" s="113">
        <v>119</v>
      </c>
      <c r="J63" s="113">
        <v>333</v>
      </c>
      <c r="K63" s="110">
        <v>168.14</v>
      </c>
      <c r="L63" s="110">
        <v>585.21</v>
      </c>
      <c r="M63" s="18">
        <v>10</v>
      </c>
      <c r="N63" s="111"/>
      <c r="O63" s="111"/>
      <c r="P63" s="18" t="s">
        <v>104</v>
      </c>
    </row>
    <row r="64" spans="1:16" ht="18" customHeight="1" x14ac:dyDescent="0.15">
      <c r="A64" s="18">
        <v>62</v>
      </c>
      <c r="B64" s="23" t="s">
        <v>1222</v>
      </c>
      <c r="C64" s="113" t="s">
        <v>1223</v>
      </c>
      <c r="D64" s="113" t="s">
        <v>1217</v>
      </c>
      <c r="E64" s="18" t="s">
        <v>1218</v>
      </c>
      <c r="F64" s="113">
        <v>69</v>
      </c>
      <c r="G64" s="113">
        <v>67</v>
      </c>
      <c r="H64" s="113">
        <v>112</v>
      </c>
      <c r="I64" s="113">
        <v>127</v>
      </c>
      <c r="J64" s="113">
        <v>375</v>
      </c>
      <c r="K64" s="110">
        <v>161.13999999999999</v>
      </c>
      <c r="L64" s="110">
        <v>616.71</v>
      </c>
      <c r="M64" s="18">
        <v>3</v>
      </c>
      <c r="N64" s="111">
        <v>71</v>
      </c>
      <c r="O64" s="111">
        <v>70</v>
      </c>
      <c r="P64" s="18" t="s">
        <v>104</v>
      </c>
    </row>
    <row r="65" spans="1:16" ht="18" customHeight="1" x14ac:dyDescent="0.15">
      <c r="A65" s="18">
        <v>63</v>
      </c>
      <c r="B65" s="23" t="s">
        <v>1224</v>
      </c>
      <c r="C65" s="113" t="s">
        <v>2248</v>
      </c>
      <c r="D65" s="113" t="s">
        <v>1217</v>
      </c>
      <c r="E65" s="18" t="s">
        <v>1218</v>
      </c>
      <c r="F65" s="113">
        <v>62</v>
      </c>
      <c r="G65" s="113">
        <v>51</v>
      </c>
      <c r="H65" s="113">
        <v>126</v>
      </c>
      <c r="I65" s="113">
        <v>126</v>
      </c>
      <c r="J65" s="113">
        <v>365</v>
      </c>
      <c r="K65" s="110">
        <v>160.71</v>
      </c>
      <c r="L65" s="110">
        <v>606.07000000000005</v>
      </c>
      <c r="M65" s="18">
        <v>5</v>
      </c>
      <c r="N65" s="111"/>
      <c r="O65" s="111"/>
      <c r="P65" s="18" t="s">
        <v>104</v>
      </c>
    </row>
    <row r="66" spans="1:16" ht="18" customHeight="1" x14ac:dyDescent="0.15">
      <c r="A66" s="18">
        <v>64</v>
      </c>
      <c r="B66" s="23" t="s">
        <v>1225</v>
      </c>
      <c r="C66" s="113" t="s">
        <v>2249</v>
      </c>
      <c r="D66" s="113" t="s">
        <v>1217</v>
      </c>
      <c r="E66" s="18" t="s">
        <v>1218</v>
      </c>
      <c r="F66" s="113">
        <v>57</v>
      </c>
      <c r="G66" s="113">
        <v>51</v>
      </c>
      <c r="H66" s="113">
        <v>91</v>
      </c>
      <c r="I66" s="113">
        <v>117</v>
      </c>
      <c r="J66" s="113">
        <v>316</v>
      </c>
      <c r="K66" s="110">
        <v>169.43</v>
      </c>
      <c r="L66" s="110">
        <v>570.14</v>
      </c>
      <c r="M66" s="18">
        <v>11</v>
      </c>
      <c r="N66" s="111"/>
      <c r="O66" s="111"/>
      <c r="P66" s="18" t="s">
        <v>104</v>
      </c>
    </row>
    <row r="67" spans="1:16" ht="18" customHeight="1" x14ac:dyDescent="0.15">
      <c r="A67" s="18">
        <v>65</v>
      </c>
      <c r="B67" s="23" t="s">
        <v>1226</v>
      </c>
      <c r="C67" s="113" t="s">
        <v>1227</v>
      </c>
      <c r="D67" s="113" t="s">
        <v>1217</v>
      </c>
      <c r="E67" s="18" t="s">
        <v>1218</v>
      </c>
      <c r="F67" s="113">
        <v>68</v>
      </c>
      <c r="G67" s="113">
        <v>62</v>
      </c>
      <c r="H67" s="113">
        <v>111</v>
      </c>
      <c r="I67" s="113">
        <v>136</v>
      </c>
      <c r="J67" s="113">
        <v>377</v>
      </c>
      <c r="K67" s="110">
        <v>176</v>
      </c>
      <c r="L67" s="110">
        <v>641</v>
      </c>
      <c r="M67" s="18">
        <v>1</v>
      </c>
      <c r="N67" s="111"/>
      <c r="O67" s="111"/>
      <c r="P67" s="18" t="s">
        <v>104</v>
      </c>
    </row>
    <row r="68" spans="1:16" ht="18" customHeight="1" x14ac:dyDescent="0.15">
      <c r="A68" s="18">
        <v>66</v>
      </c>
      <c r="B68" s="23" t="s">
        <v>1228</v>
      </c>
      <c r="C68" s="113" t="s">
        <v>2250</v>
      </c>
      <c r="D68" s="113" t="s">
        <v>1217</v>
      </c>
      <c r="E68" s="18" t="s">
        <v>1218</v>
      </c>
      <c r="F68" s="113">
        <v>59</v>
      </c>
      <c r="G68" s="113">
        <v>61</v>
      </c>
      <c r="H68" s="113">
        <v>120</v>
      </c>
      <c r="I68" s="113">
        <v>125</v>
      </c>
      <c r="J68" s="113">
        <v>365</v>
      </c>
      <c r="K68" s="110">
        <v>166.14</v>
      </c>
      <c r="L68" s="110">
        <v>614.21</v>
      </c>
      <c r="M68" s="18">
        <v>4</v>
      </c>
      <c r="N68" s="111"/>
      <c r="O68" s="111"/>
      <c r="P68" s="18" t="s">
        <v>104</v>
      </c>
    </row>
    <row r="69" spans="1:16" ht="18" customHeight="1" x14ac:dyDescent="0.15">
      <c r="A69" s="18">
        <v>67</v>
      </c>
      <c r="B69" s="25">
        <v>107188612202088</v>
      </c>
      <c r="C69" s="23" t="s">
        <v>1229</v>
      </c>
      <c r="D69" s="113" t="s">
        <v>1217</v>
      </c>
      <c r="E69" s="18" t="s">
        <v>1218</v>
      </c>
      <c r="F69" s="25">
        <v>74</v>
      </c>
      <c r="G69" s="25">
        <v>60</v>
      </c>
      <c r="H69" s="25">
        <v>107</v>
      </c>
      <c r="I69" s="25">
        <v>98</v>
      </c>
      <c r="J69" s="25">
        <v>339</v>
      </c>
      <c r="K69" s="110">
        <v>167.71</v>
      </c>
      <c r="L69" s="110">
        <v>590.57000000000005</v>
      </c>
      <c r="M69" s="18">
        <v>7</v>
      </c>
      <c r="N69" s="111"/>
      <c r="O69" s="111"/>
      <c r="P69" s="10" t="s">
        <v>25</v>
      </c>
    </row>
    <row r="70" spans="1:16" ht="18" customHeight="1" x14ac:dyDescent="0.15">
      <c r="A70" s="18">
        <v>68</v>
      </c>
      <c r="B70" s="23" t="s">
        <v>1230</v>
      </c>
      <c r="C70" s="23" t="s">
        <v>1231</v>
      </c>
      <c r="D70" s="113" t="s">
        <v>1217</v>
      </c>
      <c r="E70" s="18" t="s">
        <v>1218</v>
      </c>
      <c r="F70" s="23" t="s">
        <v>112</v>
      </c>
      <c r="G70" s="23" t="s">
        <v>65</v>
      </c>
      <c r="H70" s="23" t="s">
        <v>1232</v>
      </c>
      <c r="I70" s="23" t="s">
        <v>1090</v>
      </c>
      <c r="J70" s="23" t="s">
        <v>1233</v>
      </c>
      <c r="K70" s="110">
        <v>173.14</v>
      </c>
      <c r="L70" s="110">
        <v>634.71</v>
      </c>
      <c r="M70" s="18">
        <v>2</v>
      </c>
      <c r="N70" s="111"/>
      <c r="O70" s="111"/>
      <c r="P70" s="10" t="s">
        <v>25</v>
      </c>
    </row>
    <row r="71" spans="1:16" ht="18" customHeight="1" x14ac:dyDescent="0.15">
      <c r="A71" s="18">
        <v>69</v>
      </c>
      <c r="B71" s="25">
        <v>103468000004649</v>
      </c>
      <c r="C71" s="23" t="s">
        <v>1234</v>
      </c>
      <c r="D71" s="113" t="s">
        <v>1217</v>
      </c>
      <c r="E71" s="18" t="s">
        <v>1218</v>
      </c>
      <c r="F71" s="25">
        <v>66</v>
      </c>
      <c r="G71" s="25">
        <v>55</v>
      </c>
      <c r="H71" s="25">
        <v>101</v>
      </c>
      <c r="I71" s="25">
        <v>111</v>
      </c>
      <c r="J71" s="25">
        <v>333</v>
      </c>
      <c r="K71" s="110">
        <v>179.43</v>
      </c>
      <c r="L71" s="110">
        <v>602.14</v>
      </c>
      <c r="M71" s="18">
        <v>6</v>
      </c>
      <c r="N71" s="111"/>
      <c r="O71" s="111"/>
      <c r="P71" s="10" t="s">
        <v>25</v>
      </c>
    </row>
    <row r="72" spans="1:16" ht="18" customHeight="1" x14ac:dyDescent="0.15">
      <c r="A72" s="18">
        <v>70</v>
      </c>
      <c r="B72" s="25">
        <v>102708000002551</v>
      </c>
      <c r="C72" s="23" t="s">
        <v>1235</v>
      </c>
      <c r="D72" s="113" t="s">
        <v>1217</v>
      </c>
      <c r="E72" s="18" t="s">
        <v>1218</v>
      </c>
      <c r="F72" s="25">
        <v>45</v>
      </c>
      <c r="G72" s="25">
        <v>55</v>
      </c>
      <c r="H72" s="25">
        <v>114</v>
      </c>
      <c r="I72" s="25">
        <v>116</v>
      </c>
      <c r="J72" s="25">
        <v>330</v>
      </c>
      <c r="K72" s="110">
        <v>171.71</v>
      </c>
      <c r="L72" s="110">
        <v>587.57000000000005</v>
      </c>
      <c r="M72" s="18">
        <v>8</v>
      </c>
      <c r="N72" s="111">
        <v>77</v>
      </c>
      <c r="O72" s="111">
        <v>75</v>
      </c>
      <c r="P72" s="10" t="s">
        <v>25</v>
      </c>
    </row>
    <row r="73" spans="1:16" ht="18" customHeight="1" x14ac:dyDescent="0.15">
      <c r="A73" s="18">
        <v>71</v>
      </c>
      <c r="B73" s="25">
        <v>102008210402011</v>
      </c>
      <c r="C73" s="23" t="s">
        <v>2251</v>
      </c>
      <c r="D73" s="113" t="s">
        <v>1217</v>
      </c>
      <c r="E73" s="18" t="s">
        <v>1218</v>
      </c>
      <c r="F73" s="25">
        <v>59</v>
      </c>
      <c r="G73" s="25">
        <v>56</v>
      </c>
      <c r="H73" s="25">
        <v>88</v>
      </c>
      <c r="I73" s="25">
        <v>113</v>
      </c>
      <c r="J73" s="25">
        <v>316</v>
      </c>
      <c r="K73" s="110">
        <v>163.86</v>
      </c>
      <c r="L73" s="110">
        <v>561.79</v>
      </c>
      <c r="M73" s="18">
        <v>12</v>
      </c>
      <c r="N73" s="111">
        <v>81</v>
      </c>
      <c r="O73" s="111">
        <v>75</v>
      </c>
      <c r="P73" s="10" t="s">
        <v>25</v>
      </c>
    </row>
    <row r="74" spans="1:16" ht="18" customHeight="1" x14ac:dyDescent="0.15">
      <c r="A74" s="18">
        <v>72</v>
      </c>
      <c r="B74" s="109" t="s">
        <v>1236</v>
      </c>
      <c r="C74" s="109" t="s">
        <v>1237</v>
      </c>
      <c r="D74" s="113" t="s">
        <v>1217</v>
      </c>
      <c r="E74" s="18" t="s">
        <v>2252</v>
      </c>
      <c r="F74" s="109" t="s">
        <v>1238</v>
      </c>
      <c r="G74" s="109" t="s">
        <v>59</v>
      </c>
      <c r="H74" s="109" t="s">
        <v>1239</v>
      </c>
      <c r="I74" s="109" t="s">
        <v>113</v>
      </c>
      <c r="J74" s="109" t="s">
        <v>1133</v>
      </c>
      <c r="K74" s="110">
        <v>177.67</v>
      </c>
      <c r="L74" s="110">
        <v>596.51</v>
      </c>
      <c r="M74" s="18">
        <v>1</v>
      </c>
      <c r="N74" s="111"/>
      <c r="O74" s="111"/>
      <c r="P74" s="10" t="s">
        <v>25</v>
      </c>
    </row>
    <row r="75" spans="1:16" ht="18" customHeight="1" x14ac:dyDescent="0.15">
      <c r="A75" s="18">
        <v>73</v>
      </c>
      <c r="B75" s="124" t="s">
        <v>1240</v>
      </c>
      <c r="C75" s="42" t="s">
        <v>1241</v>
      </c>
      <c r="D75" s="42" t="s">
        <v>1242</v>
      </c>
      <c r="E75" s="42" t="s">
        <v>1243</v>
      </c>
      <c r="F75" s="42">
        <v>73</v>
      </c>
      <c r="G75" s="42">
        <v>87</v>
      </c>
      <c r="H75" s="42">
        <v>125</v>
      </c>
      <c r="I75" s="42">
        <v>92</v>
      </c>
      <c r="J75" s="42">
        <v>377</v>
      </c>
      <c r="K75" s="42">
        <v>167.57</v>
      </c>
      <c r="L75" s="42">
        <v>628.36</v>
      </c>
      <c r="M75" s="42">
        <v>1</v>
      </c>
      <c r="N75" s="111"/>
      <c r="O75" s="111"/>
      <c r="P75" s="10" t="s">
        <v>25</v>
      </c>
    </row>
    <row r="76" spans="1:16" ht="18" customHeight="1" x14ac:dyDescent="0.15">
      <c r="A76" s="18">
        <v>74</v>
      </c>
      <c r="B76" s="124" t="s">
        <v>1244</v>
      </c>
      <c r="C76" s="42" t="s">
        <v>1245</v>
      </c>
      <c r="D76" s="42" t="s">
        <v>1242</v>
      </c>
      <c r="E76" s="42" t="s">
        <v>1243</v>
      </c>
      <c r="F76" s="42">
        <v>59</v>
      </c>
      <c r="G76" s="42">
        <v>75</v>
      </c>
      <c r="H76" s="42">
        <v>140</v>
      </c>
      <c r="I76" s="42">
        <v>134</v>
      </c>
      <c r="J76" s="42">
        <v>408</v>
      </c>
      <c r="K76" s="42">
        <v>145.29</v>
      </c>
      <c r="L76" s="42">
        <v>625.92999999999995</v>
      </c>
      <c r="M76" s="42">
        <v>2</v>
      </c>
      <c r="N76" s="111"/>
      <c r="O76" s="111"/>
      <c r="P76" s="18" t="s">
        <v>35</v>
      </c>
    </row>
    <row r="77" spans="1:16" ht="18" customHeight="1" x14ac:dyDescent="0.15">
      <c r="A77" s="18">
        <v>75</v>
      </c>
      <c r="B77" s="124" t="s">
        <v>1246</v>
      </c>
      <c r="C77" s="42" t="s">
        <v>1247</v>
      </c>
      <c r="D77" s="42" t="s">
        <v>1242</v>
      </c>
      <c r="E77" s="42" t="s">
        <v>1243</v>
      </c>
      <c r="F77" s="42">
        <v>70</v>
      </c>
      <c r="G77" s="42">
        <v>83</v>
      </c>
      <c r="H77" s="42">
        <v>128</v>
      </c>
      <c r="I77" s="42">
        <v>91</v>
      </c>
      <c r="J77" s="42">
        <v>372</v>
      </c>
      <c r="K77" s="42">
        <v>161.80000000000001</v>
      </c>
      <c r="L77" s="42">
        <v>614.70000000000005</v>
      </c>
      <c r="M77" s="42">
        <v>3</v>
      </c>
      <c r="N77" s="111"/>
      <c r="O77" s="111"/>
      <c r="P77" s="10" t="s">
        <v>25</v>
      </c>
    </row>
    <row r="78" spans="1:16" ht="18" customHeight="1" x14ac:dyDescent="0.15">
      <c r="A78" s="18">
        <v>76</v>
      </c>
      <c r="B78" s="124" t="s">
        <v>1248</v>
      </c>
      <c r="C78" s="42" t="s">
        <v>1249</v>
      </c>
      <c r="D78" s="42" t="s">
        <v>1242</v>
      </c>
      <c r="E78" s="42" t="s">
        <v>1243</v>
      </c>
      <c r="F78" s="42">
        <v>67</v>
      </c>
      <c r="G78" s="42">
        <v>85</v>
      </c>
      <c r="H78" s="42">
        <v>101</v>
      </c>
      <c r="I78" s="42">
        <v>113</v>
      </c>
      <c r="J78" s="42">
        <v>366</v>
      </c>
      <c r="K78" s="42">
        <v>163.71</v>
      </c>
      <c r="L78" s="42">
        <v>611.57000000000005</v>
      </c>
      <c r="M78" s="42">
        <v>4</v>
      </c>
      <c r="N78" s="111"/>
      <c r="O78" s="111"/>
      <c r="P78" s="10" t="s">
        <v>25</v>
      </c>
    </row>
    <row r="79" spans="1:16" ht="18" customHeight="1" x14ac:dyDescent="0.15">
      <c r="A79" s="18">
        <v>77</v>
      </c>
      <c r="B79" s="124" t="s">
        <v>1250</v>
      </c>
      <c r="C79" s="42" t="s">
        <v>1251</v>
      </c>
      <c r="D79" s="42" t="s">
        <v>1242</v>
      </c>
      <c r="E79" s="42" t="s">
        <v>1243</v>
      </c>
      <c r="F79" s="42">
        <v>68</v>
      </c>
      <c r="G79" s="42">
        <v>85</v>
      </c>
      <c r="H79" s="42">
        <v>114</v>
      </c>
      <c r="I79" s="42">
        <v>11</v>
      </c>
      <c r="J79" s="42">
        <v>378</v>
      </c>
      <c r="K79" s="42">
        <v>151.43</v>
      </c>
      <c r="L79" s="42">
        <v>605.14</v>
      </c>
      <c r="M79" s="42">
        <v>5</v>
      </c>
      <c r="N79" s="111"/>
      <c r="O79" s="111"/>
      <c r="P79" s="10" t="s">
        <v>25</v>
      </c>
    </row>
    <row r="80" spans="1:16" ht="18" customHeight="1" x14ac:dyDescent="0.15">
      <c r="A80" s="18">
        <v>78</v>
      </c>
      <c r="B80" s="124" t="s">
        <v>1252</v>
      </c>
      <c r="C80" s="42" t="s">
        <v>1253</v>
      </c>
      <c r="D80" s="42" t="s">
        <v>1242</v>
      </c>
      <c r="E80" s="42" t="s">
        <v>1243</v>
      </c>
      <c r="F80" s="42">
        <v>68</v>
      </c>
      <c r="G80" s="42">
        <v>82</v>
      </c>
      <c r="H80" s="42">
        <v>110</v>
      </c>
      <c r="I80" s="42">
        <v>123</v>
      </c>
      <c r="J80" s="42">
        <v>383</v>
      </c>
      <c r="K80" s="42">
        <v>141.57</v>
      </c>
      <c r="L80" s="42">
        <v>595.36</v>
      </c>
      <c r="M80" s="42">
        <v>6</v>
      </c>
      <c r="N80" s="111"/>
      <c r="O80" s="111"/>
      <c r="P80" s="10" t="s">
        <v>25</v>
      </c>
    </row>
    <row r="81" spans="1:16" ht="18" customHeight="1" x14ac:dyDescent="0.15">
      <c r="A81" s="18">
        <v>79</v>
      </c>
      <c r="B81" s="124" t="s">
        <v>1254</v>
      </c>
      <c r="C81" s="42" t="s">
        <v>1255</v>
      </c>
      <c r="D81" s="42" t="s">
        <v>1242</v>
      </c>
      <c r="E81" s="42" t="s">
        <v>1243</v>
      </c>
      <c r="F81" s="42">
        <v>74</v>
      </c>
      <c r="G81" s="42">
        <v>86</v>
      </c>
      <c r="H81" s="42">
        <v>113</v>
      </c>
      <c r="I81" s="42">
        <v>93</v>
      </c>
      <c r="J81" s="42">
        <v>376</v>
      </c>
      <c r="K81" s="42">
        <v>146</v>
      </c>
      <c r="L81" s="42">
        <v>595</v>
      </c>
      <c r="M81" s="42">
        <v>7</v>
      </c>
      <c r="N81" s="111"/>
      <c r="O81" s="111"/>
      <c r="P81" s="10" t="s">
        <v>25</v>
      </c>
    </row>
    <row r="82" spans="1:16" ht="18" customHeight="1" x14ac:dyDescent="0.15">
      <c r="A82" s="18">
        <v>80</v>
      </c>
      <c r="B82" s="124" t="s">
        <v>1256</v>
      </c>
      <c r="C82" s="42" t="s">
        <v>1257</v>
      </c>
      <c r="D82" s="42" t="s">
        <v>1242</v>
      </c>
      <c r="E82" s="42" t="s">
        <v>1243</v>
      </c>
      <c r="F82" s="42">
        <v>66</v>
      </c>
      <c r="G82" s="42">
        <v>82</v>
      </c>
      <c r="H82" s="42">
        <v>130</v>
      </c>
      <c r="I82" s="42">
        <v>94</v>
      </c>
      <c r="J82" s="42">
        <v>372</v>
      </c>
      <c r="K82" s="42">
        <v>145.93</v>
      </c>
      <c r="L82" s="42">
        <v>590.89</v>
      </c>
      <c r="M82" s="42">
        <v>8</v>
      </c>
      <c r="N82" s="111"/>
      <c r="O82" s="111"/>
      <c r="P82" s="10" t="s">
        <v>25</v>
      </c>
    </row>
    <row r="83" spans="1:16" ht="18" customHeight="1" x14ac:dyDescent="0.15">
      <c r="A83" s="18">
        <v>81</v>
      </c>
      <c r="B83" s="124" t="s">
        <v>1258</v>
      </c>
      <c r="C83" s="42" t="s">
        <v>1259</v>
      </c>
      <c r="D83" s="42" t="s">
        <v>1242</v>
      </c>
      <c r="E83" s="42" t="s">
        <v>1243</v>
      </c>
      <c r="F83" s="42">
        <v>55</v>
      </c>
      <c r="G83" s="42">
        <v>75</v>
      </c>
      <c r="H83" s="42">
        <v>135</v>
      </c>
      <c r="I83" s="42">
        <v>122</v>
      </c>
      <c r="J83" s="42">
        <v>387</v>
      </c>
      <c r="K83" s="42">
        <v>134.86000000000001</v>
      </c>
      <c r="L83" s="42">
        <v>589.29</v>
      </c>
      <c r="M83" s="42">
        <v>9</v>
      </c>
      <c r="N83" s="111"/>
      <c r="O83" s="111"/>
      <c r="P83" s="18" t="s">
        <v>35</v>
      </c>
    </row>
    <row r="84" spans="1:16" ht="18" customHeight="1" x14ac:dyDescent="0.15">
      <c r="A84" s="18">
        <v>82</v>
      </c>
      <c r="B84" s="124" t="s">
        <v>1260</v>
      </c>
      <c r="C84" s="42" t="s">
        <v>1261</v>
      </c>
      <c r="D84" s="42" t="s">
        <v>1242</v>
      </c>
      <c r="E84" s="42" t="s">
        <v>1243</v>
      </c>
      <c r="F84" s="42">
        <v>75</v>
      </c>
      <c r="G84" s="42">
        <v>74</v>
      </c>
      <c r="H84" s="42">
        <v>130</v>
      </c>
      <c r="I84" s="42">
        <v>109</v>
      </c>
      <c r="J84" s="42">
        <v>388</v>
      </c>
      <c r="K84" s="42">
        <v>131.86000000000001</v>
      </c>
      <c r="L84" s="42">
        <v>585.79</v>
      </c>
      <c r="M84" s="42">
        <v>10</v>
      </c>
      <c r="N84" s="111"/>
      <c r="O84" s="111"/>
      <c r="P84" s="10" t="s">
        <v>25</v>
      </c>
    </row>
    <row r="85" spans="1:16" ht="18" customHeight="1" x14ac:dyDescent="0.15">
      <c r="A85" s="18">
        <v>83</v>
      </c>
      <c r="B85" s="124" t="s">
        <v>1262</v>
      </c>
      <c r="C85" s="42" t="s">
        <v>1263</v>
      </c>
      <c r="D85" s="42" t="s">
        <v>1242</v>
      </c>
      <c r="E85" s="42" t="s">
        <v>1243</v>
      </c>
      <c r="F85" s="42">
        <v>64</v>
      </c>
      <c r="G85" s="42">
        <v>78</v>
      </c>
      <c r="H85" s="42">
        <v>102</v>
      </c>
      <c r="I85" s="42">
        <v>116</v>
      </c>
      <c r="J85" s="42">
        <v>360</v>
      </c>
      <c r="K85" s="42">
        <v>131.86000000000001</v>
      </c>
      <c r="L85" s="42">
        <v>557.79</v>
      </c>
      <c r="M85" s="42">
        <v>11</v>
      </c>
      <c r="N85" s="111"/>
      <c r="O85" s="111"/>
      <c r="P85" s="18" t="s">
        <v>35</v>
      </c>
    </row>
    <row r="86" spans="1:16" ht="18" customHeight="1" x14ac:dyDescent="0.15">
      <c r="A86" s="18">
        <v>84</v>
      </c>
      <c r="B86" s="124" t="s">
        <v>1264</v>
      </c>
      <c r="C86" s="42" t="s">
        <v>1265</v>
      </c>
      <c r="D86" s="42" t="s">
        <v>1242</v>
      </c>
      <c r="E86" s="42" t="s">
        <v>1243</v>
      </c>
      <c r="F86" s="42">
        <v>56</v>
      </c>
      <c r="G86" s="42">
        <v>77</v>
      </c>
      <c r="H86" s="42">
        <v>82</v>
      </c>
      <c r="I86" s="42">
        <v>122</v>
      </c>
      <c r="J86" s="42">
        <v>337</v>
      </c>
      <c r="K86" s="42">
        <v>135.29</v>
      </c>
      <c r="L86" s="42">
        <v>539.92999999999995</v>
      </c>
      <c r="M86" s="42">
        <v>12</v>
      </c>
      <c r="N86" s="111"/>
      <c r="O86" s="111"/>
      <c r="P86" s="18" t="s">
        <v>35</v>
      </c>
    </row>
    <row r="87" spans="1:16" ht="18" customHeight="1" x14ac:dyDescent="0.15">
      <c r="A87" s="18">
        <v>85</v>
      </c>
      <c r="B87" s="124" t="s">
        <v>1266</v>
      </c>
      <c r="C87" s="42" t="s">
        <v>1267</v>
      </c>
      <c r="D87" s="42" t="s">
        <v>1242</v>
      </c>
      <c r="E87" s="42" t="s">
        <v>1243</v>
      </c>
      <c r="F87" s="42">
        <v>60</v>
      </c>
      <c r="G87" s="42">
        <v>56</v>
      </c>
      <c r="H87" s="42">
        <v>120</v>
      </c>
      <c r="I87" s="42">
        <v>112</v>
      </c>
      <c r="J87" s="42">
        <v>348</v>
      </c>
      <c r="K87" s="42">
        <v>127.14</v>
      </c>
      <c r="L87" s="42">
        <v>538.71</v>
      </c>
      <c r="M87" s="42">
        <v>13</v>
      </c>
      <c r="N87" s="111"/>
      <c r="O87" s="111"/>
      <c r="P87" s="18" t="s">
        <v>35</v>
      </c>
    </row>
    <row r="88" spans="1:16" ht="18" customHeight="1" x14ac:dyDescent="0.15">
      <c r="A88" s="18">
        <v>86</v>
      </c>
      <c r="B88" s="114" t="s">
        <v>2253</v>
      </c>
      <c r="C88" s="33" t="s">
        <v>2254</v>
      </c>
      <c r="D88" s="33" t="s">
        <v>130</v>
      </c>
      <c r="E88" s="33" t="s">
        <v>1269</v>
      </c>
      <c r="F88" s="33">
        <v>63</v>
      </c>
      <c r="G88" s="33">
        <v>53</v>
      </c>
      <c r="H88" s="33">
        <v>127</v>
      </c>
      <c r="I88" s="33">
        <v>113</v>
      </c>
      <c r="J88" s="33">
        <v>356</v>
      </c>
      <c r="K88" s="110">
        <v>176.7</v>
      </c>
      <c r="L88" s="110">
        <v>621</v>
      </c>
      <c r="M88" s="18">
        <v>1</v>
      </c>
      <c r="N88" s="111"/>
      <c r="O88" s="111"/>
      <c r="P88" s="33" t="s">
        <v>104</v>
      </c>
    </row>
    <row r="89" spans="1:16" ht="18" customHeight="1" x14ac:dyDescent="0.15">
      <c r="A89" s="18">
        <v>87</v>
      </c>
      <c r="B89" s="114" t="s">
        <v>2255</v>
      </c>
      <c r="C89" s="33" t="s">
        <v>2256</v>
      </c>
      <c r="D89" s="33" t="s">
        <v>130</v>
      </c>
      <c r="E89" s="33" t="s">
        <v>1269</v>
      </c>
      <c r="F89" s="33">
        <v>64</v>
      </c>
      <c r="G89" s="33">
        <v>62</v>
      </c>
      <c r="H89" s="33">
        <v>108</v>
      </c>
      <c r="I89" s="33">
        <v>118</v>
      </c>
      <c r="J89" s="33">
        <v>352</v>
      </c>
      <c r="K89" s="110">
        <v>176.4</v>
      </c>
      <c r="L89" s="110">
        <v>616.6</v>
      </c>
      <c r="M89" s="18">
        <v>2</v>
      </c>
      <c r="N89" s="111"/>
      <c r="O89" s="111"/>
      <c r="P89" s="33" t="s">
        <v>104</v>
      </c>
    </row>
    <row r="90" spans="1:16" ht="18" customHeight="1" x14ac:dyDescent="0.15">
      <c r="A90" s="18">
        <v>88</v>
      </c>
      <c r="B90" s="114" t="s">
        <v>1270</v>
      </c>
      <c r="C90" s="37" t="s">
        <v>1271</v>
      </c>
      <c r="D90" s="33" t="s">
        <v>130</v>
      </c>
      <c r="E90" s="33" t="s">
        <v>1269</v>
      </c>
      <c r="F90" s="33">
        <v>71</v>
      </c>
      <c r="G90" s="33">
        <v>71</v>
      </c>
      <c r="H90" s="33">
        <v>98</v>
      </c>
      <c r="I90" s="33">
        <v>102</v>
      </c>
      <c r="J90" s="33">
        <v>342</v>
      </c>
      <c r="K90" s="110">
        <v>175.6</v>
      </c>
      <c r="L90" s="110">
        <v>605.4</v>
      </c>
      <c r="M90" s="18">
        <v>3</v>
      </c>
      <c r="N90" s="111"/>
      <c r="O90" s="111"/>
      <c r="P90" s="10" t="s">
        <v>25</v>
      </c>
    </row>
    <row r="91" spans="1:16" ht="18" customHeight="1" x14ac:dyDescent="0.15">
      <c r="A91" s="18">
        <v>89</v>
      </c>
      <c r="B91" s="114" t="s">
        <v>2257</v>
      </c>
      <c r="C91" s="33" t="s">
        <v>2258</v>
      </c>
      <c r="D91" s="33" t="s">
        <v>130</v>
      </c>
      <c r="E91" s="33" t="s">
        <v>1269</v>
      </c>
      <c r="F91" s="33">
        <v>58</v>
      </c>
      <c r="G91" s="33">
        <v>65</v>
      </c>
      <c r="H91" s="33">
        <v>107</v>
      </c>
      <c r="I91" s="33">
        <v>113</v>
      </c>
      <c r="J91" s="33">
        <v>343</v>
      </c>
      <c r="K91" s="110">
        <v>170.9</v>
      </c>
      <c r="L91" s="110">
        <v>599.29999999999995</v>
      </c>
      <c r="M91" s="18">
        <v>4</v>
      </c>
      <c r="N91" s="111"/>
      <c r="O91" s="111"/>
      <c r="P91" s="33" t="s">
        <v>104</v>
      </c>
    </row>
    <row r="92" spans="1:16" ht="18" customHeight="1" x14ac:dyDescent="0.15">
      <c r="A92" s="18">
        <v>90</v>
      </c>
      <c r="B92" s="114" t="s">
        <v>2259</v>
      </c>
      <c r="C92" s="37" t="s">
        <v>2260</v>
      </c>
      <c r="D92" s="33" t="s">
        <v>130</v>
      </c>
      <c r="E92" s="33" t="s">
        <v>1269</v>
      </c>
      <c r="F92" s="33">
        <v>59</v>
      </c>
      <c r="G92" s="33">
        <v>59</v>
      </c>
      <c r="H92" s="33">
        <v>124</v>
      </c>
      <c r="I92" s="33">
        <v>101</v>
      </c>
      <c r="J92" s="33">
        <v>343</v>
      </c>
      <c r="K92" s="110">
        <v>170.4</v>
      </c>
      <c r="L92" s="110">
        <v>598.6</v>
      </c>
      <c r="M92" s="18">
        <v>5</v>
      </c>
      <c r="N92" s="111"/>
      <c r="O92" s="111"/>
      <c r="P92" s="10" t="s">
        <v>25</v>
      </c>
    </row>
    <row r="93" spans="1:16" ht="18" customHeight="1" x14ac:dyDescent="0.15">
      <c r="A93" s="18">
        <v>91</v>
      </c>
      <c r="B93" s="114" t="s">
        <v>2261</v>
      </c>
      <c r="C93" s="33" t="s">
        <v>2262</v>
      </c>
      <c r="D93" s="33" t="s">
        <v>130</v>
      </c>
      <c r="E93" s="33" t="s">
        <v>1269</v>
      </c>
      <c r="F93" s="37">
        <v>58</v>
      </c>
      <c r="G93" s="37">
        <v>67</v>
      </c>
      <c r="H93" s="37">
        <v>120</v>
      </c>
      <c r="I93" s="37">
        <v>101</v>
      </c>
      <c r="J93" s="37">
        <v>346</v>
      </c>
      <c r="K93" s="110">
        <v>167.2</v>
      </c>
      <c r="L93" s="110">
        <v>596.79999999999995</v>
      </c>
      <c r="M93" s="18">
        <v>6</v>
      </c>
      <c r="N93" s="111"/>
      <c r="O93" s="111"/>
      <c r="P93" s="10" t="s">
        <v>25</v>
      </c>
    </row>
    <row r="94" spans="1:16" ht="18" customHeight="1" x14ac:dyDescent="0.15">
      <c r="A94" s="18">
        <v>92</v>
      </c>
      <c r="B94" s="114" t="s">
        <v>1273</v>
      </c>
      <c r="C94" s="33" t="s">
        <v>1274</v>
      </c>
      <c r="D94" s="33" t="s">
        <v>1268</v>
      </c>
      <c r="E94" s="33" t="s">
        <v>1272</v>
      </c>
      <c r="F94" s="33">
        <v>60</v>
      </c>
      <c r="G94" s="33">
        <v>46</v>
      </c>
      <c r="H94" s="33">
        <v>99</v>
      </c>
      <c r="I94" s="33">
        <v>127</v>
      </c>
      <c r="J94" s="33">
        <v>332</v>
      </c>
      <c r="K94" s="110">
        <v>174.9</v>
      </c>
      <c r="L94" s="110">
        <v>594.29999999999995</v>
      </c>
      <c r="M94" s="18">
        <v>7</v>
      </c>
      <c r="N94" s="111">
        <v>61</v>
      </c>
      <c r="O94" s="111">
        <v>73</v>
      </c>
      <c r="P94" s="33" t="s">
        <v>1221</v>
      </c>
    </row>
    <row r="95" spans="1:16" ht="18" customHeight="1" x14ac:dyDescent="0.15">
      <c r="A95" s="18">
        <v>93</v>
      </c>
      <c r="B95" s="114" t="s">
        <v>1275</v>
      </c>
      <c r="C95" s="33" t="s">
        <v>1276</v>
      </c>
      <c r="D95" s="33" t="s">
        <v>1268</v>
      </c>
      <c r="E95" s="33" t="s">
        <v>1272</v>
      </c>
      <c r="F95" s="33">
        <v>67</v>
      </c>
      <c r="G95" s="33">
        <v>54</v>
      </c>
      <c r="H95" s="33">
        <v>108</v>
      </c>
      <c r="I95" s="33">
        <v>102</v>
      </c>
      <c r="J95" s="33">
        <v>331</v>
      </c>
      <c r="K95" s="110">
        <v>174.6</v>
      </c>
      <c r="L95" s="110">
        <v>592.9</v>
      </c>
      <c r="M95" s="18">
        <v>8</v>
      </c>
      <c r="N95" s="111"/>
      <c r="O95" s="111"/>
      <c r="P95" s="10" t="s">
        <v>25</v>
      </c>
    </row>
    <row r="96" spans="1:16" ht="18" customHeight="1" x14ac:dyDescent="0.15">
      <c r="A96" s="18">
        <v>94</v>
      </c>
      <c r="B96" s="114" t="s">
        <v>2263</v>
      </c>
      <c r="C96" s="33" t="s">
        <v>1277</v>
      </c>
      <c r="D96" s="33" t="s">
        <v>130</v>
      </c>
      <c r="E96" s="33" t="s">
        <v>1269</v>
      </c>
      <c r="F96" s="37">
        <v>58</v>
      </c>
      <c r="G96" s="37">
        <v>62</v>
      </c>
      <c r="H96" s="37">
        <v>136</v>
      </c>
      <c r="I96" s="37">
        <v>91</v>
      </c>
      <c r="J96" s="37">
        <v>347</v>
      </c>
      <c r="K96" s="110">
        <v>163.80000000000001</v>
      </c>
      <c r="L96" s="110">
        <v>592.20000000000005</v>
      </c>
      <c r="M96" s="18">
        <v>9</v>
      </c>
      <c r="N96" s="111">
        <v>65</v>
      </c>
      <c r="O96" s="111">
        <v>77</v>
      </c>
      <c r="P96" s="10" t="s">
        <v>25</v>
      </c>
    </row>
    <row r="97" spans="1:16" ht="18" customHeight="1" x14ac:dyDescent="0.15">
      <c r="A97" s="18">
        <v>95</v>
      </c>
      <c r="B97" s="114" t="s">
        <v>2264</v>
      </c>
      <c r="C97" s="33" t="s">
        <v>1278</v>
      </c>
      <c r="D97" s="33" t="s">
        <v>130</v>
      </c>
      <c r="E97" s="33" t="s">
        <v>1269</v>
      </c>
      <c r="F97" s="33">
        <v>54</v>
      </c>
      <c r="G97" s="33">
        <v>65</v>
      </c>
      <c r="H97" s="33">
        <v>117</v>
      </c>
      <c r="I97" s="33">
        <v>98</v>
      </c>
      <c r="J97" s="33">
        <v>334</v>
      </c>
      <c r="K97" s="110">
        <v>171.7</v>
      </c>
      <c r="L97" s="110">
        <v>591.5</v>
      </c>
      <c r="M97" s="18">
        <v>10</v>
      </c>
      <c r="N97" s="111"/>
      <c r="O97" s="111"/>
      <c r="P97" s="10" t="s">
        <v>25</v>
      </c>
    </row>
    <row r="98" spans="1:16" ht="18" customHeight="1" x14ac:dyDescent="0.15">
      <c r="A98" s="18">
        <v>96</v>
      </c>
      <c r="B98" s="114" t="s">
        <v>2265</v>
      </c>
      <c r="C98" s="33" t="s">
        <v>2266</v>
      </c>
      <c r="D98" s="33" t="s">
        <v>130</v>
      </c>
      <c r="E98" s="33" t="s">
        <v>1269</v>
      </c>
      <c r="F98" s="33">
        <v>70</v>
      </c>
      <c r="G98" s="33">
        <v>54</v>
      </c>
      <c r="H98" s="33">
        <v>105</v>
      </c>
      <c r="I98" s="33">
        <v>103</v>
      </c>
      <c r="J98" s="33">
        <v>332</v>
      </c>
      <c r="K98" s="110">
        <v>167.2</v>
      </c>
      <c r="L98" s="110">
        <v>582.79999999999995</v>
      </c>
      <c r="M98" s="18">
        <v>11</v>
      </c>
      <c r="N98" s="111"/>
      <c r="O98" s="111"/>
      <c r="P98" s="10" t="s">
        <v>25</v>
      </c>
    </row>
    <row r="99" spans="1:16" ht="18" customHeight="1" x14ac:dyDescent="0.15">
      <c r="A99" s="18">
        <v>97</v>
      </c>
      <c r="B99" s="114" t="s">
        <v>2267</v>
      </c>
      <c r="C99" s="33" t="s">
        <v>2268</v>
      </c>
      <c r="D99" s="33" t="s">
        <v>130</v>
      </c>
      <c r="E99" s="33" t="s">
        <v>1269</v>
      </c>
      <c r="F99" s="37">
        <v>61</v>
      </c>
      <c r="G99" s="37">
        <v>64</v>
      </c>
      <c r="H99" s="37">
        <v>126</v>
      </c>
      <c r="I99" s="37">
        <v>75</v>
      </c>
      <c r="J99" s="37">
        <v>326</v>
      </c>
      <c r="K99" s="110">
        <v>169.9</v>
      </c>
      <c r="L99" s="110">
        <v>580.79999999999995</v>
      </c>
      <c r="M99" s="18">
        <v>12</v>
      </c>
      <c r="N99" s="111">
        <v>71</v>
      </c>
      <c r="O99" s="111">
        <v>71</v>
      </c>
      <c r="P99" s="10" t="s">
        <v>25</v>
      </c>
    </row>
    <row r="100" spans="1:16" ht="18" customHeight="1" x14ac:dyDescent="0.15">
      <c r="A100" s="18">
        <v>98</v>
      </c>
      <c r="B100" s="114" t="s">
        <v>1279</v>
      </c>
      <c r="C100" s="33" t="s">
        <v>1280</v>
      </c>
      <c r="D100" s="33" t="s">
        <v>130</v>
      </c>
      <c r="E100" s="33" t="s">
        <v>1269</v>
      </c>
      <c r="F100" s="33">
        <v>52</v>
      </c>
      <c r="G100" s="33">
        <v>52</v>
      </c>
      <c r="H100" s="33">
        <v>115</v>
      </c>
      <c r="I100" s="33">
        <v>113</v>
      </c>
      <c r="J100" s="33">
        <v>332</v>
      </c>
      <c r="K100" s="110">
        <v>165.7</v>
      </c>
      <c r="L100" s="110">
        <v>580.5</v>
      </c>
      <c r="M100" s="18">
        <v>13</v>
      </c>
      <c r="N100" s="111"/>
      <c r="O100" s="111"/>
      <c r="P100" s="33" t="s">
        <v>104</v>
      </c>
    </row>
    <row r="101" spans="1:16" ht="18" customHeight="1" x14ac:dyDescent="0.15">
      <c r="A101" s="18">
        <v>99</v>
      </c>
      <c r="B101" s="114" t="s">
        <v>2269</v>
      </c>
      <c r="C101" s="37" t="s">
        <v>2270</v>
      </c>
      <c r="D101" s="33" t="s">
        <v>130</v>
      </c>
      <c r="E101" s="33" t="s">
        <v>1269</v>
      </c>
      <c r="F101" s="33">
        <v>60</v>
      </c>
      <c r="G101" s="33">
        <v>73</v>
      </c>
      <c r="H101" s="33">
        <v>128</v>
      </c>
      <c r="I101" s="33">
        <v>72</v>
      </c>
      <c r="J101" s="33">
        <v>333</v>
      </c>
      <c r="K101" s="110">
        <v>164</v>
      </c>
      <c r="L101" s="110">
        <v>579</v>
      </c>
      <c r="M101" s="18">
        <v>14</v>
      </c>
      <c r="N101" s="111"/>
      <c r="O101" s="111"/>
      <c r="P101" s="10" t="s">
        <v>25</v>
      </c>
    </row>
    <row r="102" spans="1:16" ht="18" customHeight="1" x14ac:dyDescent="0.15">
      <c r="A102" s="18">
        <v>100</v>
      </c>
      <c r="B102" s="114" t="s">
        <v>1281</v>
      </c>
      <c r="C102" s="37" t="s">
        <v>2271</v>
      </c>
      <c r="D102" s="33" t="s">
        <v>130</v>
      </c>
      <c r="E102" s="33" t="s">
        <v>1269</v>
      </c>
      <c r="F102" s="33">
        <v>61</v>
      </c>
      <c r="G102" s="33">
        <v>64</v>
      </c>
      <c r="H102" s="33">
        <v>111</v>
      </c>
      <c r="I102" s="33">
        <v>93</v>
      </c>
      <c r="J102" s="33">
        <v>329</v>
      </c>
      <c r="K102" s="110">
        <v>165.3</v>
      </c>
      <c r="L102" s="110">
        <v>576.9</v>
      </c>
      <c r="M102" s="18">
        <v>15</v>
      </c>
      <c r="N102" s="111">
        <v>61</v>
      </c>
      <c r="O102" s="111">
        <v>73</v>
      </c>
      <c r="P102" s="10" t="s">
        <v>25</v>
      </c>
    </row>
    <row r="103" spans="1:16" ht="18" customHeight="1" x14ac:dyDescent="0.15">
      <c r="A103" s="18">
        <v>101</v>
      </c>
      <c r="B103" s="114" t="s">
        <v>1282</v>
      </c>
      <c r="C103" s="33" t="s">
        <v>2272</v>
      </c>
      <c r="D103" s="33" t="s">
        <v>130</v>
      </c>
      <c r="E103" s="33" t="s">
        <v>1269</v>
      </c>
      <c r="F103" s="37">
        <v>64</v>
      </c>
      <c r="G103" s="37">
        <v>76</v>
      </c>
      <c r="H103" s="37">
        <v>102</v>
      </c>
      <c r="I103" s="37">
        <v>72</v>
      </c>
      <c r="J103" s="37">
        <v>314</v>
      </c>
      <c r="K103" s="110">
        <v>174.5</v>
      </c>
      <c r="L103" s="110">
        <v>575.70000000000005</v>
      </c>
      <c r="M103" s="18">
        <v>16</v>
      </c>
      <c r="N103" s="111"/>
      <c r="O103" s="111"/>
      <c r="P103" s="10" t="s">
        <v>25</v>
      </c>
    </row>
    <row r="104" spans="1:16" ht="18" customHeight="1" x14ac:dyDescent="0.15">
      <c r="A104" s="18">
        <v>102</v>
      </c>
      <c r="B104" s="114" t="s">
        <v>2273</v>
      </c>
      <c r="C104" s="33" t="s">
        <v>1283</v>
      </c>
      <c r="D104" s="33" t="s">
        <v>130</v>
      </c>
      <c r="E104" s="33" t="s">
        <v>1269</v>
      </c>
      <c r="F104" s="33">
        <v>67</v>
      </c>
      <c r="G104" s="33">
        <v>57</v>
      </c>
      <c r="H104" s="33">
        <v>83</v>
      </c>
      <c r="I104" s="33">
        <v>110</v>
      </c>
      <c r="J104" s="33">
        <v>317</v>
      </c>
      <c r="K104" s="110">
        <v>169.5</v>
      </c>
      <c r="L104" s="110">
        <v>571.20000000000005</v>
      </c>
      <c r="M104" s="18">
        <v>17</v>
      </c>
      <c r="N104" s="111"/>
      <c r="O104" s="111"/>
      <c r="P104" s="10" t="s">
        <v>25</v>
      </c>
    </row>
    <row r="105" spans="1:16" ht="18" customHeight="1" x14ac:dyDescent="0.15">
      <c r="A105" s="18">
        <v>103</v>
      </c>
      <c r="B105" s="114" t="s">
        <v>2274</v>
      </c>
      <c r="C105" s="37" t="s">
        <v>1284</v>
      </c>
      <c r="D105" s="33" t="s">
        <v>130</v>
      </c>
      <c r="E105" s="33" t="s">
        <v>1269</v>
      </c>
      <c r="F105" s="33">
        <v>64</v>
      </c>
      <c r="G105" s="33">
        <v>66</v>
      </c>
      <c r="H105" s="33">
        <v>120</v>
      </c>
      <c r="I105" s="33">
        <v>71</v>
      </c>
      <c r="J105" s="33">
        <v>321</v>
      </c>
      <c r="K105" s="110">
        <v>164.3</v>
      </c>
      <c r="L105" s="110">
        <v>567.4</v>
      </c>
      <c r="M105" s="18">
        <v>18</v>
      </c>
      <c r="N105" s="111"/>
      <c r="O105" s="111"/>
      <c r="P105" s="10" t="s">
        <v>25</v>
      </c>
    </row>
    <row r="106" spans="1:16" ht="18" customHeight="1" x14ac:dyDescent="0.15">
      <c r="A106" s="18">
        <v>104</v>
      </c>
      <c r="B106" s="114" t="s">
        <v>2275</v>
      </c>
      <c r="C106" s="37" t="s">
        <v>1285</v>
      </c>
      <c r="D106" s="33" t="s">
        <v>130</v>
      </c>
      <c r="E106" s="33" t="s">
        <v>1269</v>
      </c>
      <c r="F106" s="33">
        <v>57</v>
      </c>
      <c r="G106" s="33">
        <v>68</v>
      </c>
      <c r="H106" s="33">
        <v>116</v>
      </c>
      <c r="I106" s="33">
        <v>96</v>
      </c>
      <c r="J106" s="33">
        <v>337</v>
      </c>
      <c r="K106" s="110">
        <v>149.1</v>
      </c>
      <c r="L106" s="110">
        <v>560.6</v>
      </c>
      <c r="M106" s="18">
        <v>19</v>
      </c>
      <c r="N106" s="111"/>
      <c r="O106" s="111"/>
      <c r="P106" s="10" t="s">
        <v>25</v>
      </c>
    </row>
    <row r="107" spans="1:16" ht="18" customHeight="1" x14ac:dyDescent="0.15">
      <c r="A107" s="18">
        <v>105</v>
      </c>
      <c r="B107" s="114" t="s">
        <v>1286</v>
      </c>
      <c r="C107" s="52" t="s">
        <v>2276</v>
      </c>
      <c r="D107" s="52" t="s">
        <v>928</v>
      </c>
      <c r="E107" s="33" t="s">
        <v>1287</v>
      </c>
      <c r="F107" s="115">
        <v>58</v>
      </c>
      <c r="G107" s="115">
        <v>72</v>
      </c>
      <c r="H107" s="83">
        <v>128</v>
      </c>
      <c r="I107" s="115">
        <v>108</v>
      </c>
      <c r="J107" s="115">
        <v>366</v>
      </c>
      <c r="K107" s="116">
        <v>186</v>
      </c>
      <c r="L107" s="116">
        <v>645</v>
      </c>
      <c r="M107" s="33">
        <v>1</v>
      </c>
      <c r="N107" s="83"/>
      <c r="O107" s="83"/>
      <c r="P107" s="33" t="s">
        <v>104</v>
      </c>
    </row>
    <row r="108" spans="1:16" ht="18" customHeight="1" x14ac:dyDescent="0.15">
      <c r="A108" s="18">
        <v>106</v>
      </c>
      <c r="B108" s="114" t="s">
        <v>1288</v>
      </c>
      <c r="C108" s="52" t="s">
        <v>2277</v>
      </c>
      <c r="D108" s="52" t="s">
        <v>928</v>
      </c>
      <c r="E108" s="33" t="s">
        <v>1287</v>
      </c>
      <c r="F108" s="115">
        <v>64</v>
      </c>
      <c r="G108" s="115">
        <v>59</v>
      </c>
      <c r="H108" s="83">
        <v>132</v>
      </c>
      <c r="I108" s="115">
        <v>124</v>
      </c>
      <c r="J108" s="115">
        <v>379</v>
      </c>
      <c r="K108" s="116">
        <v>169.8</v>
      </c>
      <c r="L108" s="116">
        <v>633.70000000000005</v>
      </c>
      <c r="M108" s="33">
        <v>2</v>
      </c>
      <c r="N108" s="83"/>
      <c r="O108" s="83"/>
      <c r="P108" s="33" t="s">
        <v>104</v>
      </c>
    </row>
    <row r="109" spans="1:16" ht="18" customHeight="1" x14ac:dyDescent="0.15">
      <c r="A109" s="18">
        <v>107</v>
      </c>
      <c r="B109" s="114" t="s">
        <v>2278</v>
      </c>
      <c r="C109" s="52" t="s">
        <v>2279</v>
      </c>
      <c r="D109" s="52" t="s">
        <v>928</v>
      </c>
      <c r="E109" s="33" t="s">
        <v>1287</v>
      </c>
      <c r="F109" s="115">
        <v>60</v>
      </c>
      <c r="G109" s="115">
        <v>70</v>
      </c>
      <c r="H109" s="83">
        <v>121</v>
      </c>
      <c r="I109" s="115">
        <v>115</v>
      </c>
      <c r="J109" s="115">
        <v>366</v>
      </c>
      <c r="K109" s="116">
        <v>169.2</v>
      </c>
      <c r="L109" s="116">
        <v>619.79999999999995</v>
      </c>
      <c r="M109" s="33">
        <v>3</v>
      </c>
      <c r="N109" s="83"/>
      <c r="O109" s="83"/>
      <c r="P109" s="33" t="s">
        <v>104</v>
      </c>
    </row>
    <row r="110" spans="1:16" ht="18" customHeight="1" x14ac:dyDescent="0.15">
      <c r="A110" s="18">
        <v>108</v>
      </c>
      <c r="B110" s="114" t="s">
        <v>1289</v>
      </c>
      <c r="C110" s="52" t="s">
        <v>2280</v>
      </c>
      <c r="D110" s="52" t="s">
        <v>928</v>
      </c>
      <c r="E110" s="33" t="s">
        <v>1287</v>
      </c>
      <c r="F110" s="115">
        <v>59</v>
      </c>
      <c r="G110" s="115">
        <v>50</v>
      </c>
      <c r="H110" s="83">
        <v>121</v>
      </c>
      <c r="I110" s="115">
        <v>126</v>
      </c>
      <c r="J110" s="115">
        <v>356</v>
      </c>
      <c r="K110" s="116">
        <v>174</v>
      </c>
      <c r="L110" s="116">
        <v>617</v>
      </c>
      <c r="M110" s="33">
        <v>4</v>
      </c>
      <c r="N110" s="83"/>
      <c r="O110" s="83"/>
      <c r="P110" s="33" t="s">
        <v>104</v>
      </c>
    </row>
    <row r="111" spans="1:16" ht="18" customHeight="1" x14ac:dyDescent="0.15">
      <c r="A111" s="18">
        <v>109</v>
      </c>
      <c r="B111" s="114" t="s">
        <v>2281</v>
      </c>
      <c r="C111" s="52" t="s">
        <v>2282</v>
      </c>
      <c r="D111" s="52" t="s">
        <v>928</v>
      </c>
      <c r="E111" s="33" t="s">
        <v>1287</v>
      </c>
      <c r="F111" s="115">
        <v>57</v>
      </c>
      <c r="G111" s="115">
        <v>59</v>
      </c>
      <c r="H111" s="83">
        <v>123</v>
      </c>
      <c r="I111" s="115">
        <v>129</v>
      </c>
      <c r="J111" s="115">
        <v>368</v>
      </c>
      <c r="K111" s="116">
        <v>164.8</v>
      </c>
      <c r="L111" s="116">
        <v>615.20000000000005</v>
      </c>
      <c r="M111" s="33">
        <v>5</v>
      </c>
      <c r="N111" s="83"/>
      <c r="O111" s="83"/>
      <c r="P111" s="33" t="s">
        <v>104</v>
      </c>
    </row>
    <row r="112" spans="1:16" ht="18" customHeight="1" x14ac:dyDescent="0.15">
      <c r="A112" s="18">
        <v>110</v>
      </c>
      <c r="B112" s="114" t="s">
        <v>1290</v>
      </c>
      <c r="C112" s="33" t="s">
        <v>1291</v>
      </c>
      <c r="D112" s="52" t="s">
        <v>928</v>
      </c>
      <c r="E112" s="33" t="s">
        <v>1296</v>
      </c>
      <c r="F112" s="115">
        <v>56</v>
      </c>
      <c r="G112" s="115">
        <v>47</v>
      </c>
      <c r="H112" s="83">
        <v>72</v>
      </c>
      <c r="I112" s="115">
        <v>116</v>
      </c>
      <c r="J112" s="115">
        <v>291</v>
      </c>
      <c r="K112" s="116">
        <v>176.8</v>
      </c>
      <c r="L112" s="116">
        <v>556.20000000000005</v>
      </c>
      <c r="M112" s="33">
        <v>1</v>
      </c>
      <c r="N112" s="83"/>
      <c r="O112" s="83"/>
      <c r="P112" s="10" t="s">
        <v>25</v>
      </c>
    </row>
    <row r="113" spans="1:16" ht="18" customHeight="1" x14ac:dyDescent="0.15">
      <c r="A113" s="18">
        <v>111</v>
      </c>
      <c r="B113" s="114" t="s">
        <v>1292</v>
      </c>
      <c r="C113" s="33" t="s">
        <v>1293</v>
      </c>
      <c r="D113" s="52" t="s">
        <v>928</v>
      </c>
      <c r="E113" s="33" t="s">
        <v>1296</v>
      </c>
      <c r="F113" s="115">
        <v>64</v>
      </c>
      <c r="G113" s="115">
        <v>63</v>
      </c>
      <c r="H113" s="83">
        <v>49</v>
      </c>
      <c r="I113" s="115">
        <v>106</v>
      </c>
      <c r="J113" s="115">
        <v>282</v>
      </c>
      <c r="K113" s="116">
        <v>175.55</v>
      </c>
      <c r="L113" s="116">
        <v>545.32500000000005</v>
      </c>
      <c r="M113" s="33">
        <v>2</v>
      </c>
      <c r="N113" s="83"/>
      <c r="O113" s="83"/>
      <c r="P113" s="10" t="s">
        <v>25</v>
      </c>
    </row>
    <row r="114" spans="1:16" ht="18" customHeight="1" x14ac:dyDescent="0.15">
      <c r="A114" s="18">
        <v>112</v>
      </c>
      <c r="B114" s="114" t="s">
        <v>1294</v>
      </c>
      <c r="C114" s="52" t="s">
        <v>2283</v>
      </c>
      <c r="D114" s="52" t="s">
        <v>928</v>
      </c>
      <c r="E114" s="33" t="s">
        <v>1296</v>
      </c>
      <c r="F114" s="115">
        <v>68</v>
      </c>
      <c r="G114" s="115">
        <v>52</v>
      </c>
      <c r="H114" s="83">
        <v>52</v>
      </c>
      <c r="I114" s="115">
        <v>113</v>
      </c>
      <c r="J114" s="115">
        <v>285</v>
      </c>
      <c r="K114" s="116">
        <v>166</v>
      </c>
      <c r="L114" s="116">
        <v>534</v>
      </c>
      <c r="M114" s="33">
        <v>3</v>
      </c>
      <c r="N114" s="83">
        <v>88.5</v>
      </c>
      <c r="O114" s="83">
        <v>61</v>
      </c>
      <c r="P114" s="33" t="s">
        <v>104</v>
      </c>
    </row>
    <row r="115" spans="1:16" ht="18" customHeight="1" x14ac:dyDescent="0.15">
      <c r="A115" s="18">
        <v>113</v>
      </c>
      <c r="B115" s="114" t="s">
        <v>1295</v>
      </c>
      <c r="C115" s="52" t="s">
        <v>2284</v>
      </c>
      <c r="D115" s="52" t="s">
        <v>928</v>
      </c>
      <c r="E115" s="33" t="s">
        <v>1296</v>
      </c>
      <c r="F115" s="115">
        <v>59</v>
      </c>
      <c r="G115" s="115">
        <v>57</v>
      </c>
      <c r="H115" s="83">
        <v>48</v>
      </c>
      <c r="I115" s="115">
        <v>115</v>
      </c>
      <c r="J115" s="115">
        <v>279</v>
      </c>
      <c r="K115" s="116">
        <v>168.3</v>
      </c>
      <c r="L115" s="116">
        <v>531.45000000000005</v>
      </c>
      <c r="M115" s="33">
        <v>4</v>
      </c>
      <c r="N115" s="83"/>
      <c r="O115" s="83"/>
      <c r="P115" s="33" t="s">
        <v>104</v>
      </c>
    </row>
    <row r="116" spans="1:16" ht="18" customHeight="1" x14ac:dyDescent="0.15">
      <c r="A116" s="18">
        <v>114</v>
      </c>
      <c r="B116" s="114" t="s">
        <v>1297</v>
      </c>
      <c r="C116" s="33" t="s">
        <v>1298</v>
      </c>
      <c r="D116" s="52" t="s">
        <v>928</v>
      </c>
      <c r="E116" s="33" t="s">
        <v>1296</v>
      </c>
      <c r="F116" s="63">
        <v>77</v>
      </c>
      <c r="G116" s="63">
        <v>41</v>
      </c>
      <c r="H116" s="63">
        <v>88</v>
      </c>
      <c r="I116" s="63">
        <v>109</v>
      </c>
      <c r="J116" s="63">
        <v>315</v>
      </c>
      <c r="K116" s="117">
        <v>144</v>
      </c>
      <c r="L116" s="117">
        <v>531</v>
      </c>
      <c r="M116" s="33">
        <v>5</v>
      </c>
      <c r="N116" s="47"/>
      <c r="O116" s="47"/>
      <c r="P116" s="10" t="s">
        <v>25</v>
      </c>
    </row>
    <row r="117" spans="1:16" ht="18" customHeight="1" x14ac:dyDescent="0.15">
      <c r="A117" s="18">
        <v>115</v>
      </c>
      <c r="B117" s="114" t="s">
        <v>1299</v>
      </c>
      <c r="C117" s="33" t="s">
        <v>1300</v>
      </c>
      <c r="D117" s="52" t="s">
        <v>928</v>
      </c>
      <c r="E117" s="33" t="s">
        <v>1296</v>
      </c>
      <c r="F117" s="115">
        <v>65</v>
      </c>
      <c r="G117" s="115">
        <v>68</v>
      </c>
      <c r="H117" s="83">
        <v>89</v>
      </c>
      <c r="I117" s="115">
        <v>64</v>
      </c>
      <c r="J117" s="115">
        <v>286</v>
      </c>
      <c r="K117" s="116">
        <v>159.65</v>
      </c>
      <c r="L117" s="116">
        <v>525.47500000000002</v>
      </c>
      <c r="M117" s="33">
        <v>6</v>
      </c>
      <c r="N117" s="83"/>
      <c r="O117" s="83"/>
      <c r="P117" s="10" t="s">
        <v>25</v>
      </c>
    </row>
    <row r="118" spans="1:16" ht="18" customHeight="1" x14ac:dyDescent="0.15">
      <c r="A118" s="18">
        <v>116</v>
      </c>
      <c r="B118" s="114" t="s">
        <v>1301</v>
      </c>
      <c r="C118" s="33" t="s">
        <v>1302</v>
      </c>
      <c r="D118" s="52" t="s">
        <v>928</v>
      </c>
      <c r="E118" s="33" t="s">
        <v>1296</v>
      </c>
      <c r="F118" s="115">
        <v>54</v>
      </c>
      <c r="G118" s="115">
        <v>43</v>
      </c>
      <c r="H118" s="83">
        <v>79</v>
      </c>
      <c r="I118" s="115">
        <v>101</v>
      </c>
      <c r="J118" s="115">
        <v>277</v>
      </c>
      <c r="K118" s="116">
        <v>164.3</v>
      </c>
      <c r="L118" s="116">
        <v>523.45000000000005</v>
      </c>
      <c r="M118" s="33">
        <v>7</v>
      </c>
      <c r="N118" s="83"/>
      <c r="O118" s="83"/>
      <c r="P118" s="10" t="s">
        <v>25</v>
      </c>
    </row>
    <row r="119" spans="1:16" ht="18" customHeight="1" x14ac:dyDescent="0.15">
      <c r="A119" s="18">
        <v>117</v>
      </c>
      <c r="B119" s="114" t="s">
        <v>1303</v>
      </c>
      <c r="C119" s="33" t="s">
        <v>1304</v>
      </c>
      <c r="D119" s="52" t="s">
        <v>928</v>
      </c>
      <c r="E119" s="33" t="s">
        <v>1296</v>
      </c>
      <c r="F119" s="115">
        <v>59</v>
      </c>
      <c r="G119" s="115">
        <v>35</v>
      </c>
      <c r="H119" s="83">
        <v>68</v>
      </c>
      <c r="I119" s="115">
        <v>126</v>
      </c>
      <c r="J119" s="115">
        <v>288</v>
      </c>
      <c r="K119" s="116">
        <v>156.55000000000001</v>
      </c>
      <c r="L119" s="116">
        <v>522.82500000000005</v>
      </c>
      <c r="M119" s="33">
        <v>8</v>
      </c>
      <c r="N119" s="83"/>
      <c r="O119" s="83"/>
      <c r="P119" s="10" t="s">
        <v>25</v>
      </c>
    </row>
    <row r="120" spans="1:16" ht="18" customHeight="1" x14ac:dyDescent="0.15">
      <c r="A120" s="18">
        <v>118</v>
      </c>
      <c r="B120" s="114" t="s">
        <v>1305</v>
      </c>
      <c r="C120" s="33" t="s">
        <v>1306</v>
      </c>
      <c r="D120" s="52" t="s">
        <v>928</v>
      </c>
      <c r="E120" s="33" t="s">
        <v>1296</v>
      </c>
      <c r="F120" s="115">
        <v>68</v>
      </c>
      <c r="G120" s="115">
        <v>46</v>
      </c>
      <c r="H120" s="83">
        <v>66</v>
      </c>
      <c r="I120" s="115">
        <v>98</v>
      </c>
      <c r="J120" s="115">
        <v>278</v>
      </c>
      <c r="K120" s="116">
        <v>162.85</v>
      </c>
      <c r="L120" s="116">
        <v>522.27499999999998</v>
      </c>
      <c r="M120" s="33">
        <v>9</v>
      </c>
      <c r="N120" s="83"/>
      <c r="O120" s="83"/>
      <c r="P120" s="10" t="s">
        <v>25</v>
      </c>
    </row>
    <row r="121" spans="1:16" ht="18" customHeight="1" x14ac:dyDescent="0.15">
      <c r="A121" s="18">
        <v>119</v>
      </c>
      <c r="B121" s="114" t="s">
        <v>1307</v>
      </c>
      <c r="C121" s="33" t="s">
        <v>1308</v>
      </c>
      <c r="D121" s="52" t="s">
        <v>928</v>
      </c>
      <c r="E121" s="33" t="s">
        <v>1296</v>
      </c>
      <c r="F121" s="115">
        <v>49</v>
      </c>
      <c r="G121" s="115">
        <v>47</v>
      </c>
      <c r="H121" s="83">
        <v>55</v>
      </c>
      <c r="I121" s="115">
        <v>135</v>
      </c>
      <c r="J121" s="115">
        <v>286</v>
      </c>
      <c r="K121" s="116">
        <v>154.69999999999999</v>
      </c>
      <c r="L121" s="116">
        <v>518.04999999999995</v>
      </c>
      <c r="M121" s="33">
        <v>10</v>
      </c>
      <c r="N121" s="83"/>
      <c r="O121" s="83"/>
      <c r="P121" s="10" t="s">
        <v>25</v>
      </c>
    </row>
    <row r="122" spans="1:16" ht="18" customHeight="1" x14ac:dyDescent="0.15">
      <c r="A122" s="18">
        <v>120</v>
      </c>
      <c r="B122" s="114" t="s">
        <v>1309</v>
      </c>
      <c r="C122" s="33" t="s">
        <v>2285</v>
      </c>
      <c r="D122" s="52" t="s">
        <v>928</v>
      </c>
      <c r="E122" s="33" t="s">
        <v>1296</v>
      </c>
      <c r="F122" s="115">
        <v>53</v>
      </c>
      <c r="G122" s="115">
        <v>76</v>
      </c>
      <c r="H122" s="83">
        <v>50</v>
      </c>
      <c r="I122" s="115">
        <v>93</v>
      </c>
      <c r="J122" s="115">
        <v>272</v>
      </c>
      <c r="K122" s="116">
        <v>163.65</v>
      </c>
      <c r="L122" s="116">
        <v>517.47500000000002</v>
      </c>
      <c r="M122" s="33">
        <v>11</v>
      </c>
      <c r="N122" s="83"/>
      <c r="O122" s="83"/>
      <c r="P122" s="10" t="s">
        <v>25</v>
      </c>
    </row>
    <row r="123" spans="1:16" ht="18" customHeight="1" x14ac:dyDescent="0.15">
      <c r="A123" s="18">
        <v>121</v>
      </c>
      <c r="B123" s="114" t="s">
        <v>1310</v>
      </c>
      <c r="C123" s="33" t="s">
        <v>1311</v>
      </c>
      <c r="D123" s="52" t="s">
        <v>928</v>
      </c>
      <c r="E123" s="33" t="s">
        <v>1296</v>
      </c>
      <c r="F123" s="63">
        <v>60</v>
      </c>
      <c r="G123" s="63">
        <v>64</v>
      </c>
      <c r="H123" s="63">
        <v>48</v>
      </c>
      <c r="I123" s="63">
        <v>130</v>
      </c>
      <c r="J123" s="63">
        <v>302</v>
      </c>
      <c r="K123" s="117">
        <v>142.19999999999999</v>
      </c>
      <c r="L123" s="117">
        <v>515.29999999999995</v>
      </c>
      <c r="M123" s="33">
        <v>12</v>
      </c>
      <c r="N123" s="47"/>
      <c r="O123" s="47"/>
      <c r="P123" s="10" t="s">
        <v>25</v>
      </c>
    </row>
    <row r="124" spans="1:16" ht="18" customHeight="1" x14ac:dyDescent="0.15">
      <c r="A124" s="18">
        <v>122</v>
      </c>
      <c r="B124" s="114" t="s">
        <v>1312</v>
      </c>
      <c r="C124" s="33" t="s">
        <v>1313</v>
      </c>
      <c r="D124" s="52" t="s">
        <v>928</v>
      </c>
      <c r="E124" s="33" t="s">
        <v>1296</v>
      </c>
      <c r="F124" s="115">
        <v>64</v>
      </c>
      <c r="G124" s="115">
        <v>54</v>
      </c>
      <c r="H124" s="83">
        <v>71</v>
      </c>
      <c r="I124" s="115">
        <v>74</v>
      </c>
      <c r="J124" s="115">
        <v>263</v>
      </c>
      <c r="K124" s="116">
        <v>166.7</v>
      </c>
      <c r="L124" s="116">
        <v>513.04999999999995</v>
      </c>
      <c r="M124" s="33">
        <v>13</v>
      </c>
      <c r="N124" s="83"/>
      <c r="O124" s="83"/>
      <c r="P124" s="10" t="s">
        <v>25</v>
      </c>
    </row>
    <row r="125" spans="1:16" ht="18" customHeight="1" x14ac:dyDescent="0.15">
      <c r="A125" s="18">
        <v>123</v>
      </c>
      <c r="B125" s="114" t="s">
        <v>1314</v>
      </c>
      <c r="C125" s="33" t="s">
        <v>1315</v>
      </c>
      <c r="D125" s="52" t="s">
        <v>928</v>
      </c>
      <c r="E125" s="33" t="s">
        <v>1296</v>
      </c>
      <c r="F125" s="115">
        <v>56</v>
      </c>
      <c r="G125" s="115">
        <v>61</v>
      </c>
      <c r="H125" s="83">
        <v>51</v>
      </c>
      <c r="I125" s="115">
        <v>100</v>
      </c>
      <c r="J125" s="115">
        <v>268</v>
      </c>
      <c r="K125" s="116">
        <v>161.85</v>
      </c>
      <c r="L125" s="116">
        <v>510.77499999999998</v>
      </c>
      <c r="M125" s="33">
        <v>14</v>
      </c>
      <c r="N125" s="83"/>
      <c r="O125" s="83"/>
      <c r="P125" s="10" t="s">
        <v>25</v>
      </c>
    </row>
    <row r="126" spans="1:16" ht="18" customHeight="1" x14ac:dyDescent="0.15">
      <c r="A126" s="18">
        <v>124</v>
      </c>
      <c r="B126" s="114" t="s">
        <v>1316</v>
      </c>
      <c r="C126" s="33" t="s">
        <v>1317</v>
      </c>
      <c r="D126" s="52" t="s">
        <v>928</v>
      </c>
      <c r="E126" s="33" t="s">
        <v>1296</v>
      </c>
      <c r="F126" s="115">
        <v>65</v>
      </c>
      <c r="G126" s="115">
        <v>60</v>
      </c>
      <c r="H126" s="83">
        <v>78</v>
      </c>
      <c r="I126" s="115">
        <v>97</v>
      </c>
      <c r="J126" s="115">
        <v>300</v>
      </c>
      <c r="K126" s="116">
        <v>140</v>
      </c>
      <c r="L126" s="116">
        <v>510</v>
      </c>
      <c r="M126" s="33">
        <v>15</v>
      </c>
      <c r="N126" s="83"/>
      <c r="O126" s="83"/>
      <c r="P126" s="10" t="s">
        <v>25</v>
      </c>
    </row>
    <row r="127" spans="1:16" ht="18" customHeight="1" x14ac:dyDescent="0.15">
      <c r="A127" s="18">
        <v>125</v>
      </c>
      <c r="B127" s="114" t="s">
        <v>1318</v>
      </c>
      <c r="C127" s="33" t="s">
        <v>1319</v>
      </c>
      <c r="D127" s="52" t="s">
        <v>928</v>
      </c>
      <c r="E127" s="33" t="s">
        <v>1296</v>
      </c>
      <c r="F127" s="118">
        <v>57</v>
      </c>
      <c r="G127" s="115">
        <v>46</v>
      </c>
      <c r="H127" s="83">
        <v>80</v>
      </c>
      <c r="I127" s="115">
        <v>93</v>
      </c>
      <c r="J127" s="115">
        <v>276</v>
      </c>
      <c r="K127" s="116">
        <v>155.6</v>
      </c>
      <c r="L127" s="116">
        <v>509.4</v>
      </c>
      <c r="M127" s="33">
        <v>16</v>
      </c>
      <c r="N127" s="83"/>
      <c r="O127" s="83"/>
      <c r="P127" s="10" t="s">
        <v>25</v>
      </c>
    </row>
    <row r="128" spans="1:16" ht="18" customHeight="1" x14ac:dyDescent="0.15">
      <c r="A128" s="18">
        <v>126</v>
      </c>
      <c r="B128" s="114" t="s">
        <v>1320</v>
      </c>
      <c r="C128" s="33" t="s">
        <v>1321</v>
      </c>
      <c r="D128" s="52" t="s">
        <v>928</v>
      </c>
      <c r="E128" s="33" t="s">
        <v>1296</v>
      </c>
      <c r="F128" s="63">
        <v>59</v>
      </c>
      <c r="G128" s="63">
        <v>50</v>
      </c>
      <c r="H128" s="63">
        <v>69</v>
      </c>
      <c r="I128" s="63">
        <v>75</v>
      </c>
      <c r="J128" s="63">
        <v>253</v>
      </c>
      <c r="K128" s="117">
        <v>170</v>
      </c>
      <c r="L128" s="117">
        <v>508</v>
      </c>
      <c r="M128" s="33">
        <v>17</v>
      </c>
      <c r="N128" s="47"/>
      <c r="O128" s="47"/>
      <c r="P128" s="10" t="s">
        <v>25</v>
      </c>
    </row>
    <row r="129" spans="1:16" ht="18" customHeight="1" x14ac:dyDescent="0.15">
      <c r="A129" s="18">
        <v>127</v>
      </c>
      <c r="B129" s="114" t="s">
        <v>2286</v>
      </c>
      <c r="C129" s="33" t="s">
        <v>2287</v>
      </c>
      <c r="D129" s="52" t="s">
        <v>928</v>
      </c>
      <c r="E129" s="33" t="s">
        <v>1296</v>
      </c>
      <c r="F129" s="115">
        <v>50</v>
      </c>
      <c r="G129" s="115">
        <v>61</v>
      </c>
      <c r="H129" s="83">
        <v>50</v>
      </c>
      <c r="I129" s="115">
        <v>100</v>
      </c>
      <c r="J129" s="115">
        <v>261</v>
      </c>
      <c r="K129" s="116">
        <v>160.94999999999999</v>
      </c>
      <c r="L129" s="116">
        <v>502.42499999999995</v>
      </c>
      <c r="M129" s="33">
        <v>18</v>
      </c>
      <c r="N129" s="83"/>
      <c r="O129" s="83"/>
      <c r="P129" s="10" t="s">
        <v>25</v>
      </c>
    </row>
    <row r="130" spans="1:16" ht="18" customHeight="1" x14ac:dyDescent="0.15">
      <c r="A130" s="18">
        <v>128</v>
      </c>
      <c r="B130" s="114" t="s">
        <v>1322</v>
      </c>
      <c r="C130" s="33" t="s">
        <v>1323</v>
      </c>
      <c r="D130" s="52" t="s">
        <v>928</v>
      </c>
      <c r="E130" s="33" t="s">
        <v>1296</v>
      </c>
      <c r="F130" s="115">
        <v>62</v>
      </c>
      <c r="G130" s="115">
        <v>58</v>
      </c>
      <c r="H130" s="83">
        <v>89</v>
      </c>
      <c r="I130" s="115">
        <v>71</v>
      </c>
      <c r="J130" s="115">
        <v>280</v>
      </c>
      <c r="K130" s="116">
        <v>146.80000000000001</v>
      </c>
      <c r="L130" s="116">
        <v>500.20000000000005</v>
      </c>
      <c r="M130" s="33">
        <v>19</v>
      </c>
      <c r="N130" s="83"/>
      <c r="O130" s="83"/>
      <c r="P130" s="10" t="s">
        <v>25</v>
      </c>
    </row>
    <row r="131" spans="1:16" ht="18" customHeight="1" x14ac:dyDescent="0.15">
      <c r="A131" s="18">
        <v>129</v>
      </c>
      <c r="B131" s="114" t="s">
        <v>2288</v>
      </c>
      <c r="C131" s="33" t="s">
        <v>2289</v>
      </c>
      <c r="D131" s="52" t="s">
        <v>928</v>
      </c>
      <c r="E131" s="33" t="s">
        <v>1296</v>
      </c>
      <c r="F131" s="115">
        <v>46</v>
      </c>
      <c r="G131" s="115">
        <v>31</v>
      </c>
      <c r="H131" s="83">
        <v>111</v>
      </c>
      <c r="I131" s="115">
        <v>75</v>
      </c>
      <c r="J131" s="115">
        <v>263</v>
      </c>
      <c r="K131" s="116">
        <v>157.4</v>
      </c>
      <c r="L131" s="116">
        <v>499.1</v>
      </c>
      <c r="M131" s="33">
        <v>20</v>
      </c>
      <c r="N131" s="83"/>
      <c r="O131" s="83"/>
      <c r="P131" s="10" t="s">
        <v>25</v>
      </c>
    </row>
    <row r="132" spans="1:16" ht="18" customHeight="1" x14ac:dyDescent="0.15">
      <c r="A132" s="18">
        <v>130</v>
      </c>
      <c r="B132" s="114" t="s">
        <v>1324</v>
      </c>
      <c r="C132" s="33" t="s">
        <v>1325</v>
      </c>
      <c r="D132" s="52" t="s">
        <v>928</v>
      </c>
      <c r="E132" s="33" t="s">
        <v>1296</v>
      </c>
      <c r="F132" s="115">
        <v>62</v>
      </c>
      <c r="G132" s="115">
        <v>50</v>
      </c>
      <c r="H132" s="83">
        <v>65</v>
      </c>
      <c r="I132" s="115">
        <v>89</v>
      </c>
      <c r="J132" s="115">
        <v>266</v>
      </c>
      <c r="K132" s="116">
        <v>154.35</v>
      </c>
      <c r="L132" s="116">
        <v>497.52499999999998</v>
      </c>
      <c r="M132" s="33">
        <v>21</v>
      </c>
      <c r="N132" s="83"/>
      <c r="O132" s="83"/>
      <c r="P132" s="10" t="s">
        <v>25</v>
      </c>
    </row>
    <row r="133" spans="1:16" ht="18" customHeight="1" x14ac:dyDescent="0.15">
      <c r="A133" s="18">
        <v>131</v>
      </c>
      <c r="B133" s="114" t="s">
        <v>1326</v>
      </c>
      <c r="C133" s="33" t="s">
        <v>1327</v>
      </c>
      <c r="D133" s="52" t="s">
        <v>928</v>
      </c>
      <c r="E133" s="33" t="s">
        <v>1296</v>
      </c>
      <c r="F133" s="115">
        <v>57</v>
      </c>
      <c r="G133" s="115">
        <v>39</v>
      </c>
      <c r="H133" s="83">
        <v>56</v>
      </c>
      <c r="I133" s="115">
        <v>104</v>
      </c>
      <c r="J133" s="115">
        <v>256</v>
      </c>
      <c r="K133" s="116">
        <v>160.94999999999999</v>
      </c>
      <c r="L133" s="116">
        <v>497.42499999999995</v>
      </c>
      <c r="M133" s="33">
        <v>22</v>
      </c>
      <c r="N133" s="83"/>
      <c r="O133" s="83"/>
      <c r="P133" s="10" t="s">
        <v>25</v>
      </c>
    </row>
    <row r="134" spans="1:16" ht="18" customHeight="1" x14ac:dyDescent="0.15">
      <c r="A134" s="18">
        <v>132</v>
      </c>
      <c r="B134" s="114" t="s">
        <v>1328</v>
      </c>
      <c r="C134" s="33" t="s">
        <v>1329</v>
      </c>
      <c r="D134" s="52" t="s">
        <v>928</v>
      </c>
      <c r="E134" s="33" t="s">
        <v>1296</v>
      </c>
      <c r="F134" s="115">
        <v>64</v>
      </c>
      <c r="G134" s="115">
        <v>56</v>
      </c>
      <c r="H134" s="83">
        <v>51</v>
      </c>
      <c r="I134" s="115">
        <v>80</v>
      </c>
      <c r="J134" s="115">
        <v>251</v>
      </c>
      <c r="K134" s="116">
        <v>162.15</v>
      </c>
      <c r="L134" s="116">
        <v>494.22500000000002</v>
      </c>
      <c r="M134" s="33">
        <v>23</v>
      </c>
      <c r="N134" s="83"/>
      <c r="O134" s="83"/>
      <c r="P134" s="10" t="s">
        <v>25</v>
      </c>
    </row>
    <row r="135" spans="1:16" ht="18" customHeight="1" x14ac:dyDescent="0.15">
      <c r="A135" s="18">
        <v>133</v>
      </c>
      <c r="B135" s="114" t="s">
        <v>1330</v>
      </c>
      <c r="C135" s="33" t="s">
        <v>2290</v>
      </c>
      <c r="D135" s="52" t="s">
        <v>928</v>
      </c>
      <c r="E135" s="33" t="s">
        <v>1296</v>
      </c>
      <c r="F135" s="115">
        <v>54</v>
      </c>
      <c r="G135" s="115">
        <v>46</v>
      </c>
      <c r="H135" s="83">
        <v>61</v>
      </c>
      <c r="I135" s="115">
        <v>96</v>
      </c>
      <c r="J135" s="115">
        <v>257</v>
      </c>
      <c r="K135" s="116">
        <v>155.75</v>
      </c>
      <c r="L135" s="116">
        <v>490.625</v>
      </c>
      <c r="M135" s="33">
        <v>24</v>
      </c>
      <c r="N135" s="83"/>
      <c r="O135" s="83"/>
      <c r="P135" s="10" t="s">
        <v>25</v>
      </c>
    </row>
    <row r="136" spans="1:16" ht="18" customHeight="1" x14ac:dyDescent="0.15">
      <c r="A136" s="18">
        <v>134</v>
      </c>
      <c r="B136" s="114" t="s">
        <v>1331</v>
      </c>
      <c r="C136" s="33" t="s">
        <v>1332</v>
      </c>
      <c r="D136" s="52" t="s">
        <v>928</v>
      </c>
      <c r="E136" s="33" t="s">
        <v>1296</v>
      </c>
      <c r="F136" s="115">
        <v>54</v>
      </c>
      <c r="G136" s="115">
        <v>41</v>
      </c>
      <c r="H136" s="83">
        <v>62</v>
      </c>
      <c r="I136" s="115">
        <v>93</v>
      </c>
      <c r="J136" s="115">
        <v>250</v>
      </c>
      <c r="K136" s="116">
        <v>159.6</v>
      </c>
      <c r="L136" s="116">
        <v>489.4</v>
      </c>
      <c r="M136" s="33">
        <v>25</v>
      </c>
      <c r="N136" s="83"/>
      <c r="O136" s="83"/>
      <c r="P136" s="10" t="s">
        <v>25</v>
      </c>
    </row>
    <row r="137" spans="1:16" ht="18" customHeight="1" x14ac:dyDescent="0.15">
      <c r="A137" s="18">
        <v>135</v>
      </c>
      <c r="B137" s="114" t="s">
        <v>1333</v>
      </c>
      <c r="C137" s="33" t="s">
        <v>1334</v>
      </c>
      <c r="D137" s="52" t="s">
        <v>928</v>
      </c>
      <c r="E137" s="33" t="s">
        <v>1296</v>
      </c>
      <c r="F137" s="115">
        <v>60</v>
      </c>
      <c r="G137" s="115">
        <v>51</v>
      </c>
      <c r="H137" s="83">
        <v>49</v>
      </c>
      <c r="I137" s="115">
        <v>113</v>
      </c>
      <c r="J137" s="115">
        <v>273</v>
      </c>
      <c r="K137" s="116">
        <v>143.1</v>
      </c>
      <c r="L137" s="116">
        <v>487.65</v>
      </c>
      <c r="M137" s="33">
        <v>26</v>
      </c>
      <c r="N137" s="83"/>
      <c r="O137" s="83"/>
      <c r="P137" s="10" t="s">
        <v>25</v>
      </c>
    </row>
    <row r="138" spans="1:16" ht="18" customHeight="1" x14ac:dyDescent="0.15">
      <c r="A138" s="18">
        <v>136</v>
      </c>
      <c r="B138" s="114" t="s">
        <v>1335</v>
      </c>
      <c r="C138" s="33" t="s">
        <v>1336</v>
      </c>
      <c r="D138" s="52" t="s">
        <v>928</v>
      </c>
      <c r="E138" s="33" t="s">
        <v>1296</v>
      </c>
      <c r="F138" s="115">
        <v>53</v>
      </c>
      <c r="G138" s="115">
        <v>38</v>
      </c>
      <c r="H138" s="83">
        <v>67</v>
      </c>
      <c r="I138" s="115">
        <v>100</v>
      </c>
      <c r="J138" s="115">
        <v>258</v>
      </c>
      <c r="K138" s="116">
        <v>152.25</v>
      </c>
      <c r="L138" s="116">
        <v>486.375</v>
      </c>
      <c r="M138" s="33">
        <v>27</v>
      </c>
      <c r="N138" s="83"/>
      <c r="O138" s="83"/>
      <c r="P138" s="10" t="s">
        <v>25</v>
      </c>
    </row>
    <row r="139" spans="1:16" ht="18" customHeight="1" x14ac:dyDescent="0.15">
      <c r="A139" s="18">
        <v>137</v>
      </c>
      <c r="B139" s="114" t="s">
        <v>1337</v>
      </c>
      <c r="C139" s="33" t="s">
        <v>1338</v>
      </c>
      <c r="D139" s="52" t="s">
        <v>928</v>
      </c>
      <c r="E139" s="33" t="s">
        <v>1296</v>
      </c>
      <c r="F139" s="115">
        <v>58</v>
      </c>
      <c r="G139" s="115">
        <v>51</v>
      </c>
      <c r="H139" s="83">
        <v>65</v>
      </c>
      <c r="I139" s="115">
        <v>81</v>
      </c>
      <c r="J139" s="115">
        <v>255</v>
      </c>
      <c r="K139" s="116">
        <v>153.69999999999999</v>
      </c>
      <c r="L139" s="116">
        <v>485.54999999999995</v>
      </c>
      <c r="M139" s="33">
        <v>28</v>
      </c>
      <c r="N139" s="83"/>
      <c r="O139" s="83"/>
      <c r="P139" s="10" t="s">
        <v>25</v>
      </c>
    </row>
    <row r="140" spans="1:16" ht="18" customHeight="1" x14ac:dyDescent="0.15">
      <c r="A140" s="18">
        <v>138</v>
      </c>
      <c r="B140" s="114" t="s">
        <v>2291</v>
      </c>
      <c r="C140" s="33" t="s">
        <v>1339</v>
      </c>
      <c r="D140" s="52" t="s">
        <v>928</v>
      </c>
      <c r="E140" s="33" t="s">
        <v>1296</v>
      </c>
      <c r="F140" s="63">
        <v>48</v>
      </c>
      <c r="G140" s="63">
        <v>55</v>
      </c>
      <c r="H140" s="63">
        <v>53</v>
      </c>
      <c r="I140" s="63">
        <v>95</v>
      </c>
      <c r="J140" s="63">
        <v>251</v>
      </c>
      <c r="K140" s="117">
        <v>156.19999999999999</v>
      </c>
      <c r="L140" s="117">
        <v>485.29999999999995</v>
      </c>
      <c r="M140" s="33">
        <v>29</v>
      </c>
      <c r="N140" s="47"/>
      <c r="O140" s="47"/>
      <c r="P140" s="10" t="s">
        <v>25</v>
      </c>
    </row>
    <row r="141" spans="1:16" ht="18" customHeight="1" x14ac:dyDescent="0.15">
      <c r="A141" s="18">
        <v>139</v>
      </c>
      <c r="B141" s="114" t="s">
        <v>1340</v>
      </c>
      <c r="C141" s="33" t="s">
        <v>2292</v>
      </c>
      <c r="D141" s="52" t="s">
        <v>928</v>
      </c>
      <c r="E141" s="33" t="s">
        <v>1296</v>
      </c>
      <c r="F141" s="115">
        <v>57</v>
      </c>
      <c r="G141" s="115">
        <v>47</v>
      </c>
      <c r="H141" s="83">
        <v>68</v>
      </c>
      <c r="I141" s="115">
        <v>90</v>
      </c>
      <c r="J141" s="115">
        <v>262</v>
      </c>
      <c r="K141" s="116">
        <v>148.44999999999999</v>
      </c>
      <c r="L141" s="116">
        <v>484.67499999999995</v>
      </c>
      <c r="M141" s="33">
        <v>30</v>
      </c>
      <c r="N141" s="83"/>
      <c r="O141" s="83"/>
      <c r="P141" s="10" t="s">
        <v>25</v>
      </c>
    </row>
    <row r="142" spans="1:16" ht="18" customHeight="1" x14ac:dyDescent="0.15">
      <c r="A142" s="18">
        <v>140</v>
      </c>
      <c r="B142" s="114" t="s">
        <v>2293</v>
      </c>
      <c r="C142" s="33" t="s">
        <v>1341</v>
      </c>
      <c r="D142" s="52" t="s">
        <v>928</v>
      </c>
      <c r="E142" s="33" t="s">
        <v>1296</v>
      </c>
      <c r="F142" s="115">
        <v>66</v>
      </c>
      <c r="G142" s="115">
        <v>42</v>
      </c>
      <c r="H142" s="83">
        <v>68</v>
      </c>
      <c r="I142" s="115">
        <v>83</v>
      </c>
      <c r="J142" s="115">
        <v>259</v>
      </c>
      <c r="K142" s="116">
        <v>150.1</v>
      </c>
      <c r="L142" s="116">
        <v>484.15</v>
      </c>
      <c r="M142" s="33">
        <v>31</v>
      </c>
      <c r="N142" s="83"/>
      <c r="O142" s="83"/>
      <c r="P142" s="10" t="s">
        <v>25</v>
      </c>
    </row>
    <row r="143" spans="1:16" ht="18" customHeight="1" x14ac:dyDescent="0.15">
      <c r="A143" s="18">
        <v>141</v>
      </c>
      <c r="B143" s="114" t="s">
        <v>1342</v>
      </c>
      <c r="C143" s="33" t="s">
        <v>1343</v>
      </c>
      <c r="D143" s="52" t="s">
        <v>928</v>
      </c>
      <c r="E143" s="33" t="s">
        <v>1296</v>
      </c>
      <c r="F143" s="115">
        <v>55</v>
      </c>
      <c r="G143" s="115">
        <v>54</v>
      </c>
      <c r="H143" s="83">
        <v>65</v>
      </c>
      <c r="I143" s="115">
        <v>79</v>
      </c>
      <c r="J143" s="115">
        <v>253</v>
      </c>
      <c r="K143" s="116">
        <v>153.94999999999999</v>
      </c>
      <c r="L143" s="116">
        <v>483.92499999999995</v>
      </c>
      <c r="M143" s="33">
        <v>32</v>
      </c>
      <c r="N143" s="83"/>
      <c r="O143" s="83"/>
      <c r="P143" s="10" t="s">
        <v>25</v>
      </c>
    </row>
    <row r="144" spans="1:16" ht="18" customHeight="1" x14ac:dyDescent="0.15">
      <c r="A144" s="18">
        <v>142</v>
      </c>
      <c r="B144" s="33" t="str">
        <f>VLOOKUP(C144,[1]Sheet1!$C$3:$D$142,2,0)</f>
        <v>106118518080466</v>
      </c>
      <c r="C144" s="33" t="s">
        <v>1344</v>
      </c>
      <c r="D144" s="52" t="s">
        <v>928</v>
      </c>
      <c r="E144" s="33" t="s">
        <v>1296</v>
      </c>
      <c r="F144" s="115">
        <v>58</v>
      </c>
      <c r="G144" s="115">
        <v>65</v>
      </c>
      <c r="H144" s="83">
        <v>53</v>
      </c>
      <c r="I144" s="115">
        <v>75</v>
      </c>
      <c r="J144" s="115">
        <v>251</v>
      </c>
      <c r="K144" s="116">
        <v>154.6</v>
      </c>
      <c r="L144" s="116">
        <v>482.9</v>
      </c>
      <c r="M144" s="33">
        <v>33</v>
      </c>
      <c r="N144" s="83"/>
      <c r="O144" s="83"/>
      <c r="P144" s="10" t="s">
        <v>25</v>
      </c>
    </row>
    <row r="145" spans="1:16" ht="18" customHeight="1" x14ac:dyDescent="0.15">
      <c r="A145" s="18">
        <v>143</v>
      </c>
      <c r="B145" s="33" t="str">
        <f>VLOOKUP(C145,[1]Sheet1!$C$3:$D$142,2,0)</f>
        <v>101488210010065</v>
      </c>
      <c r="C145" s="33" t="s">
        <v>1345</v>
      </c>
      <c r="D145" s="52" t="s">
        <v>928</v>
      </c>
      <c r="E145" s="33" t="s">
        <v>1296</v>
      </c>
      <c r="F145" s="115">
        <v>59</v>
      </c>
      <c r="G145" s="115">
        <v>42</v>
      </c>
      <c r="H145" s="83">
        <v>72</v>
      </c>
      <c r="I145" s="115">
        <v>85</v>
      </c>
      <c r="J145" s="115">
        <v>258</v>
      </c>
      <c r="K145" s="116">
        <v>149.75</v>
      </c>
      <c r="L145" s="116">
        <v>482.625</v>
      </c>
      <c r="M145" s="33">
        <v>34</v>
      </c>
      <c r="N145" s="83"/>
      <c r="O145" s="83"/>
      <c r="P145" s="10" t="s">
        <v>25</v>
      </c>
    </row>
    <row r="146" spans="1:16" ht="18" customHeight="1" x14ac:dyDescent="0.15">
      <c r="A146" s="18">
        <v>144</v>
      </c>
      <c r="B146" s="33" t="str">
        <f>VLOOKUP(C146,[1]Sheet1!$C$3:$D$142,2,0)</f>
        <v>102488121814283</v>
      </c>
      <c r="C146" s="33" t="s">
        <v>1346</v>
      </c>
      <c r="D146" s="52" t="s">
        <v>928</v>
      </c>
      <c r="E146" s="33" t="s">
        <v>1296</v>
      </c>
      <c r="F146" s="115">
        <v>51</v>
      </c>
      <c r="G146" s="115">
        <v>42</v>
      </c>
      <c r="H146" s="83">
        <v>90</v>
      </c>
      <c r="I146" s="115">
        <v>90</v>
      </c>
      <c r="J146" s="115">
        <v>273</v>
      </c>
      <c r="K146" s="116">
        <v>139.4</v>
      </c>
      <c r="L146" s="116">
        <v>482.1</v>
      </c>
      <c r="M146" s="33">
        <v>35</v>
      </c>
      <c r="N146" s="83"/>
      <c r="O146" s="83"/>
      <c r="P146" s="10" t="s">
        <v>25</v>
      </c>
    </row>
    <row r="147" spans="1:16" ht="18" customHeight="1" x14ac:dyDescent="0.15">
      <c r="A147" s="18">
        <v>145</v>
      </c>
      <c r="B147" s="33" t="str">
        <f>VLOOKUP(C147,[1]Sheet1!$C$3:$D$142,2,0)</f>
        <v>102518210005666</v>
      </c>
      <c r="C147" s="33" t="s">
        <v>1347</v>
      </c>
      <c r="D147" s="52" t="s">
        <v>928</v>
      </c>
      <c r="E147" s="33" t="s">
        <v>1296</v>
      </c>
      <c r="F147" s="115">
        <v>55</v>
      </c>
      <c r="G147" s="115">
        <v>37</v>
      </c>
      <c r="H147" s="83">
        <v>71</v>
      </c>
      <c r="I147" s="115">
        <v>89</v>
      </c>
      <c r="J147" s="115">
        <v>252</v>
      </c>
      <c r="K147" s="116">
        <v>151.85</v>
      </c>
      <c r="L147" s="116">
        <v>479.77499999999998</v>
      </c>
      <c r="M147" s="33">
        <v>36</v>
      </c>
      <c r="N147" s="83"/>
      <c r="O147" s="83"/>
      <c r="P147" s="10" t="s">
        <v>25</v>
      </c>
    </row>
    <row r="148" spans="1:16" ht="18" customHeight="1" x14ac:dyDescent="0.15">
      <c r="A148" s="18">
        <v>146</v>
      </c>
      <c r="B148" s="33" t="str">
        <f>VLOOKUP(C148,[1]Sheet1!$C$3:$D$142,2,0)</f>
        <v>106998611211450</v>
      </c>
      <c r="C148" s="33" t="s">
        <v>1348</v>
      </c>
      <c r="D148" s="52" t="s">
        <v>928</v>
      </c>
      <c r="E148" s="33" t="s">
        <v>1296</v>
      </c>
      <c r="F148" s="115">
        <v>64</v>
      </c>
      <c r="G148" s="115">
        <v>58</v>
      </c>
      <c r="H148" s="83">
        <v>67</v>
      </c>
      <c r="I148" s="115">
        <v>84</v>
      </c>
      <c r="J148" s="115">
        <v>273</v>
      </c>
      <c r="K148" s="116">
        <v>137.85</v>
      </c>
      <c r="L148" s="116">
        <v>479.77499999999998</v>
      </c>
      <c r="M148" s="33">
        <v>37</v>
      </c>
      <c r="N148" s="83"/>
      <c r="O148" s="83"/>
      <c r="P148" s="10" t="s">
        <v>25</v>
      </c>
    </row>
    <row r="149" spans="1:16" ht="18" customHeight="1" x14ac:dyDescent="0.15">
      <c r="A149" s="18">
        <v>147</v>
      </c>
      <c r="B149" s="33" t="str">
        <f>VLOOKUP(C149,[1]Sheet1!$C$3:$D$142,2,0)</f>
        <v>105908765407050</v>
      </c>
      <c r="C149" s="33" t="s">
        <v>1349</v>
      </c>
      <c r="D149" s="52" t="s">
        <v>928</v>
      </c>
      <c r="E149" s="33" t="s">
        <v>1296</v>
      </c>
      <c r="F149" s="115">
        <v>67</v>
      </c>
      <c r="G149" s="115">
        <v>39</v>
      </c>
      <c r="H149" s="83">
        <v>53</v>
      </c>
      <c r="I149" s="115">
        <v>97</v>
      </c>
      <c r="J149" s="115">
        <v>256</v>
      </c>
      <c r="K149" s="116">
        <v>148.94999999999999</v>
      </c>
      <c r="L149" s="116">
        <v>479.42499999999995</v>
      </c>
      <c r="M149" s="33">
        <v>38</v>
      </c>
      <c r="N149" s="83"/>
      <c r="O149" s="83"/>
      <c r="P149" s="10" t="s">
        <v>25</v>
      </c>
    </row>
    <row r="150" spans="1:16" ht="18" customHeight="1" x14ac:dyDescent="0.15">
      <c r="A150" s="18">
        <v>148</v>
      </c>
      <c r="B150" s="114" t="s">
        <v>2294</v>
      </c>
      <c r="C150" s="33" t="s">
        <v>2295</v>
      </c>
      <c r="D150" s="52" t="s">
        <v>928</v>
      </c>
      <c r="E150" s="33" t="s">
        <v>1296</v>
      </c>
      <c r="F150" s="115">
        <v>64</v>
      </c>
      <c r="G150" s="115">
        <v>34</v>
      </c>
      <c r="H150" s="83">
        <v>67</v>
      </c>
      <c r="I150" s="115">
        <v>85</v>
      </c>
      <c r="J150" s="115">
        <v>250</v>
      </c>
      <c r="K150" s="116">
        <v>152.80000000000001</v>
      </c>
      <c r="L150" s="116">
        <v>479.20000000000005</v>
      </c>
      <c r="M150" s="33">
        <v>39</v>
      </c>
      <c r="N150" s="83"/>
      <c r="O150" s="83"/>
      <c r="P150" s="10" t="s">
        <v>25</v>
      </c>
    </row>
    <row r="151" spans="1:16" ht="18" customHeight="1" x14ac:dyDescent="0.15">
      <c r="A151" s="18">
        <v>149</v>
      </c>
      <c r="B151" s="33" t="str">
        <f>VLOOKUP(C151,[1]Sheet1!$C$3:$D$142,2,0)</f>
        <v>102908210407012</v>
      </c>
      <c r="C151" s="33" t="s">
        <v>1350</v>
      </c>
      <c r="D151" s="52" t="s">
        <v>928</v>
      </c>
      <c r="E151" s="33" t="s">
        <v>1296</v>
      </c>
      <c r="F151" s="115">
        <v>61</v>
      </c>
      <c r="G151" s="115">
        <v>60</v>
      </c>
      <c r="H151" s="83">
        <v>60</v>
      </c>
      <c r="I151" s="115">
        <v>77</v>
      </c>
      <c r="J151" s="115">
        <v>258</v>
      </c>
      <c r="K151" s="116">
        <v>147.25</v>
      </c>
      <c r="L151" s="116">
        <v>478.875</v>
      </c>
      <c r="M151" s="33">
        <v>40</v>
      </c>
      <c r="N151" s="83"/>
      <c r="O151" s="83"/>
      <c r="P151" s="10" t="s">
        <v>25</v>
      </c>
    </row>
    <row r="152" spans="1:16" ht="18" customHeight="1" x14ac:dyDescent="0.15">
      <c r="A152" s="18">
        <v>150</v>
      </c>
      <c r="B152" s="33" t="str">
        <f>VLOOKUP(C152,[1]Sheet1!$C$3:$D$142,2,0)</f>
        <v>102858211612285</v>
      </c>
      <c r="C152" s="33" t="s">
        <v>1351</v>
      </c>
      <c r="D152" s="52" t="s">
        <v>928</v>
      </c>
      <c r="E152" s="33" t="s">
        <v>1296</v>
      </c>
      <c r="F152" s="115">
        <v>65</v>
      </c>
      <c r="G152" s="115">
        <v>60</v>
      </c>
      <c r="H152" s="83">
        <v>55</v>
      </c>
      <c r="I152" s="115">
        <v>78</v>
      </c>
      <c r="J152" s="115">
        <v>258</v>
      </c>
      <c r="K152" s="116">
        <v>147.19999999999999</v>
      </c>
      <c r="L152" s="116">
        <v>478.79999999999995</v>
      </c>
      <c r="M152" s="33">
        <v>41</v>
      </c>
      <c r="N152" s="83"/>
      <c r="O152" s="83"/>
      <c r="P152" s="10" t="s">
        <v>25</v>
      </c>
    </row>
    <row r="153" spans="1:16" ht="18" customHeight="1" x14ac:dyDescent="0.15">
      <c r="A153" s="18">
        <v>151</v>
      </c>
      <c r="B153" s="114" t="s">
        <v>1352</v>
      </c>
      <c r="C153" s="33" t="s">
        <v>1353</v>
      </c>
      <c r="D153" s="52" t="s">
        <v>928</v>
      </c>
      <c r="E153" s="33" t="s">
        <v>1296</v>
      </c>
      <c r="F153" s="63">
        <v>50</v>
      </c>
      <c r="G153" s="63">
        <v>63</v>
      </c>
      <c r="H153" s="63">
        <v>47</v>
      </c>
      <c r="I153" s="63">
        <v>91</v>
      </c>
      <c r="J153" s="63">
        <v>251</v>
      </c>
      <c r="K153" s="117">
        <v>151.80000000000001</v>
      </c>
      <c r="L153" s="117">
        <v>478.70000000000005</v>
      </c>
      <c r="M153" s="33">
        <v>42</v>
      </c>
      <c r="N153" s="47"/>
      <c r="O153" s="47"/>
      <c r="P153" s="10" t="s">
        <v>25</v>
      </c>
    </row>
    <row r="154" spans="1:16" ht="18" customHeight="1" x14ac:dyDescent="0.15">
      <c r="A154" s="18">
        <v>152</v>
      </c>
      <c r="B154" s="114" t="s">
        <v>2296</v>
      </c>
      <c r="C154" s="33" t="s">
        <v>2297</v>
      </c>
      <c r="D154" s="52" t="s">
        <v>928</v>
      </c>
      <c r="E154" s="33" t="s">
        <v>1296</v>
      </c>
      <c r="F154" s="115">
        <v>69</v>
      </c>
      <c r="G154" s="115">
        <v>60</v>
      </c>
      <c r="H154" s="83">
        <v>59</v>
      </c>
      <c r="I154" s="115">
        <v>69</v>
      </c>
      <c r="J154" s="115">
        <v>257</v>
      </c>
      <c r="K154" s="116">
        <v>146.19999999999999</v>
      </c>
      <c r="L154" s="116">
        <v>476.29999999999995</v>
      </c>
      <c r="M154" s="33">
        <v>43</v>
      </c>
      <c r="N154" s="83"/>
      <c r="O154" s="83"/>
      <c r="P154" s="10" t="s">
        <v>25</v>
      </c>
    </row>
    <row r="155" spans="1:16" ht="18" customHeight="1" x14ac:dyDescent="0.15">
      <c r="A155" s="18">
        <v>153</v>
      </c>
      <c r="B155" s="33" t="str">
        <f>VLOOKUP(C155,[1]Sheet1!$C$3:$D$142,2,0)</f>
        <v>100108100002098</v>
      </c>
      <c r="C155" s="33" t="s">
        <v>1354</v>
      </c>
      <c r="D155" s="52" t="s">
        <v>928</v>
      </c>
      <c r="E155" s="33" t="s">
        <v>1296</v>
      </c>
      <c r="F155" s="115">
        <v>55</v>
      </c>
      <c r="G155" s="115">
        <v>46</v>
      </c>
      <c r="H155" s="83">
        <v>55</v>
      </c>
      <c r="I155" s="115">
        <v>102</v>
      </c>
      <c r="J155" s="115">
        <v>258</v>
      </c>
      <c r="K155" s="116">
        <v>144.6</v>
      </c>
      <c r="L155" s="116">
        <v>474.9</v>
      </c>
      <c r="M155" s="33">
        <v>44</v>
      </c>
      <c r="N155" s="83"/>
      <c r="O155" s="83"/>
      <c r="P155" s="10" t="s">
        <v>25</v>
      </c>
    </row>
    <row r="156" spans="1:16" ht="18" customHeight="1" x14ac:dyDescent="0.15">
      <c r="A156" s="18">
        <v>154</v>
      </c>
      <c r="B156" s="33" t="str">
        <f>VLOOKUP(C156,[1]Sheet1!$C$3:$D$142,2,0)</f>
        <v>102168007200011</v>
      </c>
      <c r="C156" s="33" t="s">
        <v>1355</v>
      </c>
      <c r="D156" s="52" t="s">
        <v>928</v>
      </c>
      <c r="E156" s="33" t="s">
        <v>1296</v>
      </c>
      <c r="F156" s="115">
        <v>47</v>
      </c>
      <c r="G156" s="115">
        <v>40</v>
      </c>
      <c r="H156" s="83">
        <v>84</v>
      </c>
      <c r="I156" s="115">
        <v>80</v>
      </c>
      <c r="J156" s="115">
        <v>251</v>
      </c>
      <c r="K156" s="116">
        <v>149.15</v>
      </c>
      <c r="L156" s="116">
        <v>474.72500000000002</v>
      </c>
      <c r="M156" s="33">
        <v>45</v>
      </c>
      <c r="N156" s="83"/>
      <c r="O156" s="83"/>
      <c r="P156" s="10" t="s">
        <v>25</v>
      </c>
    </row>
    <row r="157" spans="1:16" ht="18" customHeight="1" x14ac:dyDescent="0.15">
      <c r="A157" s="18">
        <v>155</v>
      </c>
      <c r="B157" s="33" t="str">
        <f>VLOOKUP(C157,[1]Sheet1!$C$3:$D$142,2,0)</f>
        <v>107108121135495</v>
      </c>
      <c r="C157" s="33" t="s">
        <v>1356</v>
      </c>
      <c r="D157" s="52" t="s">
        <v>928</v>
      </c>
      <c r="E157" s="33" t="s">
        <v>1296</v>
      </c>
      <c r="F157" s="115">
        <v>61</v>
      </c>
      <c r="G157" s="115">
        <v>45</v>
      </c>
      <c r="H157" s="83">
        <v>69</v>
      </c>
      <c r="I157" s="115">
        <v>103</v>
      </c>
      <c r="J157" s="115">
        <v>278</v>
      </c>
      <c r="K157" s="116">
        <v>130.1</v>
      </c>
      <c r="L157" s="116">
        <v>473.15</v>
      </c>
      <c r="M157" s="33">
        <v>46</v>
      </c>
      <c r="N157" s="83"/>
      <c r="O157" s="83"/>
      <c r="P157" s="10" t="s">
        <v>25</v>
      </c>
    </row>
    <row r="158" spans="1:16" ht="18" customHeight="1" x14ac:dyDescent="0.15">
      <c r="A158" s="18">
        <v>156</v>
      </c>
      <c r="B158" s="114" t="s">
        <v>1357</v>
      </c>
      <c r="C158" s="33" t="s">
        <v>2298</v>
      </c>
      <c r="D158" s="52" t="s">
        <v>928</v>
      </c>
      <c r="E158" s="33" t="s">
        <v>1296</v>
      </c>
      <c r="F158" s="115">
        <v>58</v>
      </c>
      <c r="G158" s="115">
        <v>47</v>
      </c>
      <c r="H158" s="83">
        <v>90</v>
      </c>
      <c r="I158" s="115">
        <v>96</v>
      </c>
      <c r="J158" s="115">
        <v>291</v>
      </c>
      <c r="K158" s="116">
        <v>121.25</v>
      </c>
      <c r="L158" s="116">
        <v>472.875</v>
      </c>
      <c r="M158" s="33">
        <v>47</v>
      </c>
      <c r="N158" s="83"/>
      <c r="O158" s="83"/>
      <c r="P158" s="10" t="s">
        <v>25</v>
      </c>
    </row>
    <row r="159" spans="1:16" ht="18" customHeight="1" x14ac:dyDescent="0.15">
      <c r="A159" s="18">
        <v>157</v>
      </c>
      <c r="B159" s="33" t="str">
        <f>VLOOKUP(C159,[1]Sheet1!$C$3:$D$142,2,0)</f>
        <v>102918210402054</v>
      </c>
      <c r="C159" s="33" t="s">
        <v>1358</v>
      </c>
      <c r="D159" s="52" t="s">
        <v>928</v>
      </c>
      <c r="E159" s="33" t="s">
        <v>1296</v>
      </c>
      <c r="F159" s="115">
        <v>57</v>
      </c>
      <c r="G159" s="115">
        <v>37</v>
      </c>
      <c r="H159" s="83">
        <v>66</v>
      </c>
      <c r="I159" s="115">
        <v>98</v>
      </c>
      <c r="J159" s="115">
        <v>258</v>
      </c>
      <c r="K159" s="116">
        <v>141.44999999999999</v>
      </c>
      <c r="L159" s="116">
        <v>470.17499999999995</v>
      </c>
      <c r="M159" s="33">
        <v>48</v>
      </c>
      <c r="N159" s="83"/>
      <c r="O159" s="83"/>
      <c r="P159" s="10" t="s">
        <v>25</v>
      </c>
    </row>
    <row r="160" spans="1:16" ht="18" customHeight="1" x14ac:dyDescent="0.15">
      <c r="A160" s="18">
        <v>158</v>
      </c>
      <c r="B160" s="114" t="s">
        <v>2299</v>
      </c>
      <c r="C160" s="33" t="s">
        <v>2300</v>
      </c>
      <c r="D160" s="52" t="s">
        <v>928</v>
      </c>
      <c r="E160" s="33" t="s">
        <v>1296</v>
      </c>
      <c r="F160" s="115">
        <v>65</v>
      </c>
      <c r="G160" s="115">
        <v>39</v>
      </c>
      <c r="H160" s="83">
        <v>52</v>
      </c>
      <c r="I160" s="115">
        <v>104</v>
      </c>
      <c r="J160" s="115">
        <v>260</v>
      </c>
      <c r="K160" s="116">
        <v>139.94999999999999</v>
      </c>
      <c r="L160" s="116">
        <v>469.92499999999995</v>
      </c>
      <c r="M160" s="33">
        <v>49</v>
      </c>
      <c r="N160" s="83"/>
      <c r="O160" s="83"/>
      <c r="P160" s="10" t="s">
        <v>25</v>
      </c>
    </row>
    <row r="161" spans="1:16" ht="18" customHeight="1" x14ac:dyDescent="0.15">
      <c r="A161" s="18">
        <v>159</v>
      </c>
      <c r="B161" s="33" t="str">
        <f>VLOOKUP(C161,[1]Sheet1!$C$3:$D$142,2,0)</f>
        <v>106158081700688</v>
      </c>
      <c r="C161" s="33" t="s">
        <v>1359</v>
      </c>
      <c r="D161" s="52" t="s">
        <v>928</v>
      </c>
      <c r="E161" s="33" t="s">
        <v>1296</v>
      </c>
      <c r="F161" s="115">
        <v>45</v>
      </c>
      <c r="G161" s="115">
        <v>43</v>
      </c>
      <c r="H161" s="83">
        <v>60</v>
      </c>
      <c r="I161" s="115">
        <v>103</v>
      </c>
      <c r="J161" s="115">
        <v>251</v>
      </c>
      <c r="K161" s="116">
        <v>145.15</v>
      </c>
      <c r="L161" s="116">
        <v>468.72500000000002</v>
      </c>
      <c r="M161" s="33">
        <v>50</v>
      </c>
      <c r="N161" s="83">
        <v>66</v>
      </c>
      <c r="O161" s="83">
        <v>73</v>
      </c>
      <c r="P161" s="10" t="s">
        <v>25</v>
      </c>
    </row>
    <row r="162" spans="1:16" ht="18" customHeight="1" x14ac:dyDescent="0.15">
      <c r="A162" s="18">
        <v>160</v>
      </c>
      <c r="B162" s="114" t="s">
        <v>2301</v>
      </c>
      <c r="C162" s="42" t="s">
        <v>2302</v>
      </c>
      <c r="D162" s="52" t="s">
        <v>928</v>
      </c>
      <c r="E162" s="33" t="s">
        <v>1296</v>
      </c>
      <c r="F162" s="47">
        <v>52</v>
      </c>
      <c r="G162" s="47">
        <v>36</v>
      </c>
      <c r="H162" s="47">
        <v>66</v>
      </c>
      <c r="I162" s="47">
        <v>99</v>
      </c>
      <c r="J162" s="47">
        <v>253</v>
      </c>
      <c r="K162" s="116">
        <v>143.15</v>
      </c>
      <c r="L162" s="116">
        <v>467.72500000000002</v>
      </c>
      <c r="M162" s="33">
        <v>51</v>
      </c>
      <c r="N162" s="47"/>
      <c r="O162" s="47"/>
      <c r="P162" s="10" t="s">
        <v>25</v>
      </c>
    </row>
    <row r="163" spans="1:16" ht="18" customHeight="1" x14ac:dyDescent="0.15">
      <c r="A163" s="18">
        <v>161</v>
      </c>
      <c r="B163" s="33" t="str">
        <f>VLOOKUP(C163,[1]Sheet1!$C$3:$D$142,2,0)</f>
        <v>106108085203211</v>
      </c>
      <c r="C163" s="42" t="s">
        <v>1360</v>
      </c>
      <c r="D163" s="52" t="s">
        <v>928</v>
      </c>
      <c r="E163" s="33" t="s">
        <v>1296</v>
      </c>
      <c r="F163" s="47">
        <v>60</v>
      </c>
      <c r="G163" s="47">
        <v>71</v>
      </c>
      <c r="H163" s="47">
        <v>48</v>
      </c>
      <c r="I163" s="47">
        <v>73</v>
      </c>
      <c r="J163" s="47">
        <v>252</v>
      </c>
      <c r="K163" s="116">
        <v>141.69999999999999</v>
      </c>
      <c r="L163" s="116">
        <v>464.54999999999995</v>
      </c>
      <c r="M163" s="33">
        <v>52</v>
      </c>
      <c r="N163" s="47"/>
      <c r="O163" s="47"/>
      <c r="P163" s="10" t="s">
        <v>25</v>
      </c>
    </row>
    <row r="164" spans="1:16" ht="18" customHeight="1" x14ac:dyDescent="0.15">
      <c r="A164" s="18">
        <v>162</v>
      </c>
      <c r="B164" s="33" t="str">
        <f>VLOOKUP(C164,[1]Sheet1!$C$3:$D$142,2,0)</f>
        <v>102888500013554</v>
      </c>
      <c r="C164" s="42" t="s">
        <v>1361</v>
      </c>
      <c r="D164" s="52" t="s">
        <v>928</v>
      </c>
      <c r="E164" s="33" t="s">
        <v>1296</v>
      </c>
      <c r="F164" s="47">
        <v>61</v>
      </c>
      <c r="G164" s="47">
        <v>47</v>
      </c>
      <c r="H164" s="47">
        <v>52</v>
      </c>
      <c r="I164" s="47">
        <v>106</v>
      </c>
      <c r="J164" s="47">
        <v>266</v>
      </c>
      <c r="K164" s="116">
        <v>131.05000000000001</v>
      </c>
      <c r="L164" s="116">
        <v>462.57500000000005</v>
      </c>
      <c r="M164" s="33">
        <v>53</v>
      </c>
      <c r="N164" s="47"/>
      <c r="O164" s="47"/>
      <c r="P164" s="10" t="s">
        <v>25</v>
      </c>
    </row>
    <row r="165" spans="1:16" ht="18" customHeight="1" x14ac:dyDescent="0.15">
      <c r="A165" s="18">
        <v>163</v>
      </c>
      <c r="B165" s="33" t="str">
        <f>VLOOKUP(C165,[1]Sheet1!$C$3:$D$142,2,0)</f>
        <v>104258540004779</v>
      </c>
      <c r="C165" s="42" t="s">
        <v>1362</v>
      </c>
      <c r="D165" s="52" t="s">
        <v>928</v>
      </c>
      <c r="E165" s="33" t="s">
        <v>1296</v>
      </c>
      <c r="F165" s="47">
        <v>58</v>
      </c>
      <c r="G165" s="47">
        <v>41</v>
      </c>
      <c r="H165" s="47">
        <v>78</v>
      </c>
      <c r="I165" s="47">
        <v>77</v>
      </c>
      <c r="J165" s="47">
        <v>254</v>
      </c>
      <c r="K165" s="116">
        <v>134.1</v>
      </c>
      <c r="L165" s="116">
        <v>455.15</v>
      </c>
      <c r="M165" s="33">
        <v>54</v>
      </c>
      <c r="N165" s="47"/>
      <c r="O165" s="47"/>
      <c r="P165" s="10" t="s">
        <v>25</v>
      </c>
    </row>
    <row r="166" spans="1:16" ht="18" customHeight="1" x14ac:dyDescent="0.15">
      <c r="A166" s="18">
        <v>164</v>
      </c>
      <c r="B166" s="33" t="str">
        <f>VLOOKUP(C166,[1]Sheet1!$C$3:$D$142,2,0)</f>
        <v>101418165029885</v>
      </c>
      <c r="C166" s="42" t="s">
        <v>2303</v>
      </c>
      <c r="D166" s="52" t="s">
        <v>928</v>
      </c>
      <c r="E166" s="33" t="s">
        <v>1296</v>
      </c>
      <c r="F166" s="47">
        <v>62</v>
      </c>
      <c r="G166" s="47">
        <v>43</v>
      </c>
      <c r="H166" s="47">
        <v>63</v>
      </c>
      <c r="I166" s="47">
        <v>90</v>
      </c>
      <c r="J166" s="47">
        <v>258</v>
      </c>
      <c r="K166" s="116">
        <v>130.6</v>
      </c>
      <c r="L166" s="116">
        <v>453.9</v>
      </c>
      <c r="M166" s="33">
        <v>55</v>
      </c>
      <c r="N166" s="47"/>
      <c r="O166" s="47"/>
      <c r="P166" s="10" t="s">
        <v>25</v>
      </c>
    </row>
    <row r="167" spans="1:16" ht="18" customHeight="1" x14ac:dyDescent="0.15">
      <c r="A167" s="18">
        <v>165</v>
      </c>
      <c r="B167" s="33" t="str">
        <f>VLOOKUP(C167,[1]Sheet1!$C$3:$D$142,2,0)</f>
        <v>106138083000040</v>
      </c>
      <c r="C167" s="42" t="s">
        <v>1363</v>
      </c>
      <c r="D167" s="52" t="s">
        <v>928</v>
      </c>
      <c r="E167" s="33" t="s">
        <v>1296</v>
      </c>
      <c r="F167" s="47">
        <v>59</v>
      </c>
      <c r="G167" s="47">
        <v>49</v>
      </c>
      <c r="H167" s="47">
        <v>50</v>
      </c>
      <c r="I167" s="47">
        <v>102</v>
      </c>
      <c r="J167" s="47">
        <v>260</v>
      </c>
      <c r="K167" s="116">
        <v>127.35</v>
      </c>
      <c r="L167" s="116">
        <v>451.02499999999998</v>
      </c>
      <c r="M167" s="33">
        <v>56</v>
      </c>
      <c r="N167" s="47"/>
      <c r="O167" s="47"/>
      <c r="P167" s="10" t="s">
        <v>25</v>
      </c>
    </row>
    <row r="168" spans="1:16" ht="18" customHeight="1" x14ac:dyDescent="0.15">
      <c r="A168" s="18">
        <v>166</v>
      </c>
      <c r="B168" s="114" t="s">
        <v>2304</v>
      </c>
      <c r="C168" s="42" t="s">
        <v>2305</v>
      </c>
      <c r="D168" s="52" t="s">
        <v>928</v>
      </c>
      <c r="E168" s="33" t="s">
        <v>1296</v>
      </c>
      <c r="F168" s="47">
        <v>56</v>
      </c>
      <c r="G168" s="47">
        <v>37</v>
      </c>
      <c r="H168" s="47">
        <v>71</v>
      </c>
      <c r="I168" s="47">
        <v>87</v>
      </c>
      <c r="J168" s="47">
        <v>251</v>
      </c>
      <c r="K168" s="116">
        <v>127.95</v>
      </c>
      <c r="L168" s="116">
        <v>442.92500000000001</v>
      </c>
      <c r="M168" s="33">
        <v>57</v>
      </c>
      <c r="N168" s="47"/>
      <c r="O168" s="47"/>
      <c r="P168" s="10" t="s">
        <v>25</v>
      </c>
    </row>
    <row r="169" spans="1:16" ht="18" customHeight="1" x14ac:dyDescent="0.15">
      <c r="A169" s="18">
        <v>167</v>
      </c>
      <c r="B169" s="40" t="s">
        <v>1364</v>
      </c>
      <c r="C169" s="40" t="s">
        <v>1365</v>
      </c>
      <c r="D169" s="40" t="s">
        <v>229</v>
      </c>
      <c r="E169" s="40" t="s">
        <v>1366</v>
      </c>
      <c r="F169" s="18">
        <v>79</v>
      </c>
      <c r="G169" s="18">
        <v>61</v>
      </c>
      <c r="H169" s="18">
        <v>208</v>
      </c>
      <c r="I169" s="18">
        <v>0</v>
      </c>
      <c r="J169" s="18">
        <v>348</v>
      </c>
      <c r="K169" s="110">
        <v>157.80000000000001</v>
      </c>
      <c r="L169" s="110">
        <v>584.70000000000005</v>
      </c>
      <c r="M169" s="18">
        <v>1</v>
      </c>
      <c r="N169" s="111">
        <v>73</v>
      </c>
      <c r="O169" s="111">
        <v>74</v>
      </c>
      <c r="P169" s="10" t="s">
        <v>25</v>
      </c>
    </row>
    <row r="170" spans="1:16" ht="18" customHeight="1" x14ac:dyDescent="0.15">
      <c r="A170" s="18">
        <v>168</v>
      </c>
      <c r="B170" s="40" t="s">
        <v>1367</v>
      </c>
      <c r="C170" s="40" t="s">
        <v>1368</v>
      </c>
      <c r="D170" s="40" t="s">
        <v>229</v>
      </c>
      <c r="E170" s="40" t="s">
        <v>1366</v>
      </c>
      <c r="F170" s="18">
        <v>44</v>
      </c>
      <c r="G170" s="18">
        <v>65</v>
      </c>
      <c r="H170" s="18">
        <v>110</v>
      </c>
      <c r="I170" s="18">
        <v>121</v>
      </c>
      <c r="J170" s="18">
        <v>340</v>
      </c>
      <c r="K170" s="110">
        <v>161</v>
      </c>
      <c r="L170" s="110">
        <v>581.5</v>
      </c>
      <c r="M170" s="18">
        <v>2</v>
      </c>
      <c r="N170" s="111"/>
      <c r="O170" s="111"/>
      <c r="P170" s="10" t="s">
        <v>25</v>
      </c>
    </row>
    <row r="171" spans="1:16" ht="18" customHeight="1" x14ac:dyDescent="0.15">
      <c r="A171" s="18">
        <v>169</v>
      </c>
      <c r="B171" s="40" t="s">
        <v>1369</v>
      </c>
      <c r="C171" s="40" t="s">
        <v>1370</v>
      </c>
      <c r="D171" s="40" t="s">
        <v>229</v>
      </c>
      <c r="E171" s="40" t="s">
        <v>1366</v>
      </c>
      <c r="F171" s="18">
        <v>47</v>
      </c>
      <c r="G171" s="18">
        <v>43</v>
      </c>
      <c r="H171" s="18">
        <v>121</v>
      </c>
      <c r="I171" s="18">
        <v>131</v>
      </c>
      <c r="J171" s="18">
        <v>342</v>
      </c>
      <c r="K171" s="110">
        <v>155</v>
      </c>
      <c r="L171" s="110">
        <v>574.5</v>
      </c>
      <c r="M171" s="18">
        <v>3</v>
      </c>
      <c r="N171" s="111">
        <v>70</v>
      </c>
      <c r="O171" s="111">
        <v>72</v>
      </c>
      <c r="P171" s="10" t="s">
        <v>25</v>
      </c>
    </row>
    <row r="172" spans="1:16" ht="18" customHeight="1" x14ac:dyDescent="0.15">
      <c r="A172" s="18">
        <v>170</v>
      </c>
      <c r="B172" s="40" t="s">
        <v>1371</v>
      </c>
      <c r="C172" s="40" t="s">
        <v>1372</v>
      </c>
      <c r="D172" s="40" t="s">
        <v>229</v>
      </c>
      <c r="E172" s="40" t="s">
        <v>1366</v>
      </c>
      <c r="F172" s="18">
        <v>59</v>
      </c>
      <c r="G172" s="18">
        <v>69</v>
      </c>
      <c r="H172" s="18">
        <v>103</v>
      </c>
      <c r="I172" s="18">
        <v>105</v>
      </c>
      <c r="J172" s="18">
        <v>336</v>
      </c>
      <c r="K172" s="110">
        <v>148.6</v>
      </c>
      <c r="L172" s="110">
        <v>558.9</v>
      </c>
      <c r="M172" s="18">
        <v>4</v>
      </c>
      <c r="N172" s="111"/>
      <c r="O172" s="111"/>
      <c r="P172" s="10" t="s">
        <v>25</v>
      </c>
    </row>
    <row r="173" spans="1:16" ht="18" customHeight="1" x14ac:dyDescent="0.15">
      <c r="A173" s="18">
        <v>171</v>
      </c>
      <c r="B173" s="40" t="s">
        <v>1373</v>
      </c>
      <c r="C173" s="40" t="s">
        <v>1374</v>
      </c>
      <c r="D173" s="40" t="s">
        <v>229</v>
      </c>
      <c r="E173" s="40" t="s">
        <v>1366</v>
      </c>
      <c r="F173" s="18">
        <v>73</v>
      </c>
      <c r="G173" s="18">
        <v>67</v>
      </c>
      <c r="H173" s="18">
        <v>109</v>
      </c>
      <c r="I173" s="18">
        <v>98</v>
      </c>
      <c r="J173" s="18">
        <v>347</v>
      </c>
      <c r="K173" s="110">
        <v>136.6</v>
      </c>
      <c r="L173" s="110">
        <v>551.9</v>
      </c>
      <c r="M173" s="18">
        <v>5</v>
      </c>
      <c r="N173" s="111">
        <v>60</v>
      </c>
      <c r="O173" s="111">
        <v>60</v>
      </c>
      <c r="P173" s="10" t="s">
        <v>25</v>
      </c>
    </row>
    <row r="174" spans="1:16" ht="18" customHeight="1" x14ac:dyDescent="0.15">
      <c r="A174" s="18">
        <v>172</v>
      </c>
      <c r="B174" s="40" t="s">
        <v>1375</v>
      </c>
      <c r="C174" s="40" t="s">
        <v>1376</v>
      </c>
      <c r="D174" s="40" t="s">
        <v>229</v>
      </c>
      <c r="E174" s="40" t="s">
        <v>1366</v>
      </c>
      <c r="F174" s="18">
        <v>44</v>
      </c>
      <c r="G174" s="18">
        <v>59</v>
      </c>
      <c r="H174" s="18">
        <v>124</v>
      </c>
      <c r="I174" s="18">
        <v>106</v>
      </c>
      <c r="J174" s="18">
        <v>333</v>
      </c>
      <c r="K174" s="110">
        <v>145.4</v>
      </c>
      <c r="L174" s="110">
        <v>551.1</v>
      </c>
      <c r="M174" s="18">
        <v>6</v>
      </c>
      <c r="N174" s="111">
        <v>74</v>
      </c>
      <c r="O174" s="111">
        <v>62</v>
      </c>
      <c r="P174" s="10" t="s">
        <v>25</v>
      </c>
    </row>
    <row r="175" spans="1:16" ht="18" customHeight="1" x14ac:dyDescent="0.15">
      <c r="A175" s="18">
        <v>173</v>
      </c>
      <c r="B175" s="40" t="s">
        <v>1377</v>
      </c>
      <c r="C175" s="40" t="s">
        <v>1378</v>
      </c>
      <c r="D175" s="40" t="s">
        <v>229</v>
      </c>
      <c r="E175" s="40" t="s">
        <v>1366</v>
      </c>
      <c r="F175" s="18">
        <v>60</v>
      </c>
      <c r="G175" s="18">
        <v>62</v>
      </c>
      <c r="H175" s="18">
        <v>120</v>
      </c>
      <c r="I175" s="18">
        <v>71</v>
      </c>
      <c r="J175" s="18">
        <v>313</v>
      </c>
      <c r="K175" s="110">
        <v>150</v>
      </c>
      <c r="L175" s="110">
        <v>538</v>
      </c>
      <c r="M175" s="18">
        <v>7</v>
      </c>
      <c r="N175" s="111"/>
      <c r="O175" s="111"/>
      <c r="P175" s="10" t="s">
        <v>25</v>
      </c>
    </row>
    <row r="176" spans="1:16" ht="18" customHeight="1" x14ac:dyDescent="0.15">
      <c r="A176" s="18">
        <v>174</v>
      </c>
      <c r="B176" s="40" t="s">
        <v>1379</v>
      </c>
      <c r="C176" s="40" t="s">
        <v>226</v>
      </c>
      <c r="D176" s="40" t="s">
        <v>229</v>
      </c>
      <c r="E176" s="40" t="s">
        <v>1366</v>
      </c>
      <c r="F176" s="18">
        <v>57</v>
      </c>
      <c r="G176" s="18">
        <v>59</v>
      </c>
      <c r="H176" s="18">
        <v>111</v>
      </c>
      <c r="I176" s="18">
        <v>92</v>
      </c>
      <c r="J176" s="18">
        <v>319</v>
      </c>
      <c r="K176" s="110">
        <v>144.19999999999999</v>
      </c>
      <c r="L176" s="110">
        <v>535.29999999999995</v>
      </c>
      <c r="M176" s="18">
        <v>8</v>
      </c>
      <c r="N176" s="111"/>
      <c r="O176" s="111"/>
      <c r="P176" s="18" t="s">
        <v>35</v>
      </c>
    </row>
    <row r="177" spans="1:16" ht="18" customHeight="1" x14ac:dyDescent="0.15">
      <c r="A177" s="18">
        <v>175</v>
      </c>
      <c r="B177" s="119" t="s">
        <v>1380</v>
      </c>
      <c r="C177" s="18" t="s">
        <v>1381</v>
      </c>
      <c r="D177" s="18" t="s">
        <v>242</v>
      </c>
      <c r="E177" s="18" t="s">
        <v>243</v>
      </c>
      <c r="F177" s="18">
        <v>70</v>
      </c>
      <c r="G177" s="18">
        <v>70</v>
      </c>
      <c r="H177" s="18">
        <v>66</v>
      </c>
      <c r="I177" s="18">
        <v>120</v>
      </c>
      <c r="J177" s="18">
        <v>326</v>
      </c>
      <c r="K177" s="110">
        <v>172</v>
      </c>
      <c r="L177" s="110">
        <f t="shared" ref="L177:L185" si="1">J177+1.5*K177</f>
        <v>584</v>
      </c>
      <c r="M177" s="18">
        <v>1</v>
      </c>
      <c r="N177" s="120"/>
      <c r="O177" s="120"/>
      <c r="P177" s="10" t="s">
        <v>25</v>
      </c>
    </row>
    <row r="178" spans="1:16" ht="18" customHeight="1" x14ac:dyDescent="0.15">
      <c r="A178" s="18">
        <v>176</v>
      </c>
      <c r="B178" s="119">
        <v>106988322206607</v>
      </c>
      <c r="C178" s="18" t="s">
        <v>1382</v>
      </c>
      <c r="D178" s="18" t="s">
        <v>242</v>
      </c>
      <c r="E178" s="18" t="s">
        <v>243</v>
      </c>
      <c r="F178" s="18">
        <v>62</v>
      </c>
      <c r="G178" s="18">
        <v>72</v>
      </c>
      <c r="H178" s="18">
        <v>69</v>
      </c>
      <c r="I178" s="18">
        <v>129</v>
      </c>
      <c r="J178" s="18">
        <v>332</v>
      </c>
      <c r="K178" s="110">
        <v>166.6</v>
      </c>
      <c r="L178" s="110">
        <f t="shared" si="1"/>
        <v>581.9</v>
      </c>
      <c r="M178" s="18">
        <v>2</v>
      </c>
      <c r="N178" s="120"/>
      <c r="O178" s="120"/>
      <c r="P178" s="10" t="s">
        <v>25</v>
      </c>
    </row>
    <row r="179" spans="1:16" ht="18" customHeight="1" x14ac:dyDescent="0.15">
      <c r="A179" s="18">
        <v>177</v>
      </c>
      <c r="B179" s="119" t="s">
        <v>1383</v>
      </c>
      <c r="C179" s="18" t="s">
        <v>1384</v>
      </c>
      <c r="D179" s="18" t="s">
        <v>242</v>
      </c>
      <c r="E179" s="18" t="s">
        <v>243</v>
      </c>
      <c r="F179" s="18">
        <v>65</v>
      </c>
      <c r="G179" s="18">
        <v>71</v>
      </c>
      <c r="H179" s="18">
        <v>73</v>
      </c>
      <c r="I179" s="18">
        <v>121</v>
      </c>
      <c r="J179" s="18">
        <v>330</v>
      </c>
      <c r="K179" s="110">
        <v>161.9</v>
      </c>
      <c r="L179" s="110">
        <f t="shared" si="1"/>
        <v>572.85</v>
      </c>
      <c r="M179" s="18">
        <v>3</v>
      </c>
      <c r="N179" s="120"/>
      <c r="O179" s="120"/>
      <c r="P179" s="18" t="s">
        <v>35</v>
      </c>
    </row>
    <row r="180" spans="1:16" ht="18" customHeight="1" x14ac:dyDescent="0.15">
      <c r="A180" s="18">
        <v>178</v>
      </c>
      <c r="B180" s="119">
        <v>103598210004760</v>
      </c>
      <c r="C180" s="18" t="s">
        <v>1385</v>
      </c>
      <c r="D180" s="18" t="s">
        <v>242</v>
      </c>
      <c r="E180" s="18" t="s">
        <v>243</v>
      </c>
      <c r="F180" s="18">
        <v>62</v>
      </c>
      <c r="G180" s="18">
        <v>53</v>
      </c>
      <c r="H180" s="18">
        <v>70</v>
      </c>
      <c r="I180" s="18">
        <v>138</v>
      </c>
      <c r="J180" s="18">
        <v>323</v>
      </c>
      <c r="K180" s="110">
        <v>159.30000000000001</v>
      </c>
      <c r="L180" s="110">
        <f t="shared" si="1"/>
        <v>561.95000000000005</v>
      </c>
      <c r="M180" s="18">
        <v>4</v>
      </c>
      <c r="N180" s="120"/>
      <c r="O180" s="120"/>
      <c r="P180" s="10" t="s">
        <v>25</v>
      </c>
    </row>
    <row r="181" spans="1:16" ht="18" customHeight="1" x14ac:dyDescent="0.15">
      <c r="A181" s="18">
        <v>179</v>
      </c>
      <c r="B181" s="119">
        <v>106108085203782</v>
      </c>
      <c r="C181" s="18" t="s">
        <v>1386</v>
      </c>
      <c r="D181" s="18" t="s">
        <v>242</v>
      </c>
      <c r="E181" s="18" t="s">
        <v>243</v>
      </c>
      <c r="F181" s="18">
        <v>60</v>
      </c>
      <c r="G181" s="18">
        <v>53</v>
      </c>
      <c r="H181" s="18">
        <v>66</v>
      </c>
      <c r="I181" s="18">
        <v>120</v>
      </c>
      <c r="J181" s="18">
        <v>299</v>
      </c>
      <c r="K181" s="110">
        <v>172.8</v>
      </c>
      <c r="L181" s="110">
        <f t="shared" si="1"/>
        <v>558.20000000000005</v>
      </c>
      <c r="M181" s="18">
        <v>5</v>
      </c>
      <c r="N181" s="120"/>
      <c r="O181" s="120"/>
      <c r="P181" s="10" t="s">
        <v>25</v>
      </c>
    </row>
    <row r="182" spans="1:16" ht="18" customHeight="1" x14ac:dyDescent="0.15">
      <c r="A182" s="18">
        <v>180</v>
      </c>
      <c r="B182" s="119">
        <v>102998210407610</v>
      </c>
      <c r="C182" s="18" t="s">
        <v>1387</v>
      </c>
      <c r="D182" s="18" t="s">
        <v>242</v>
      </c>
      <c r="E182" s="18" t="s">
        <v>243</v>
      </c>
      <c r="F182" s="18">
        <v>55</v>
      </c>
      <c r="G182" s="18">
        <v>60</v>
      </c>
      <c r="H182" s="18">
        <v>64</v>
      </c>
      <c r="I182" s="18">
        <v>128</v>
      </c>
      <c r="J182" s="18">
        <v>307</v>
      </c>
      <c r="K182" s="110">
        <v>166.9</v>
      </c>
      <c r="L182" s="110">
        <f t="shared" si="1"/>
        <v>557.35</v>
      </c>
      <c r="M182" s="18">
        <v>6</v>
      </c>
      <c r="N182" s="120"/>
      <c r="O182" s="120"/>
      <c r="P182" s="10" t="s">
        <v>25</v>
      </c>
    </row>
    <row r="183" spans="1:16" ht="18" customHeight="1" x14ac:dyDescent="0.15">
      <c r="A183" s="18">
        <v>181</v>
      </c>
      <c r="B183" s="119">
        <v>102998210107609</v>
      </c>
      <c r="C183" s="18" t="s">
        <v>1388</v>
      </c>
      <c r="D183" s="18" t="s">
        <v>242</v>
      </c>
      <c r="E183" s="18" t="s">
        <v>243</v>
      </c>
      <c r="F183" s="18">
        <v>60</v>
      </c>
      <c r="G183" s="18">
        <v>62</v>
      </c>
      <c r="H183" s="18">
        <v>70</v>
      </c>
      <c r="I183" s="18">
        <v>125</v>
      </c>
      <c r="J183" s="18">
        <v>317</v>
      </c>
      <c r="K183" s="110">
        <v>159.30000000000001</v>
      </c>
      <c r="L183" s="110">
        <f t="shared" si="1"/>
        <v>555.95000000000005</v>
      </c>
      <c r="M183" s="18">
        <v>7</v>
      </c>
      <c r="N183" s="120"/>
      <c r="O183" s="120"/>
      <c r="P183" s="10" t="s">
        <v>25</v>
      </c>
    </row>
    <row r="184" spans="1:16" ht="18" customHeight="1" x14ac:dyDescent="0.15">
      <c r="A184" s="18">
        <v>182</v>
      </c>
      <c r="B184" s="119">
        <v>100798000000222</v>
      </c>
      <c r="C184" s="18" t="s">
        <v>1389</v>
      </c>
      <c r="D184" s="18" t="s">
        <v>242</v>
      </c>
      <c r="E184" s="18" t="s">
        <v>243</v>
      </c>
      <c r="F184" s="18">
        <v>59</v>
      </c>
      <c r="G184" s="18">
        <v>60</v>
      </c>
      <c r="H184" s="18">
        <v>69</v>
      </c>
      <c r="I184" s="18">
        <v>117</v>
      </c>
      <c r="J184" s="18">
        <v>305</v>
      </c>
      <c r="K184" s="110">
        <v>166.9</v>
      </c>
      <c r="L184" s="110">
        <f t="shared" si="1"/>
        <v>555.35</v>
      </c>
      <c r="M184" s="18">
        <v>8</v>
      </c>
      <c r="N184" s="120"/>
      <c r="O184" s="120"/>
      <c r="P184" s="10" t="s">
        <v>25</v>
      </c>
    </row>
    <row r="185" spans="1:16" ht="18" customHeight="1" x14ac:dyDescent="0.15">
      <c r="A185" s="18">
        <v>183</v>
      </c>
      <c r="B185" s="119">
        <v>105308360102487</v>
      </c>
      <c r="C185" s="18" t="s">
        <v>1390</v>
      </c>
      <c r="D185" s="18" t="s">
        <v>242</v>
      </c>
      <c r="E185" s="18" t="s">
        <v>243</v>
      </c>
      <c r="F185" s="18">
        <v>61</v>
      </c>
      <c r="G185" s="18">
        <v>76</v>
      </c>
      <c r="H185" s="18">
        <v>50</v>
      </c>
      <c r="I185" s="18">
        <v>118</v>
      </c>
      <c r="J185" s="18">
        <v>305</v>
      </c>
      <c r="K185" s="110">
        <v>164.7</v>
      </c>
      <c r="L185" s="110">
        <f t="shared" si="1"/>
        <v>552.04999999999995</v>
      </c>
      <c r="M185" s="18">
        <v>9</v>
      </c>
      <c r="N185" s="120"/>
      <c r="O185" s="120"/>
      <c r="P185" s="10" t="s">
        <v>25</v>
      </c>
    </row>
    <row r="186" spans="1:16" ht="18" customHeight="1" x14ac:dyDescent="0.15">
      <c r="A186" s="18">
        <v>184</v>
      </c>
      <c r="B186" s="119">
        <v>101838214108629</v>
      </c>
      <c r="C186" s="18" t="s">
        <v>1391</v>
      </c>
      <c r="D186" s="18" t="s">
        <v>242</v>
      </c>
      <c r="E186" s="18" t="s">
        <v>243</v>
      </c>
      <c r="F186" s="18">
        <v>63</v>
      </c>
      <c r="G186" s="18">
        <v>48</v>
      </c>
      <c r="H186" s="18">
        <v>77</v>
      </c>
      <c r="I186" s="18">
        <v>110</v>
      </c>
      <c r="J186" s="18">
        <v>298</v>
      </c>
      <c r="K186" s="110">
        <v>167.6</v>
      </c>
      <c r="L186" s="110">
        <v>549.4</v>
      </c>
      <c r="M186" s="18">
        <v>10</v>
      </c>
      <c r="N186" s="120"/>
      <c r="O186" s="120"/>
      <c r="P186" s="10" t="s">
        <v>25</v>
      </c>
    </row>
    <row r="187" spans="1:16" ht="18" customHeight="1" x14ac:dyDescent="0.15">
      <c r="A187" s="18">
        <v>185</v>
      </c>
      <c r="B187" s="119" t="s">
        <v>1392</v>
      </c>
      <c r="C187" s="18" t="s">
        <v>1393</v>
      </c>
      <c r="D187" s="18" t="s">
        <v>242</v>
      </c>
      <c r="E187" s="18" t="s">
        <v>243</v>
      </c>
      <c r="F187" s="18">
        <v>62</v>
      </c>
      <c r="G187" s="18">
        <v>58</v>
      </c>
      <c r="H187" s="18">
        <v>62</v>
      </c>
      <c r="I187" s="18">
        <v>125</v>
      </c>
      <c r="J187" s="18">
        <v>307</v>
      </c>
      <c r="K187" s="110">
        <v>159.30000000000001</v>
      </c>
      <c r="L187" s="110">
        <f>J187+1.5*K187</f>
        <v>545.95000000000005</v>
      </c>
      <c r="M187" s="18">
        <v>11</v>
      </c>
      <c r="N187" s="120"/>
      <c r="O187" s="120"/>
      <c r="P187" s="18" t="s">
        <v>35</v>
      </c>
    </row>
    <row r="188" spans="1:16" ht="18" customHeight="1" x14ac:dyDescent="0.15">
      <c r="A188" s="18">
        <v>186</v>
      </c>
      <c r="B188" s="119">
        <v>100058410206698</v>
      </c>
      <c r="C188" s="18" t="s">
        <v>1394</v>
      </c>
      <c r="D188" s="18" t="s">
        <v>242</v>
      </c>
      <c r="E188" s="18" t="s">
        <v>243</v>
      </c>
      <c r="F188" s="18">
        <v>57</v>
      </c>
      <c r="G188" s="18">
        <v>65</v>
      </c>
      <c r="H188" s="18">
        <v>58</v>
      </c>
      <c r="I188" s="18">
        <v>104</v>
      </c>
      <c r="J188" s="18">
        <v>284</v>
      </c>
      <c r="K188" s="110">
        <v>174.1</v>
      </c>
      <c r="L188" s="110">
        <f>J188+1.5*K188</f>
        <v>545.15</v>
      </c>
      <c r="M188" s="18">
        <v>12</v>
      </c>
      <c r="N188" s="120"/>
      <c r="O188" s="120"/>
      <c r="P188" s="10" t="s">
        <v>25</v>
      </c>
    </row>
    <row r="189" spans="1:16" ht="18" customHeight="1" x14ac:dyDescent="0.15">
      <c r="A189" s="18">
        <v>187</v>
      </c>
      <c r="B189" s="119">
        <v>108568000000557</v>
      </c>
      <c r="C189" s="18" t="s">
        <v>1395</v>
      </c>
      <c r="D189" s="18" t="s">
        <v>242</v>
      </c>
      <c r="E189" s="18" t="s">
        <v>243</v>
      </c>
      <c r="F189" s="18">
        <v>55</v>
      </c>
      <c r="G189" s="18">
        <v>33</v>
      </c>
      <c r="H189" s="18">
        <v>75</v>
      </c>
      <c r="I189" s="18">
        <v>125</v>
      </c>
      <c r="J189" s="18">
        <v>288</v>
      </c>
      <c r="K189" s="110">
        <v>169</v>
      </c>
      <c r="L189" s="110">
        <f>J189+1.5*K189</f>
        <v>541.5</v>
      </c>
      <c r="M189" s="18">
        <v>13</v>
      </c>
      <c r="N189" s="120"/>
      <c r="O189" s="120"/>
      <c r="P189" s="10" t="s">
        <v>25</v>
      </c>
    </row>
    <row r="190" spans="1:16" ht="18" customHeight="1" x14ac:dyDescent="0.15">
      <c r="A190" s="18">
        <v>188</v>
      </c>
      <c r="B190" s="119">
        <v>100548000002890</v>
      </c>
      <c r="C190" s="18" t="s">
        <v>1396</v>
      </c>
      <c r="D190" s="18" t="s">
        <v>242</v>
      </c>
      <c r="E190" s="18" t="s">
        <v>243</v>
      </c>
      <c r="F190" s="18">
        <v>59</v>
      </c>
      <c r="G190" s="18">
        <v>68</v>
      </c>
      <c r="H190" s="18">
        <v>99</v>
      </c>
      <c r="I190" s="18">
        <v>92</v>
      </c>
      <c r="J190" s="18">
        <v>318</v>
      </c>
      <c r="K190" s="110">
        <v>145.30000000000001</v>
      </c>
      <c r="L190" s="110">
        <f>J190+1.5*K190</f>
        <v>535.95000000000005</v>
      </c>
      <c r="M190" s="18">
        <v>14</v>
      </c>
      <c r="N190" s="120"/>
      <c r="O190" s="120"/>
      <c r="P190" s="10" t="s">
        <v>25</v>
      </c>
    </row>
    <row r="191" spans="1:16" ht="18" customHeight="1" x14ac:dyDescent="0.15">
      <c r="A191" s="18">
        <v>189</v>
      </c>
      <c r="B191" s="119">
        <v>100568033017725</v>
      </c>
      <c r="C191" s="18" t="s">
        <v>1397</v>
      </c>
      <c r="D191" s="18" t="s">
        <v>242</v>
      </c>
      <c r="E191" s="18" t="s">
        <v>243</v>
      </c>
      <c r="F191" s="18">
        <v>59</v>
      </c>
      <c r="G191" s="18">
        <v>58</v>
      </c>
      <c r="H191" s="18">
        <v>77</v>
      </c>
      <c r="I191" s="18">
        <v>110</v>
      </c>
      <c r="J191" s="18">
        <v>304</v>
      </c>
      <c r="K191" s="110">
        <v>149.9</v>
      </c>
      <c r="L191" s="110">
        <f>J191+1.5*K191</f>
        <v>528.85</v>
      </c>
      <c r="M191" s="18">
        <v>15</v>
      </c>
      <c r="N191" s="120"/>
      <c r="O191" s="120"/>
      <c r="P191" s="10" t="s">
        <v>25</v>
      </c>
    </row>
    <row r="192" spans="1:16" ht="18" customHeight="1" x14ac:dyDescent="0.15">
      <c r="A192" s="18">
        <v>190</v>
      </c>
      <c r="B192" s="119">
        <v>102878210507354</v>
      </c>
      <c r="C192" s="18" t="s">
        <v>1398</v>
      </c>
      <c r="D192" s="18" t="s">
        <v>242</v>
      </c>
      <c r="E192" s="18" t="s">
        <v>243</v>
      </c>
      <c r="F192" s="18">
        <v>61</v>
      </c>
      <c r="G192" s="18">
        <v>46</v>
      </c>
      <c r="H192" s="18">
        <v>56</v>
      </c>
      <c r="I192" s="18">
        <v>113</v>
      </c>
      <c r="J192" s="18">
        <v>276</v>
      </c>
      <c r="K192" s="110">
        <v>161.6</v>
      </c>
      <c r="L192" s="110">
        <f t="shared" ref="L192:L201" si="2">J192+1.5*K192</f>
        <v>518.4</v>
      </c>
      <c r="M192" s="18">
        <v>16</v>
      </c>
      <c r="N192" s="120"/>
      <c r="O192" s="120"/>
      <c r="P192" s="10" t="s">
        <v>25</v>
      </c>
    </row>
    <row r="193" spans="1:16" ht="18" customHeight="1" x14ac:dyDescent="0.15">
      <c r="A193" s="18">
        <v>191</v>
      </c>
      <c r="B193" s="119">
        <v>101418137047473</v>
      </c>
      <c r="C193" s="18" t="s">
        <v>1399</v>
      </c>
      <c r="D193" s="18" t="s">
        <v>242</v>
      </c>
      <c r="E193" s="18" t="s">
        <v>243</v>
      </c>
      <c r="F193" s="18">
        <v>65</v>
      </c>
      <c r="G193" s="18">
        <v>36</v>
      </c>
      <c r="H193" s="18">
        <v>98</v>
      </c>
      <c r="I193" s="18">
        <v>103</v>
      </c>
      <c r="J193" s="18">
        <v>302</v>
      </c>
      <c r="K193" s="110">
        <v>144</v>
      </c>
      <c r="L193" s="110">
        <f t="shared" si="2"/>
        <v>518</v>
      </c>
      <c r="M193" s="18">
        <v>17</v>
      </c>
      <c r="N193" s="120"/>
      <c r="O193" s="120"/>
      <c r="P193" s="10" t="s">
        <v>25</v>
      </c>
    </row>
    <row r="194" spans="1:16" ht="18" customHeight="1" x14ac:dyDescent="0.15">
      <c r="A194" s="18">
        <v>192</v>
      </c>
      <c r="B194" s="119">
        <v>102998210106622</v>
      </c>
      <c r="C194" s="18" t="s">
        <v>1400</v>
      </c>
      <c r="D194" s="18" t="s">
        <v>242</v>
      </c>
      <c r="E194" s="18" t="s">
        <v>243</v>
      </c>
      <c r="F194" s="18">
        <v>58</v>
      </c>
      <c r="G194" s="18">
        <v>51</v>
      </c>
      <c r="H194" s="18">
        <v>70</v>
      </c>
      <c r="I194" s="18">
        <v>126</v>
      </c>
      <c r="J194" s="18">
        <v>305</v>
      </c>
      <c r="K194" s="110">
        <v>142</v>
      </c>
      <c r="L194" s="110">
        <f t="shared" si="2"/>
        <v>518</v>
      </c>
      <c r="M194" s="18">
        <v>17</v>
      </c>
      <c r="N194" s="120"/>
      <c r="O194" s="120"/>
      <c r="P194" s="10" t="s">
        <v>25</v>
      </c>
    </row>
    <row r="195" spans="1:16" ht="18" customHeight="1" x14ac:dyDescent="0.15">
      <c r="A195" s="18">
        <v>193</v>
      </c>
      <c r="B195" s="119">
        <v>102958211908967</v>
      </c>
      <c r="C195" s="18" t="s">
        <v>1401</v>
      </c>
      <c r="D195" s="18" t="s">
        <v>242</v>
      </c>
      <c r="E195" s="18" t="s">
        <v>243</v>
      </c>
      <c r="F195" s="18">
        <v>61</v>
      </c>
      <c r="G195" s="18">
        <v>57</v>
      </c>
      <c r="H195" s="18">
        <v>86</v>
      </c>
      <c r="I195" s="18">
        <v>94</v>
      </c>
      <c r="J195" s="18">
        <v>298</v>
      </c>
      <c r="K195" s="110">
        <v>146.30000000000001</v>
      </c>
      <c r="L195" s="110">
        <f t="shared" si="2"/>
        <v>517.45000000000005</v>
      </c>
      <c r="M195" s="18">
        <v>18</v>
      </c>
      <c r="N195" s="120"/>
      <c r="O195" s="120"/>
      <c r="P195" s="10" t="s">
        <v>25</v>
      </c>
    </row>
    <row r="196" spans="1:16" ht="18" customHeight="1" x14ac:dyDescent="0.15">
      <c r="A196" s="18">
        <v>194</v>
      </c>
      <c r="B196" s="119">
        <v>101428650201659</v>
      </c>
      <c r="C196" s="18" t="s">
        <v>1402</v>
      </c>
      <c r="D196" s="18" t="s">
        <v>242</v>
      </c>
      <c r="E196" s="18" t="s">
        <v>243</v>
      </c>
      <c r="F196" s="18">
        <v>58</v>
      </c>
      <c r="G196" s="18">
        <v>54</v>
      </c>
      <c r="H196" s="18">
        <v>81</v>
      </c>
      <c r="I196" s="18">
        <v>110</v>
      </c>
      <c r="J196" s="18">
        <v>303</v>
      </c>
      <c r="K196" s="110">
        <v>142.1</v>
      </c>
      <c r="L196" s="110">
        <f t="shared" si="2"/>
        <v>516.15</v>
      </c>
      <c r="M196" s="18">
        <v>19</v>
      </c>
      <c r="N196" s="120"/>
      <c r="O196" s="120"/>
      <c r="P196" s="10" t="s">
        <v>25</v>
      </c>
    </row>
    <row r="197" spans="1:16" ht="18" customHeight="1" x14ac:dyDescent="0.15">
      <c r="A197" s="18">
        <v>195</v>
      </c>
      <c r="B197" s="119">
        <v>116608010410070</v>
      </c>
      <c r="C197" s="18" t="s">
        <v>1403</v>
      </c>
      <c r="D197" s="18" t="s">
        <v>242</v>
      </c>
      <c r="E197" s="18" t="s">
        <v>243</v>
      </c>
      <c r="F197" s="18">
        <v>63</v>
      </c>
      <c r="G197" s="18">
        <v>49</v>
      </c>
      <c r="H197" s="18">
        <v>102</v>
      </c>
      <c r="I197" s="18">
        <v>73</v>
      </c>
      <c r="J197" s="18">
        <v>287</v>
      </c>
      <c r="K197" s="110">
        <v>148.6</v>
      </c>
      <c r="L197" s="110">
        <f t="shared" si="2"/>
        <v>509.9</v>
      </c>
      <c r="M197" s="18">
        <v>20</v>
      </c>
      <c r="N197" s="120"/>
      <c r="O197" s="120"/>
      <c r="P197" s="10" t="s">
        <v>25</v>
      </c>
    </row>
    <row r="198" spans="1:16" ht="18" customHeight="1" x14ac:dyDescent="0.15">
      <c r="A198" s="18">
        <v>196</v>
      </c>
      <c r="B198" s="119">
        <v>106148085207426</v>
      </c>
      <c r="C198" s="18" t="s">
        <v>1404</v>
      </c>
      <c r="D198" s="18" t="s">
        <v>242</v>
      </c>
      <c r="E198" s="18" t="s">
        <v>243</v>
      </c>
      <c r="F198" s="18">
        <v>63</v>
      </c>
      <c r="G198" s="18">
        <v>60</v>
      </c>
      <c r="H198" s="18">
        <v>49</v>
      </c>
      <c r="I198" s="18">
        <v>101</v>
      </c>
      <c r="J198" s="18">
        <v>273</v>
      </c>
      <c r="K198" s="110">
        <v>157.9</v>
      </c>
      <c r="L198" s="110">
        <f t="shared" si="2"/>
        <v>509.85</v>
      </c>
      <c r="M198" s="18">
        <v>21</v>
      </c>
      <c r="N198" s="120"/>
      <c r="O198" s="120"/>
      <c r="P198" s="10" t="s">
        <v>25</v>
      </c>
    </row>
    <row r="199" spans="1:16" ht="18" customHeight="1" x14ac:dyDescent="0.15">
      <c r="A199" s="18">
        <v>197</v>
      </c>
      <c r="B199" s="119">
        <v>104248530004330</v>
      </c>
      <c r="C199" s="18" t="s">
        <v>1405</v>
      </c>
      <c r="D199" s="18" t="s">
        <v>242</v>
      </c>
      <c r="E199" s="18" t="s">
        <v>243</v>
      </c>
      <c r="F199" s="18">
        <v>57</v>
      </c>
      <c r="G199" s="18">
        <v>54</v>
      </c>
      <c r="H199" s="18">
        <v>64</v>
      </c>
      <c r="I199" s="18">
        <v>112</v>
      </c>
      <c r="J199" s="18">
        <v>287</v>
      </c>
      <c r="K199" s="110">
        <v>148.1</v>
      </c>
      <c r="L199" s="110">
        <f t="shared" si="2"/>
        <v>509.15</v>
      </c>
      <c r="M199" s="18">
        <v>22</v>
      </c>
      <c r="N199" s="120"/>
      <c r="O199" s="120"/>
      <c r="P199" s="10" t="s">
        <v>25</v>
      </c>
    </row>
    <row r="200" spans="1:16" ht="18" customHeight="1" x14ac:dyDescent="0.15">
      <c r="A200" s="18">
        <v>198</v>
      </c>
      <c r="B200" s="119" t="s">
        <v>1406</v>
      </c>
      <c r="C200" s="18" t="s">
        <v>1407</v>
      </c>
      <c r="D200" s="18" t="s">
        <v>242</v>
      </c>
      <c r="E200" s="18" t="s">
        <v>243</v>
      </c>
      <c r="F200" s="18">
        <v>60</v>
      </c>
      <c r="G200" s="18">
        <v>63</v>
      </c>
      <c r="H200" s="18">
        <v>64</v>
      </c>
      <c r="I200" s="18">
        <v>87</v>
      </c>
      <c r="J200" s="18">
        <v>274</v>
      </c>
      <c r="K200" s="110">
        <v>154.6</v>
      </c>
      <c r="L200" s="110">
        <f t="shared" si="2"/>
        <v>505.9</v>
      </c>
      <c r="M200" s="18">
        <v>23</v>
      </c>
      <c r="N200" s="120"/>
      <c r="O200" s="120"/>
      <c r="P200" s="18" t="s">
        <v>35</v>
      </c>
    </row>
    <row r="201" spans="1:16" ht="18" customHeight="1" x14ac:dyDescent="0.15">
      <c r="A201" s="18">
        <v>199</v>
      </c>
      <c r="B201" s="119">
        <v>102958210808424</v>
      </c>
      <c r="C201" s="18" t="s">
        <v>1408</v>
      </c>
      <c r="D201" s="18" t="s">
        <v>242</v>
      </c>
      <c r="E201" s="18" t="s">
        <v>243</v>
      </c>
      <c r="F201" s="18">
        <v>64</v>
      </c>
      <c r="G201" s="18">
        <v>54</v>
      </c>
      <c r="H201" s="18">
        <v>73</v>
      </c>
      <c r="I201" s="18">
        <v>101</v>
      </c>
      <c r="J201" s="18">
        <v>292</v>
      </c>
      <c r="K201" s="110">
        <v>141.4</v>
      </c>
      <c r="L201" s="110">
        <f t="shared" si="2"/>
        <v>504.1</v>
      </c>
      <c r="M201" s="18">
        <v>24</v>
      </c>
      <c r="N201" s="120"/>
      <c r="O201" s="120"/>
      <c r="P201" s="10" t="s">
        <v>25</v>
      </c>
    </row>
    <row r="202" spans="1:16" ht="18" customHeight="1" x14ac:dyDescent="0.15">
      <c r="A202" s="18">
        <v>200</v>
      </c>
      <c r="B202" s="119">
        <v>101108000000332</v>
      </c>
      <c r="C202" s="18" t="s">
        <v>1409</v>
      </c>
      <c r="D202" s="18" t="s">
        <v>242</v>
      </c>
      <c r="E202" s="18" t="s">
        <v>243</v>
      </c>
      <c r="F202" s="18">
        <v>57</v>
      </c>
      <c r="G202" s="18">
        <v>44</v>
      </c>
      <c r="H202" s="18">
        <v>48</v>
      </c>
      <c r="I202" s="18">
        <v>138</v>
      </c>
      <c r="J202" s="18">
        <v>287</v>
      </c>
      <c r="K202" s="110">
        <v>143.4</v>
      </c>
      <c r="L202" s="110">
        <v>502.1</v>
      </c>
      <c r="M202" s="18">
        <v>25</v>
      </c>
      <c r="N202" s="120"/>
      <c r="O202" s="120"/>
      <c r="P202" s="10" t="s">
        <v>25</v>
      </c>
    </row>
    <row r="203" spans="1:16" ht="18" customHeight="1" x14ac:dyDescent="0.15">
      <c r="A203" s="18">
        <v>201</v>
      </c>
      <c r="B203" s="119">
        <v>101128000001667</v>
      </c>
      <c r="C203" s="18" t="s">
        <v>1410</v>
      </c>
      <c r="D203" s="18" t="s">
        <v>242</v>
      </c>
      <c r="E203" s="18" t="s">
        <v>243</v>
      </c>
      <c r="F203" s="18">
        <v>55</v>
      </c>
      <c r="G203" s="18">
        <v>52</v>
      </c>
      <c r="H203" s="18">
        <v>92</v>
      </c>
      <c r="I203" s="18">
        <v>78</v>
      </c>
      <c r="J203" s="18">
        <v>277</v>
      </c>
      <c r="K203" s="110">
        <v>148.9</v>
      </c>
      <c r="L203" s="110">
        <f t="shared" ref="L203:L212" si="3">J203+1.5*K203</f>
        <v>500.35</v>
      </c>
      <c r="M203" s="18">
        <v>26</v>
      </c>
      <c r="N203" s="120"/>
      <c r="O203" s="120"/>
      <c r="P203" s="10" t="s">
        <v>25</v>
      </c>
    </row>
    <row r="204" spans="1:16" ht="18" customHeight="1" x14ac:dyDescent="0.15">
      <c r="A204" s="18">
        <v>202</v>
      </c>
      <c r="B204" s="119" t="s">
        <v>1411</v>
      </c>
      <c r="C204" s="18" t="s">
        <v>1412</v>
      </c>
      <c r="D204" s="18" t="s">
        <v>242</v>
      </c>
      <c r="E204" s="18" t="s">
        <v>243</v>
      </c>
      <c r="F204" s="18">
        <v>50</v>
      </c>
      <c r="G204" s="18">
        <v>41</v>
      </c>
      <c r="H204" s="18">
        <v>56</v>
      </c>
      <c r="I204" s="18">
        <v>122</v>
      </c>
      <c r="J204" s="18">
        <v>269</v>
      </c>
      <c r="K204" s="110">
        <v>154</v>
      </c>
      <c r="L204" s="110">
        <f t="shared" si="3"/>
        <v>500</v>
      </c>
      <c r="M204" s="18">
        <v>27</v>
      </c>
      <c r="N204" s="120"/>
      <c r="O204" s="120"/>
      <c r="P204" s="18" t="s">
        <v>35</v>
      </c>
    </row>
    <row r="205" spans="1:16" ht="18" customHeight="1" x14ac:dyDescent="0.15">
      <c r="A205" s="18">
        <v>203</v>
      </c>
      <c r="B205" s="119">
        <v>104318580000632</v>
      </c>
      <c r="C205" s="18" t="s">
        <v>1413</v>
      </c>
      <c r="D205" s="18" t="s">
        <v>242</v>
      </c>
      <c r="E205" s="18" t="s">
        <v>243</v>
      </c>
      <c r="F205" s="18">
        <v>56</v>
      </c>
      <c r="G205" s="18">
        <v>33</v>
      </c>
      <c r="H205" s="18">
        <v>64</v>
      </c>
      <c r="I205" s="18">
        <v>130</v>
      </c>
      <c r="J205" s="18">
        <v>283</v>
      </c>
      <c r="K205" s="110">
        <v>144.6</v>
      </c>
      <c r="L205" s="110">
        <f t="shared" si="3"/>
        <v>499.9</v>
      </c>
      <c r="M205" s="18">
        <v>28</v>
      </c>
      <c r="N205" s="120"/>
      <c r="O205" s="120"/>
      <c r="P205" s="10" t="s">
        <v>25</v>
      </c>
    </row>
    <row r="206" spans="1:16" ht="18" customHeight="1" x14ac:dyDescent="0.15">
      <c r="A206" s="18">
        <v>204</v>
      </c>
      <c r="B206" s="119">
        <v>107108165069847</v>
      </c>
      <c r="C206" s="18" t="s">
        <v>1414</v>
      </c>
      <c r="D206" s="18" t="s">
        <v>242</v>
      </c>
      <c r="E206" s="18" t="s">
        <v>243</v>
      </c>
      <c r="F206" s="18">
        <v>59</v>
      </c>
      <c r="G206" s="18">
        <v>49</v>
      </c>
      <c r="H206" s="18">
        <v>55</v>
      </c>
      <c r="I206" s="18">
        <v>109</v>
      </c>
      <c r="J206" s="18">
        <v>272</v>
      </c>
      <c r="K206" s="110">
        <v>151.9</v>
      </c>
      <c r="L206" s="110">
        <f t="shared" si="3"/>
        <v>499.85</v>
      </c>
      <c r="M206" s="18">
        <v>29</v>
      </c>
      <c r="N206" s="120"/>
      <c r="O206" s="120"/>
      <c r="P206" s="10" t="s">
        <v>25</v>
      </c>
    </row>
    <row r="207" spans="1:16" ht="18" customHeight="1" x14ac:dyDescent="0.15">
      <c r="A207" s="18">
        <v>205</v>
      </c>
      <c r="B207" s="119" t="s">
        <v>1415</v>
      </c>
      <c r="C207" s="18" t="s">
        <v>1416</v>
      </c>
      <c r="D207" s="18" t="s">
        <v>242</v>
      </c>
      <c r="E207" s="18" t="s">
        <v>243</v>
      </c>
      <c r="F207" s="18">
        <v>68</v>
      </c>
      <c r="G207" s="18">
        <v>36</v>
      </c>
      <c r="H207" s="18">
        <v>50</v>
      </c>
      <c r="I207" s="18">
        <v>113</v>
      </c>
      <c r="J207" s="18">
        <v>267</v>
      </c>
      <c r="K207" s="110">
        <v>153.5</v>
      </c>
      <c r="L207" s="110">
        <f t="shared" si="3"/>
        <v>497.25</v>
      </c>
      <c r="M207" s="18">
        <v>30</v>
      </c>
      <c r="N207" s="120"/>
      <c r="O207" s="120"/>
      <c r="P207" s="18" t="s">
        <v>35</v>
      </c>
    </row>
    <row r="208" spans="1:16" ht="18" customHeight="1" x14ac:dyDescent="0.15">
      <c r="A208" s="18">
        <v>206</v>
      </c>
      <c r="B208" s="119">
        <v>102908211308149</v>
      </c>
      <c r="C208" s="18" t="s">
        <v>1417</v>
      </c>
      <c r="D208" s="18" t="s">
        <v>242</v>
      </c>
      <c r="E208" s="18" t="s">
        <v>243</v>
      </c>
      <c r="F208" s="18">
        <v>62</v>
      </c>
      <c r="G208" s="18">
        <v>39</v>
      </c>
      <c r="H208" s="18">
        <v>76</v>
      </c>
      <c r="I208" s="18">
        <v>103</v>
      </c>
      <c r="J208" s="18">
        <v>280</v>
      </c>
      <c r="K208" s="110">
        <v>139.69999999999999</v>
      </c>
      <c r="L208" s="110">
        <f t="shared" si="3"/>
        <v>489.54999999999995</v>
      </c>
      <c r="M208" s="18">
        <v>31</v>
      </c>
      <c r="N208" s="120"/>
      <c r="O208" s="120"/>
      <c r="P208" s="10" t="s">
        <v>25</v>
      </c>
    </row>
    <row r="209" spans="1:16" ht="18" customHeight="1" x14ac:dyDescent="0.15">
      <c r="A209" s="18">
        <v>207</v>
      </c>
      <c r="B209" s="119">
        <v>103378210008314</v>
      </c>
      <c r="C209" s="18" t="s">
        <v>1418</v>
      </c>
      <c r="D209" s="18" t="s">
        <v>242</v>
      </c>
      <c r="E209" s="18" t="s">
        <v>243</v>
      </c>
      <c r="F209" s="18">
        <v>54</v>
      </c>
      <c r="G209" s="18">
        <v>38</v>
      </c>
      <c r="H209" s="18">
        <v>57</v>
      </c>
      <c r="I209" s="18">
        <v>115</v>
      </c>
      <c r="J209" s="18">
        <v>264</v>
      </c>
      <c r="K209" s="110">
        <v>150.1</v>
      </c>
      <c r="L209" s="110">
        <f t="shared" si="3"/>
        <v>489.15</v>
      </c>
      <c r="M209" s="18">
        <v>32</v>
      </c>
      <c r="N209" s="120"/>
      <c r="O209" s="120"/>
      <c r="P209" s="10" t="s">
        <v>25</v>
      </c>
    </row>
    <row r="210" spans="1:16" ht="18" customHeight="1" x14ac:dyDescent="0.15">
      <c r="A210" s="18">
        <v>208</v>
      </c>
      <c r="B210" s="121">
        <v>118458010000437</v>
      </c>
      <c r="C210" s="42" t="s">
        <v>1419</v>
      </c>
      <c r="D210" s="18" t="s">
        <v>242</v>
      </c>
      <c r="E210" s="42" t="s">
        <v>243</v>
      </c>
      <c r="F210" s="42">
        <v>55</v>
      </c>
      <c r="G210" s="42">
        <v>65</v>
      </c>
      <c r="H210" s="42">
        <v>57</v>
      </c>
      <c r="I210" s="42">
        <v>82</v>
      </c>
      <c r="J210" s="42">
        <v>259</v>
      </c>
      <c r="K210" s="122">
        <v>150.4</v>
      </c>
      <c r="L210" s="122">
        <f t="shared" si="3"/>
        <v>484.6</v>
      </c>
      <c r="M210" s="18">
        <v>33</v>
      </c>
      <c r="N210" s="123"/>
      <c r="O210" s="123"/>
      <c r="P210" s="10" t="s">
        <v>25</v>
      </c>
    </row>
    <row r="211" spans="1:16" ht="18" customHeight="1" x14ac:dyDescent="0.15">
      <c r="A211" s="18">
        <v>209</v>
      </c>
      <c r="B211" s="121">
        <v>104248530004463</v>
      </c>
      <c r="C211" s="42" t="s">
        <v>1420</v>
      </c>
      <c r="D211" s="18" t="s">
        <v>242</v>
      </c>
      <c r="E211" s="42" t="s">
        <v>243</v>
      </c>
      <c r="F211" s="42">
        <v>53</v>
      </c>
      <c r="G211" s="42">
        <v>33</v>
      </c>
      <c r="H211" s="42">
        <v>66</v>
      </c>
      <c r="I211" s="42">
        <v>127</v>
      </c>
      <c r="J211" s="42">
        <v>279</v>
      </c>
      <c r="K211" s="122">
        <v>135.4</v>
      </c>
      <c r="L211" s="122">
        <f t="shared" si="3"/>
        <v>482.1</v>
      </c>
      <c r="M211" s="18">
        <v>34</v>
      </c>
      <c r="N211" s="123"/>
      <c r="O211" s="123"/>
      <c r="P211" s="10" t="s">
        <v>25</v>
      </c>
    </row>
    <row r="212" spans="1:16" ht="18" customHeight="1" x14ac:dyDescent="0.15">
      <c r="A212" s="18">
        <v>210</v>
      </c>
      <c r="B212" s="121">
        <v>105908765408823</v>
      </c>
      <c r="C212" s="42" t="s">
        <v>1421</v>
      </c>
      <c r="D212" s="18" t="s">
        <v>242</v>
      </c>
      <c r="E212" s="42" t="s">
        <v>243</v>
      </c>
      <c r="F212" s="42">
        <v>55</v>
      </c>
      <c r="G212" s="42">
        <v>49</v>
      </c>
      <c r="H212" s="42">
        <v>58</v>
      </c>
      <c r="I212" s="42">
        <v>97</v>
      </c>
      <c r="J212" s="42">
        <v>259</v>
      </c>
      <c r="K212" s="122">
        <v>139.4</v>
      </c>
      <c r="L212" s="122">
        <f t="shared" si="3"/>
        <v>468.1</v>
      </c>
      <c r="M212" s="18">
        <v>35</v>
      </c>
      <c r="N212" s="123"/>
      <c r="O212" s="123"/>
      <c r="P212" s="10" t="s">
        <v>25</v>
      </c>
    </row>
    <row r="213" spans="1:16" ht="18" customHeight="1" x14ac:dyDescent="0.15">
      <c r="A213" s="18">
        <v>211</v>
      </c>
      <c r="B213" s="121">
        <v>107318620800696</v>
      </c>
      <c r="C213" s="42" t="s">
        <v>1422</v>
      </c>
      <c r="D213" s="18" t="s">
        <v>242</v>
      </c>
      <c r="E213" s="42" t="s">
        <v>243</v>
      </c>
      <c r="F213" s="42">
        <v>70</v>
      </c>
      <c r="G213" s="42">
        <v>32</v>
      </c>
      <c r="H213" s="42">
        <v>57</v>
      </c>
      <c r="I213" s="42">
        <v>101</v>
      </c>
      <c r="J213" s="42">
        <v>260</v>
      </c>
      <c r="K213" s="122">
        <v>138</v>
      </c>
      <c r="L213" s="122">
        <v>467</v>
      </c>
      <c r="M213" s="18">
        <v>36</v>
      </c>
      <c r="N213" s="123"/>
      <c r="O213" s="123"/>
      <c r="P213" s="10" t="s">
        <v>25</v>
      </c>
    </row>
    <row r="214" spans="1:16" ht="18" customHeight="1" x14ac:dyDescent="0.15">
      <c r="A214" s="18">
        <v>212</v>
      </c>
      <c r="B214" s="119">
        <v>107598000002565</v>
      </c>
      <c r="C214" s="18" t="s">
        <v>1423</v>
      </c>
      <c r="D214" s="18" t="s">
        <v>242</v>
      </c>
      <c r="E214" s="18" t="s">
        <v>243</v>
      </c>
      <c r="F214" s="18">
        <v>63</v>
      </c>
      <c r="G214" s="18">
        <v>43</v>
      </c>
      <c r="H214" s="18">
        <v>51</v>
      </c>
      <c r="I214" s="18">
        <v>93</v>
      </c>
      <c r="J214" s="18">
        <v>250</v>
      </c>
      <c r="K214" s="110">
        <v>141.30000000000001</v>
      </c>
      <c r="L214" s="110">
        <f>J214+1.5*K214</f>
        <v>461.95000000000005</v>
      </c>
      <c r="M214" s="18">
        <v>37</v>
      </c>
      <c r="N214" s="120"/>
      <c r="O214" s="120"/>
      <c r="P214" s="18" t="s">
        <v>35</v>
      </c>
    </row>
    <row r="215" spans="1:16" ht="18" customHeight="1" x14ac:dyDescent="0.15">
      <c r="A215" s="18">
        <v>213</v>
      </c>
      <c r="B215" s="124" t="s">
        <v>1424</v>
      </c>
      <c r="C215" s="42" t="s">
        <v>1425</v>
      </c>
      <c r="D215" s="18" t="s">
        <v>242</v>
      </c>
      <c r="E215" s="42" t="s">
        <v>230</v>
      </c>
      <c r="F215" s="42">
        <v>63</v>
      </c>
      <c r="G215" s="42">
        <v>51</v>
      </c>
      <c r="H215" s="42">
        <v>53</v>
      </c>
      <c r="I215" s="42">
        <v>108</v>
      </c>
      <c r="J215" s="42">
        <v>275</v>
      </c>
      <c r="K215" s="122">
        <v>176.4</v>
      </c>
      <c r="L215" s="122">
        <f t="shared" ref="L215:L229" si="4">J215+K215*1.5</f>
        <v>539.6</v>
      </c>
      <c r="M215" s="42">
        <v>1</v>
      </c>
      <c r="N215" s="123"/>
      <c r="O215" s="123"/>
      <c r="P215" s="10" t="s">
        <v>25</v>
      </c>
    </row>
    <row r="216" spans="1:16" ht="18" customHeight="1" x14ac:dyDescent="0.15">
      <c r="A216" s="18">
        <v>214</v>
      </c>
      <c r="B216" s="124" t="s">
        <v>1426</v>
      </c>
      <c r="C216" s="42" t="s">
        <v>1427</v>
      </c>
      <c r="D216" s="18" t="s">
        <v>242</v>
      </c>
      <c r="E216" s="42" t="s">
        <v>230</v>
      </c>
      <c r="F216" s="42">
        <v>63</v>
      </c>
      <c r="G216" s="42">
        <v>60</v>
      </c>
      <c r="H216" s="42">
        <v>54</v>
      </c>
      <c r="I216" s="42">
        <v>113</v>
      </c>
      <c r="J216" s="42">
        <v>290</v>
      </c>
      <c r="K216" s="122">
        <v>165.4</v>
      </c>
      <c r="L216" s="122">
        <f t="shared" si="4"/>
        <v>538.1</v>
      </c>
      <c r="M216" s="42">
        <v>2</v>
      </c>
      <c r="N216" s="123"/>
      <c r="O216" s="123"/>
      <c r="P216" s="10" t="s">
        <v>25</v>
      </c>
    </row>
    <row r="217" spans="1:16" ht="18" customHeight="1" x14ac:dyDescent="0.15">
      <c r="A217" s="18">
        <v>215</v>
      </c>
      <c r="B217" s="124" t="s">
        <v>1428</v>
      </c>
      <c r="C217" s="42" t="s">
        <v>1429</v>
      </c>
      <c r="D217" s="18" t="s">
        <v>242</v>
      </c>
      <c r="E217" s="42" t="s">
        <v>230</v>
      </c>
      <c r="F217" s="42">
        <v>58</v>
      </c>
      <c r="G217" s="42">
        <v>67</v>
      </c>
      <c r="H217" s="42">
        <v>69</v>
      </c>
      <c r="I217" s="42">
        <v>118</v>
      </c>
      <c r="J217" s="42">
        <v>312</v>
      </c>
      <c r="K217" s="122">
        <v>145.1</v>
      </c>
      <c r="L217" s="122">
        <f t="shared" si="4"/>
        <v>529.65</v>
      </c>
      <c r="M217" s="42">
        <v>3</v>
      </c>
      <c r="N217" s="123"/>
      <c r="O217" s="123"/>
      <c r="P217" s="10" t="s">
        <v>25</v>
      </c>
    </row>
    <row r="218" spans="1:16" ht="18" customHeight="1" x14ac:dyDescent="0.15">
      <c r="A218" s="18">
        <v>216</v>
      </c>
      <c r="B218" s="124" t="s">
        <v>1430</v>
      </c>
      <c r="C218" s="42" t="s">
        <v>1431</v>
      </c>
      <c r="D218" s="18" t="s">
        <v>242</v>
      </c>
      <c r="E218" s="42" t="s">
        <v>230</v>
      </c>
      <c r="F218" s="42">
        <v>54</v>
      </c>
      <c r="G218" s="42">
        <v>42</v>
      </c>
      <c r="H218" s="42">
        <v>81</v>
      </c>
      <c r="I218" s="42">
        <v>100</v>
      </c>
      <c r="J218" s="42">
        <v>277</v>
      </c>
      <c r="K218" s="122">
        <v>165.1</v>
      </c>
      <c r="L218" s="122">
        <f t="shared" si="4"/>
        <v>524.65</v>
      </c>
      <c r="M218" s="42">
        <v>4</v>
      </c>
      <c r="N218" s="123"/>
      <c r="O218" s="123"/>
      <c r="P218" s="10" t="s">
        <v>25</v>
      </c>
    </row>
    <row r="219" spans="1:16" ht="18" customHeight="1" x14ac:dyDescent="0.15">
      <c r="A219" s="18">
        <v>217</v>
      </c>
      <c r="B219" s="124" t="s">
        <v>1432</v>
      </c>
      <c r="C219" s="42" t="s">
        <v>1433</v>
      </c>
      <c r="D219" s="18" t="s">
        <v>242</v>
      </c>
      <c r="E219" s="42" t="s">
        <v>230</v>
      </c>
      <c r="F219" s="42">
        <v>59</v>
      </c>
      <c r="G219" s="42">
        <v>56</v>
      </c>
      <c r="H219" s="42">
        <v>48</v>
      </c>
      <c r="I219" s="42">
        <v>118</v>
      </c>
      <c r="J219" s="42">
        <v>281</v>
      </c>
      <c r="K219" s="122">
        <v>162.4</v>
      </c>
      <c r="L219" s="122">
        <f t="shared" si="4"/>
        <v>524.6</v>
      </c>
      <c r="M219" s="42">
        <v>5</v>
      </c>
      <c r="N219" s="123"/>
      <c r="O219" s="123"/>
      <c r="P219" s="10" t="s">
        <v>25</v>
      </c>
    </row>
    <row r="220" spans="1:16" ht="18" customHeight="1" x14ac:dyDescent="0.15">
      <c r="A220" s="18">
        <v>218</v>
      </c>
      <c r="B220" s="124" t="s">
        <v>1434</v>
      </c>
      <c r="C220" s="42" t="s">
        <v>1435</v>
      </c>
      <c r="D220" s="18" t="s">
        <v>242</v>
      </c>
      <c r="E220" s="42" t="s">
        <v>230</v>
      </c>
      <c r="F220" s="42">
        <v>67</v>
      </c>
      <c r="G220" s="42">
        <v>58</v>
      </c>
      <c r="H220" s="42">
        <v>54</v>
      </c>
      <c r="I220" s="42">
        <v>110</v>
      </c>
      <c r="J220" s="42">
        <v>289</v>
      </c>
      <c r="K220" s="122">
        <v>156.9</v>
      </c>
      <c r="L220" s="122">
        <f t="shared" si="4"/>
        <v>524.35</v>
      </c>
      <c r="M220" s="42">
        <v>6</v>
      </c>
      <c r="N220" s="123"/>
      <c r="O220" s="123"/>
      <c r="P220" s="10" t="s">
        <v>25</v>
      </c>
    </row>
    <row r="221" spans="1:16" ht="18" customHeight="1" x14ac:dyDescent="0.15">
      <c r="A221" s="18">
        <v>219</v>
      </c>
      <c r="B221" s="124" t="s">
        <v>1436</v>
      </c>
      <c r="C221" s="42" t="s">
        <v>1437</v>
      </c>
      <c r="D221" s="18" t="s">
        <v>242</v>
      </c>
      <c r="E221" s="42" t="s">
        <v>230</v>
      </c>
      <c r="F221" s="42">
        <v>55</v>
      </c>
      <c r="G221" s="42">
        <v>61</v>
      </c>
      <c r="H221" s="42">
        <v>47</v>
      </c>
      <c r="I221" s="42">
        <v>113</v>
      </c>
      <c r="J221" s="42">
        <v>276</v>
      </c>
      <c r="K221" s="122">
        <v>162.1</v>
      </c>
      <c r="L221" s="122">
        <f t="shared" si="4"/>
        <v>519.15</v>
      </c>
      <c r="M221" s="42">
        <v>7</v>
      </c>
      <c r="N221" s="123"/>
      <c r="O221" s="123"/>
      <c r="P221" s="10" t="s">
        <v>25</v>
      </c>
    </row>
    <row r="222" spans="1:16" ht="18" customHeight="1" x14ac:dyDescent="0.15">
      <c r="A222" s="18">
        <v>220</v>
      </c>
      <c r="B222" s="124" t="s">
        <v>1438</v>
      </c>
      <c r="C222" s="42" t="s">
        <v>1439</v>
      </c>
      <c r="D222" s="18" t="s">
        <v>242</v>
      </c>
      <c r="E222" s="42" t="s">
        <v>230</v>
      </c>
      <c r="F222" s="42">
        <v>64</v>
      </c>
      <c r="G222" s="42">
        <v>48</v>
      </c>
      <c r="H222" s="42">
        <v>69</v>
      </c>
      <c r="I222" s="42">
        <v>100</v>
      </c>
      <c r="J222" s="42">
        <v>281</v>
      </c>
      <c r="K222" s="122">
        <v>158.6</v>
      </c>
      <c r="L222" s="122">
        <f t="shared" si="4"/>
        <v>518.9</v>
      </c>
      <c r="M222" s="42">
        <v>8</v>
      </c>
      <c r="N222" s="123"/>
      <c r="O222" s="123"/>
      <c r="P222" s="10" t="s">
        <v>25</v>
      </c>
    </row>
    <row r="223" spans="1:16" ht="18" customHeight="1" x14ac:dyDescent="0.15">
      <c r="A223" s="18">
        <v>221</v>
      </c>
      <c r="B223" s="124" t="s">
        <v>1440</v>
      </c>
      <c r="C223" s="42" t="s">
        <v>1441</v>
      </c>
      <c r="D223" s="18" t="s">
        <v>242</v>
      </c>
      <c r="E223" s="42" t="s">
        <v>230</v>
      </c>
      <c r="F223" s="42">
        <v>58</v>
      </c>
      <c r="G223" s="42">
        <v>63</v>
      </c>
      <c r="H223" s="42">
        <v>57</v>
      </c>
      <c r="I223" s="42">
        <v>102</v>
      </c>
      <c r="J223" s="42">
        <v>280</v>
      </c>
      <c r="K223" s="122">
        <v>158</v>
      </c>
      <c r="L223" s="122">
        <f t="shared" si="4"/>
        <v>517</v>
      </c>
      <c r="M223" s="42">
        <v>9</v>
      </c>
      <c r="N223" s="123"/>
      <c r="O223" s="123"/>
      <c r="P223" s="10" t="s">
        <v>25</v>
      </c>
    </row>
    <row r="224" spans="1:16" ht="18" customHeight="1" x14ac:dyDescent="0.15">
      <c r="A224" s="18">
        <v>222</v>
      </c>
      <c r="B224" s="124" t="s">
        <v>1442</v>
      </c>
      <c r="C224" s="42" t="s">
        <v>1443</v>
      </c>
      <c r="D224" s="18" t="s">
        <v>242</v>
      </c>
      <c r="E224" s="42" t="s">
        <v>230</v>
      </c>
      <c r="F224" s="42">
        <v>62</v>
      </c>
      <c r="G224" s="42">
        <v>60</v>
      </c>
      <c r="H224" s="42">
        <v>47</v>
      </c>
      <c r="I224" s="42">
        <v>121</v>
      </c>
      <c r="J224" s="42">
        <v>290</v>
      </c>
      <c r="K224" s="122">
        <v>148.69999999999999</v>
      </c>
      <c r="L224" s="122">
        <f t="shared" si="4"/>
        <v>513.04999999999995</v>
      </c>
      <c r="M224" s="42">
        <v>10</v>
      </c>
      <c r="N224" s="123"/>
      <c r="O224" s="123"/>
      <c r="P224" s="10" t="s">
        <v>25</v>
      </c>
    </row>
    <row r="225" spans="1:16" ht="18" customHeight="1" x14ac:dyDescent="0.15">
      <c r="A225" s="18">
        <v>223</v>
      </c>
      <c r="B225" s="124" t="s">
        <v>1444</v>
      </c>
      <c r="C225" s="42" t="s">
        <v>1445</v>
      </c>
      <c r="D225" s="18" t="s">
        <v>242</v>
      </c>
      <c r="E225" s="42" t="s">
        <v>230</v>
      </c>
      <c r="F225" s="42">
        <v>63</v>
      </c>
      <c r="G225" s="42">
        <v>59</v>
      </c>
      <c r="H225" s="42">
        <v>65</v>
      </c>
      <c r="I225" s="42">
        <v>89</v>
      </c>
      <c r="J225" s="42">
        <v>276</v>
      </c>
      <c r="K225" s="122">
        <v>157.1</v>
      </c>
      <c r="L225" s="122">
        <f t="shared" si="4"/>
        <v>511.65</v>
      </c>
      <c r="M225" s="42">
        <v>11</v>
      </c>
      <c r="N225" s="123"/>
      <c r="O225" s="123"/>
      <c r="P225" s="10" t="s">
        <v>25</v>
      </c>
    </row>
    <row r="226" spans="1:16" ht="18" customHeight="1" x14ac:dyDescent="0.15">
      <c r="A226" s="18">
        <v>224</v>
      </c>
      <c r="B226" s="124" t="s">
        <v>1446</v>
      </c>
      <c r="C226" s="42" t="s">
        <v>1447</v>
      </c>
      <c r="D226" s="18" t="s">
        <v>242</v>
      </c>
      <c r="E226" s="42" t="s">
        <v>230</v>
      </c>
      <c r="F226" s="42">
        <v>43</v>
      </c>
      <c r="G226" s="42">
        <v>53</v>
      </c>
      <c r="H226" s="42">
        <v>87</v>
      </c>
      <c r="I226" s="42">
        <v>88</v>
      </c>
      <c r="J226" s="42">
        <v>271</v>
      </c>
      <c r="K226" s="122">
        <v>159.69999999999999</v>
      </c>
      <c r="L226" s="122">
        <f t="shared" si="4"/>
        <v>510.54999999999995</v>
      </c>
      <c r="M226" s="42">
        <v>12</v>
      </c>
      <c r="N226" s="123"/>
      <c r="O226" s="123"/>
      <c r="P226" s="10" t="s">
        <v>25</v>
      </c>
    </row>
    <row r="227" spans="1:16" ht="18" customHeight="1" x14ac:dyDescent="0.15">
      <c r="A227" s="18">
        <v>225</v>
      </c>
      <c r="B227" s="124" t="s">
        <v>1448</v>
      </c>
      <c r="C227" s="42" t="s">
        <v>1449</v>
      </c>
      <c r="D227" s="18" t="s">
        <v>242</v>
      </c>
      <c r="E227" s="42" t="s">
        <v>230</v>
      </c>
      <c r="F227" s="42">
        <v>64</v>
      </c>
      <c r="G227" s="42">
        <v>54</v>
      </c>
      <c r="H227" s="42">
        <v>48</v>
      </c>
      <c r="I227" s="42">
        <v>93</v>
      </c>
      <c r="J227" s="42">
        <v>259</v>
      </c>
      <c r="K227" s="122">
        <v>164.6</v>
      </c>
      <c r="L227" s="122">
        <f t="shared" si="4"/>
        <v>505.9</v>
      </c>
      <c r="M227" s="42">
        <v>13</v>
      </c>
      <c r="N227" s="123"/>
      <c r="O227" s="123"/>
      <c r="P227" s="10" t="s">
        <v>25</v>
      </c>
    </row>
    <row r="228" spans="1:16" ht="18" customHeight="1" x14ac:dyDescent="0.15">
      <c r="A228" s="18">
        <v>226</v>
      </c>
      <c r="B228" s="124" t="s">
        <v>1450</v>
      </c>
      <c r="C228" s="42" t="s">
        <v>1451</v>
      </c>
      <c r="D228" s="18" t="s">
        <v>242</v>
      </c>
      <c r="E228" s="42" t="s">
        <v>230</v>
      </c>
      <c r="F228" s="42">
        <v>69</v>
      </c>
      <c r="G228" s="42">
        <v>40</v>
      </c>
      <c r="H228" s="42">
        <v>70</v>
      </c>
      <c r="I228" s="42">
        <v>97</v>
      </c>
      <c r="J228" s="42">
        <v>276</v>
      </c>
      <c r="K228" s="122">
        <v>153.1</v>
      </c>
      <c r="L228" s="122">
        <f t="shared" si="4"/>
        <v>505.65</v>
      </c>
      <c r="M228" s="42">
        <v>14</v>
      </c>
      <c r="N228" s="123"/>
      <c r="O228" s="123"/>
      <c r="P228" s="10" t="s">
        <v>25</v>
      </c>
    </row>
    <row r="229" spans="1:16" ht="18" customHeight="1" x14ac:dyDescent="0.15">
      <c r="A229" s="18">
        <v>227</v>
      </c>
      <c r="B229" s="124" t="s">
        <v>1452</v>
      </c>
      <c r="C229" s="42" t="s">
        <v>1453</v>
      </c>
      <c r="D229" s="18" t="s">
        <v>242</v>
      </c>
      <c r="E229" s="42" t="s">
        <v>230</v>
      </c>
      <c r="F229" s="42">
        <v>49</v>
      </c>
      <c r="G229" s="42">
        <v>35</v>
      </c>
      <c r="H229" s="42">
        <v>77</v>
      </c>
      <c r="I229" s="42">
        <v>103</v>
      </c>
      <c r="J229" s="42">
        <v>264</v>
      </c>
      <c r="K229" s="122">
        <v>159.30000000000001</v>
      </c>
      <c r="L229" s="122">
        <f t="shared" si="4"/>
        <v>502.95000000000005</v>
      </c>
      <c r="M229" s="42">
        <v>15</v>
      </c>
      <c r="N229" s="123"/>
      <c r="O229" s="123"/>
      <c r="P229" s="10" t="s">
        <v>25</v>
      </c>
    </row>
    <row r="230" spans="1:16" ht="18" customHeight="1" x14ac:dyDescent="0.15">
      <c r="A230" s="18">
        <v>228</v>
      </c>
      <c r="B230" s="124" t="s">
        <v>1454</v>
      </c>
      <c r="C230" s="42" t="s">
        <v>1455</v>
      </c>
      <c r="D230" s="18" t="s">
        <v>242</v>
      </c>
      <c r="E230" s="42" t="s">
        <v>230</v>
      </c>
      <c r="F230" s="42">
        <v>60</v>
      </c>
      <c r="G230" s="42">
        <v>54</v>
      </c>
      <c r="H230" s="42">
        <v>67</v>
      </c>
      <c r="I230" s="42">
        <v>74</v>
      </c>
      <c r="J230" s="42">
        <v>255</v>
      </c>
      <c r="K230" s="122">
        <v>152</v>
      </c>
      <c r="L230" s="122">
        <v>483</v>
      </c>
      <c r="M230" s="42">
        <v>16</v>
      </c>
      <c r="N230" s="123"/>
      <c r="O230" s="123"/>
      <c r="P230" s="10" t="s">
        <v>25</v>
      </c>
    </row>
    <row r="231" spans="1:16" ht="18" customHeight="1" x14ac:dyDescent="0.15">
      <c r="A231" s="18">
        <v>229</v>
      </c>
      <c r="B231" s="124" t="s">
        <v>1456</v>
      </c>
      <c r="C231" s="42" t="s">
        <v>1457</v>
      </c>
      <c r="D231" s="18" t="s">
        <v>242</v>
      </c>
      <c r="E231" s="42" t="s">
        <v>230</v>
      </c>
      <c r="F231" s="42">
        <v>55</v>
      </c>
      <c r="G231" s="42">
        <v>44</v>
      </c>
      <c r="H231" s="42">
        <v>66</v>
      </c>
      <c r="I231" s="42">
        <v>100</v>
      </c>
      <c r="J231" s="42">
        <v>265</v>
      </c>
      <c r="K231" s="122">
        <v>145.1</v>
      </c>
      <c r="L231" s="122">
        <f>J231+K231*1.5</f>
        <v>482.65</v>
      </c>
      <c r="M231" s="42">
        <v>17</v>
      </c>
      <c r="N231" s="123"/>
      <c r="O231" s="123"/>
      <c r="P231" s="10" t="s">
        <v>25</v>
      </c>
    </row>
    <row r="232" spans="1:16" ht="18" customHeight="1" x14ac:dyDescent="0.15">
      <c r="A232" s="18">
        <v>230</v>
      </c>
      <c r="B232" s="124" t="s">
        <v>1458</v>
      </c>
      <c r="C232" s="42" t="s">
        <v>1459</v>
      </c>
      <c r="D232" s="18" t="s">
        <v>242</v>
      </c>
      <c r="E232" s="42" t="s">
        <v>230</v>
      </c>
      <c r="F232" s="42">
        <v>50</v>
      </c>
      <c r="G232" s="42">
        <v>49</v>
      </c>
      <c r="H232" s="42">
        <v>61</v>
      </c>
      <c r="I232" s="42">
        <v>93</v>
      </c>
      <c r="J232" s="42">
        <v>253</v>
      </c>
      <c r="K232" s="122">
        <v>151</v>
      </c>
      <c r="L232" s="122">
        <f>J232+K232*1.5</f>
        <v>479.5</v>
      </c>
      <c r="M232" s="42">
        <v>18</v>
      </c>
      <c r="N232" s="123"/>
      <c r="O232" s="123"/>
      <c r="P232" s="10" t="s">
        <v>25</v>
      </c>
    </row>
    <row r="233" spans="1:16" ht="18" customHeight="1" x14ac:dyDescent="0.15">
      <c r="A233" s="18">
        <v>231</v>
      </c>
      <c r="B233" s="124" t="s">
        <v>1460</v>
      </c>
      <c r="C233" s="42" t="s">
        <v>1461</v>
      </c>
      <c r="D233" s="18" t="s">
        <v>242</v>
      </c>
      <c r="E233" s="42" t="s">
        <v>230</v>
      </c>
      <c r="F233" s="42">
        <v>51</v>
      </c>
      <c r="G233" s="42">
        <v>56</v>
      </c>
      <c r="H233" s="42">
        <v>55</v>
      </c>
      <c r="I233" s="42">
        <v>92</v>
      </c>
      <c r="J233" s="42">
        <v>254</v>
      </c>
      <c r="K233" s="122">
        <v>149.30000000000001</v>
      </c>
      <c r="L233" s="122">
        <f>J233+K233*1.5</f>
        <v>477.95000000000005</v>
      </c>
      <c r="M233" s="42">
        <v>19</v>
      </c>
      <c r="N233" s="123"/>
      <c r="O233" s="123"/>
      <c r="P233" s="10" t="s">
        <v>25</v>
      </c>
    </row>
    <row r="234" spans="1:16" ht="18" customHeight="1" x14ac:dyDescent="0.15">
      <c r="A234" s="18">
        <v>232</v>
      </c>
      <c r="B234" s="125" t="s">
        <v>1462</v>
      </c>
      <c r="C234" s="125" t="s">
        <v>1463</v>
      </c>
      <c r="D234" s="125" t="s">
        <v>301</v>
      </c>
      <c r="E234" s="42" t="s">
        <v>1464</v>
      </c>
      <c r="F234" s="115">
        <v>66</v>
      </c>
      <c r="G234" s="115">
        <v>57</v>
      </c>
      <c r="H234" s="115">
        <v>93</v>
      </c>
      <c r="I234" s="115">
        <v>114</v>
      </c>
      <c r="J234" s="42">
        <f t="shared" ref="J234:J263" si="5">SUM(F234:I234)</f>
        <v>330</v>
      </c>
      <c r="K234" s="122">
        <v>149.19999999999999</v>
      </c>
      <c r="L234" s="122">
        <f t="shared" ref="L234:L297" si="6">J234+K234*1.5</f>
        <v>553.79999999999995</v>
      </c>
      <c r="M234" s="47">
        <v>1</v>
      </c>
      <c r="N234" s="47"/>
      <c r="O234" s="47"/>
      <c r="P234" s="10" t="s">
        <v>25</v>
      </c>
    </row>
    <row r="235" spans="1:16" ht="18" customHeight="1" x14ac:dyDescent="0.15">
      <c r="A235" s="18">
        <v>233</v>
      </c>
      <c r="B235" s="14" t="s">
        <v>2306</v>
      </c>
      <c r="C235" s="42" t="s">
        <v>2307</v>
      </c>
      <c r="D235" s="125" t="s">
        <v>301</v>
      </c>
      <c r="E235" s="42" t="s">
        <v>1465</v>
      </c>
      <c r="F235" s="42">
        <v>75</v>
      </c>
      <c r="G235" s="42">
        <v>63</v>
      </c>
      <c r="H235" s="42">
        <v>62</v>
      </c>
      <c r="I235" s="42">
        <v>131</v>
      </c>
      <c r="J235" s="42">
        <f t="shared" si="5"/>
        <v>331</v>
      </c>
      <c r="K235" s="122">
        <v>148.42857142857144</v>
      </c>
      <c r="L235" s="122">
        <f t="shared" si="6"/>
        <v>553.64285714285711</v>
      </c>
      <c r="M235" s="47">
        <v>2</v>
      </c>
      <c r="N235" s="47"/>
      <c r="O235" s="47"/>
      <c r="P235" s="10" t="s">
        <v>25</v>
      </c>
    </row>
    <row r="236" spans="1:16" ht="18" customHeight="1" x14ac:dyDescent="0.15">
      <c r="A236" s="18">
        <v>234</v>
      </c>
      <c r="B236" s="14" t="s">
        <v>1466</v>
      </c>
      <c r="C236" s="42" t="s">
        <v>1467</v>
      </c>
      <c r="D236" s="125" t="s">
        <v>301</v>
      </c>
      <c r="E236" s="42" t="s">
        <v>1465</v>
      </c>
      <c r="F236" s="42">
        <v>55</v>
      </c>
      <c r="G236" s="42">
        <v>41</v>
      </c>
      <c r="H236" s="42">
        <v>82</v>
      </c>
      <c r="I236" s="42">
        <v>122</v>
      </c>
      <c r="J236" s="42">
        <f t="shared" si="5"/>
        <v>300</v>
      </c>
      <c r="K236" s="122">
        <v>154</v>
      </c>
      <c r="L236" s="122">
        <f t="shared" si="6"/>
        <v>531</v>
      </c>
      <c r="M236" s="47">
        <v>3</v>
      </c>
      <c r="N236" s="47"/>
      <c r="O236" s="47"/>
      <c r="P236" s="42" t="s">
        <v>35</v>
      </c>
    </row>
    <row r="237" spans="1:16" ht="18" customHeight="1" x14ac:dyDescent="0.15">
      <c r="A237" s="18">
        <v>235</v>
      </c>
      <c r="B237" s="14" t="s">
        <v>1468</v>
      </c>
      <c r="C237" s="42" t="s">
        <v>1469</v>
      </c>
      <c r="D237" s="125" t="s">
        <v>301</v>
      </c>
      <c r="E237" s="42" t="s">
        <v>1465</v>
      </c>
      <c r="F237" s="42">
        <v>65</v>
      </c>
      <c r="G237" s="42">
        <v>55</v>
      </c>
      <c r="H237" s="42">
        <v>54</v>
      </c>
      <c r="I237" s="42">
        <v>123</v>
      </c>
      <c r="J237" s="42">
        <f t="shared" si="5"/>
        <v>297</v>
      </c>
      <c r="K237" s="122">
        <v>145.85714285714286</v>
      </c>
      <c r="L237" s="122">
        <f t="shared" si="6"/>
        <v>515.78571428571422</v>
      </c>
      <c r="M237" s="47">
        <v>4</v>
      </c>
      <c r="N237" s="47"/>
      <c r="O237" s="47"/>
      <c r="P237" s="10" t="s">
        <v>25</v>
      </c>
    </row>
    <row r="238" spans="1:16" ht="18" customHeight="1" x14ac:dyDescent="0.15">
      <c r="A238" s="18">
        <v>236</v>
      </c>
      <c r="B238" s="14" t="s">
        <v>1470</v>
      </c>
      <c r="C238" s="42" t="s">
        <v>1471</v>
      </c>
      <c r="D238" s="125" t="s">
        <v>301</v>
      </c>
      <c r="E238" s="42" t="s">
        <v>1465</v>
      </c>
      <c r="F238" s="42">
        <v>61</v>
      </c>
      <c r="G238" s="42">
        <v>42</v>
      </c>
      <c r="H238" s="42">
        <v>59</v>
      </c>
      <c r="I238" s="42">
        <v>126</v>
      </c>
      <c r="J238" s="42">
        <f t="shared" si="5"/>
        <v>288</v>
      </c>
      <c r="K238" s="122">
        <v>151.14285714285717</v>
      </c>
      <c r="L238" s="122">
        <f t="shared" si="6"/>
        <v>514.71428571428578</v>
      </c>
      <c r="M238" s="47">
        <v>5</v>
      </c>
      <c r="N238" s="47"/>
      <c r="O238" s="47"/>
      <c r="P238" s="10" t="s">
        <v>25</v>
      </c>
    </row>
    <row r="239" spans="1:16" ht="18" customHeight="1" x14ac:dyDescent="0.15">
      <c r="A239" s="18">
        <v>237</v>
      </c>
      <c r="B239" s="14" t="s">
        <v>1472</v>
      </c>
      <c r="C239" s="42" t="s">
        <v>1473</v>
      </c>
      <c r="D239" s="125" t="s">
        <v>301</v>
      </c>
      <c r="E239" s="42" t="s">
        <v>1465</v>
      </c>
      <c r="F239" s="42">
        <v>66</v>
      </c>
      <c r="G239" s="42">
        <v>60</v>
      </c>
      <c r="H239" s="42">
        <v>65</v>
      </c>
      <c r="I239" s="42">
        <v>101</v>
      </c>
      <c r="J239" s="42">
        <f t="shared" si="5"/>
        <v>292</v>
      </c>
      <c r="K239" s="122">
        <v>143.42857142857144</v>
      </c>
      <c r="L239" s="122">
        <f t="shared" si="6"/>
        <v>507.14285714285717</v>
      </c>
      <c r="M239" s="47">
        <v>6</v>
      </c>
      <c r="N239" s="47"/>
      <c r="O239" s="47"/>
      <c r="P239" s="10" t="s">
        <v>25</v>
      </c>
    </row>
    <row r="240" spans="1:16" ht="18" customHeight="1" x14ac:dyDescent="0.15">
      <c r="A240" s="18">
        <v>238</v>
      </c>
      <c r="B240" s="14" t="s">
        <v>1474</v>
      </c>
      <c r="C240" s="42" t="s">
        <v>1475</v>
      </c>
      <c r="D240" s="125" t="s">
        <v>301</v>
      </c>
      <c r="E240" s="42" t="s">
        <v>1465</v>
      </c>
      <c r="F240" s="42">
        <v>58</v>
      </c>
      <c r="G240" s="42">
        <v>37</v>
      </c>
      <c r="H240" s="42">
        <v>53</v>
      </c>
      <c r="I240" s="42">
        <v>142</v>
      </c>
      <c r="J240" s="42">
        <f t="shared" si="5"/>
        <v>290</v>
      </c>
      <c r="K240" s="122">
        <v>144.71428571428572</v>
      </c>
      <c r="L240" s="122">
        <f t="shared" si="6"/>
        <v>507.07142857142856</v>
      </c>
      <c r="M240" s="47">
        <v>7</v>
      </c>
      <c r="N240" s="47"/>
      <c r="O240" s="47"/>
      <c r="P240" s="10" t="s">
        <v>25</v>
      </c>
    </row>
    <row r="241" spans="1:16" ht="18" customHeight="1" x14ac:dyDescent="0.15">
      <c r="A241" s="18">
        <v>239</v>
      </c>
      <c r="B241" s="14" t="s">
        <v>1476</v>
      </c>
      <c r="C241" s="42" t="s">
        <v>1477</v>
      </c>
      <c r="D241" s="125" t="s">
        <v>301</v>
      </c>
      <c r="E241" s="42" t="s">
        <v>1465</v>
      </c>
      <c r="F241" s="42">
        <v>66</v>
      </c>
      <c r="G241" s="42">
        <v>55</v>
      </c>
      <c r="H241" s="52">
        <v>76</v>
      </c>
      <c r="I241" s="52">
        <v>77</v>
      </c>
      <c r="J241" s="42">
        <f t="shared" si="5"/>
        <v>274</v>
      </c>
      <c r="K241" s="122">
        <v>153.85714285714286</v>
      </c>
      <c r="L241" s="122">
        <f t="shared" si="6"/>
        <v>504.78571428571428</v>
      </c>
      <c r="M241" s="47">
        <v>8</v>
      </c>
      <c r="N241" s="47"/>
      <c r="O241" s="47"/>
      <c r="P241" s="10" t="s">
        <v>25</v>
      </c>
    </row>
    <row r="242" spans="1:16" ht="18" customHeight="1" x14ac:dyDescent="0.15">
      <c r="A242" s="18">
        <v>240</v>
      </c>
      <c r="B242" s="14" t="s">
        <v>1478</v>
      </c>
      <c r="C242" s="42" t="s">
        <v>1479</v>
      </c>
      <c r="D242" s="125" t="s">
        <v>301</v>
      </c>
      <c r="E242" s="42" t="s">
        <v>1465</v>
      </c>
      <c r="F242" s="42">
        <v>49</v>
      </c>
      <c r="G242" s="42">
        <v>66</v>
      </c>
      <c r="H242" s="42">
        <v>51</v>
      </c>
      <c r="I242" s="42">
        <v>103</v>
      </c>
      <c r="J242" s="42">
        <f t="shared" si="5"/>
        <v>269</v>
      </c>
      <c r="K242" s="122">
        <v>152.5</v>
      </c>
      <c r="L242" s="122">
        <f t="shared" si="6"/>
        <v>497.75</v>
      </c>
      <c r="M242" s="47">
        <v>9</v>
      </c>
      <c r="N242" s="47"/>
      <c r="O242" s="47"/>
      <c r="P242" s="10" t="s">
        <v>25</v>
      </c>
    </row>
    <row r="243" spans="1:16" ht="18" customHeight="1" x14ac:dyDescent="0.15">
      <c r="A243" s="18">
        <v>241</v>
      </c>
      <c r="B243" s="14" t="s">
        <v>1480</v>
      </c>
      <c r="C243" s="42" t="s">
        <v>1481</v>
      </c>
      <c r="D243" s="125" t="s">
        <v>301</v>
      </c>
      <c r="E243" s="42" t="s">
        <v>1465</v>
      </c>
      <c r="F243" s="42">
        <v>70</v>
      </c>
      <c r="G243" s="42">
        <v>60</v>
      </c>
      <c r="H243" s="42">
        <v>59</v>
      </c>
      <c r="I243" s="42">
        <v>96</v>
      </c>
      <c r="J243" s="42">
        <f t="shared" si="5"/>
        <v>285</v>
      </c>
      <c r="K243" s="122">
        <v>141.42857142857142</v>
      </c>
      <c r="L243" s="122">
        <f t="shared" si="6"/>
        <v>497.14285714285711</v>
      </c>
      <c r="M243" s="47">
        <v>10</v>
      </c>
      <c r="N243" s="47">
        <v>94</v>
      </c>
      <c r="O243" s="47">
        <v>75</v>
      </c>
      <c r="P243" s="42" t="s">
        <v>35</v>
      </c>
    </row>
    <row r="244" spans="1:16" ht="18" customHeight="1" x14ac:dyDescent="0.15">
      <c r="A244" s="18">
        <v>242</v>
      </c>
      <c r="B244" s="14" t="s">
        <v>1482</v>
      </c>
      <c r="C244" s="42" t="s">
        <v>1483</v>
      </c>
      <c r="D244" s="125" t="s">
        <v>301</v>
      </c>
      <c r="E244" s="42" t="s">
        <v>1465</v>
      </c>
      <c r="F244" s="42">
        <v>75</v>
      </c>
      <c r="G244" s="42">
        <v>74</v>
      </c>
      <c r="H244" s="42">
        <v>90</v>
      </c>
      <c r="I244" s="42">
        <v>51</v>
      </c>
      <c r="J244" s="42">
        <f t="shared" si="5"/>
        <v>290</v>
      </c>
      <c r="K244" s="122">
        <v>129.71428571428572</v>
      </c>
      <c r="L244" s="122">
        <f t="shared" si="6"/>
        <v>484.57142857142856</v>
      </c>
      <c r="M244" s="47">
        <v>11</v>
      </c>
      <c r="N244" s="47"/>
      <c r="O244" s="47"/>
      <c r="P244" s="10" t="s">
        <v>25</v>
      </c>
    </row>
    <row r="245" spans="1:16" ht="18" customHeight="1" x14ac:dyDescent="0.15">
      <c r="A245" s="18">
        <v>243</v>
      </c>
      <c r="B245" s="14" t="s">
        <v>1484</v>
      </c>
      <c r="C245" s="42" t="s">
        <v>1485</v>
      </c>
      <c r="D245" s="125" t="s">
        <v>301</v>
      </c>
      <c r="E245" s="42" t="s">
        <v>1465</v>
      </c>
      <c r="F245" s="42">
        <v>59</v>
      </c>
      <c r="G245" s="42">
        <v>43</v>
      </c>
      <c r="H245" s="42">
        <v>60</v>
      </c>
      <c r="I245" s="42">
        <v>95</v>
      </c>
      <c r="J245" s="42">
        <f t="shared" si="5"/>
        <v>257</v>
      </c>
      <c r="K245" s="122">
        <v>147.21428571428572</v>
      </c>
      <c r="L245" s="122">
        <f t="shared" si="6"/>
        <v>477.82142857142856</v>
      </c>
      <c r="M245" s="47">
        <v>12</v>
      </c>
      <c r="N245" s="47">
        <v>86</v>
      </c>
      <c r="O245" s="47">
        <v>82.5</v>
      </c>
      <c r="P245" s="42" t="s">
        <v>35</v>
      </c>
    </row>
    <row r="246" spans="1:16" ht="18" customHeight="1" x14ac:dyDescent="0.15">
      <c r="A246" s="18">
        <v>244</v>
      </c>
      <c r="B246" s="14" t="s">
        <v>1486</v>
      </c>
      <c r="C246" s="52" t="s">
        <v>1487</v>
      </c>
      <c r="D246" s="125" t="s">
        <v>301</v>
      </c>
      <c r="E246" s="42" t="s">
        <v>230</v>
      </c>
      <c r="F246" s="52">
        <v>62</v>
      </c>
      <c r="G246" s="52">
        <v>57</v>
      </c>
      <c r="H246" s="52">
        <v>50</v>
      </c>
      <c r="I246" s="52">
        <v>130</v>
      </c>
      <c r="J246" s="42">
        <f t="shared" si="5"/>
        <v>299</v>
      </c>
      <c r="K246" s="122">
        <v>147.33333333333331</v>
      </c>
      <c r="L246" s="122">
        <f t="shared" si="6"/>
        <v>520</v>
      </c>
      <c r="M246" s="47">
        <v>1</v>
      </c>
      <c r="N246" s="47"/>
      <c r="O246" s="47"/>
      <c r="P246" s="10" t="s">
        <v>25</v>
      </c>
    </row>
    <row r="247" spans="1:16" ht="18" customHeight="1" x14ac:dyDescent="0.15">
      <c r="A247" s="18">
        <v>245</v>
      </c>
      <c r="B247" s="109" t="s">
        <v>1488</v>
      </c>
      <c r="C247" s="18" t="s">
        <v>1489</v>
      </c>
      <c r="D247" s="125" t="s">
        <v>301</v>
      </c>
      <c r="E247" s="42" t="s">
        <v>1490</v>
      </c>
      <c r="F247" s="115">
        <v>54</v>
      </c>
      <c r="G247" s="115">
        <v>55</v>
      </c>
      <c r="H247" s="115">
        <v>55</v>
      </c>
      <c r="I247" s="115">
        <v>109</v>
      </c>
      <c r="J247" s="42">
        <f t="shared" si="5"/>
        <v>273</v>
      </c>
      <c r="K247" s="122">
        <v>159.19999999999999</v>
      </c>
      <c r="L247" s="122">
        <f t="shared" si="6"/>
        <v>511.79999999999995</v>
      </c>
      <c r="M247" s="47">
        <v>2</v>
      </c>
      <c r="N247" s="47"/>
      <c r="O247" s="47"/>
      <c r="P247" s="10" t="s">
        <v>25</v>
      </c>
    </row>
    <row r="248" spans="1:16" ht="18" customHeight="1" x14ac:dyDescent="0.15">
      <c r="A248" s="18">
        <v>246</v>
      </c>
      <c r="B248" s="14" t="s">
        <v>1491</v>
      </c>
      <c r="C248" s="52" t="s">
        <v>1492</v>
      </c>
      <c r="D248" s="125" t="s">
        <v>301</v>
      </c>
      <c r="E248" s="42" t="s">
        <v>230</v>
      </c>
      <c r="F248" s="52">
        <v>64</v>
      </c>
      <c r="G248" s="52">
        <v>75</v>
      </c>
      <c r="H248" s="52">
        <v>55</v>
      </c>
      <c r="I248" s="52">
        <v>76</v>
      </c>
      <c r="J248" s="42">
        <f t="shared" si="5"/>
        <v>270</v>
      </c>
      <c r="K248" s="122">
        <v>159.41666666666666</v>
      </c>
      <c r="L248" s="122">
        <f t="shared" si="6"/>
        <v>509.125</v>
      </c>
      <c r="M248" s="47">
        <v>3</v>
      </c>
      <c r="N248" s="47"/>
      <c r="O248" s="47"/>
      <c r="P248" s="10" t="s">
        <v>25</v>
      </c>
    </row>
    <row r="249" spans="1:16" ht="18" customHeight="1" x14ac:dyDescent="0.15">
      <c r="A249" s="18">
        <v>247</v>
      </c>
      <c r="B249" s="14" t="s">
        <v>1493</v>
      </c>
      <c r="C249" s="52" t="s">
        <v>1494</v>
      </c>
      <c r="D249" s="125" t="s">
        <v>301</v>
      </c>
      <c r="E249" s="42" t="s">
        <v>230</v>
      </c>
      <c r="F249" s="52">
        <v>56</v>
      </c>
      <c r="G249" s="52">
        <v>66</v>
      </c>
      <c r="H249" s="52">
        <v>78</v>
      </c>
      <c r="I249" s="52">
        <v>82</v>
      </c>
      <c r="J249" s="42">
        <f t="shared" si="5"/>
        <v>282</v>
      </c>
      <c r="K249" s="122">
        <v>145.83333333333331</v>
      </c>
      <c r="L249" s="122">
        <f t="shared" si="6"/>
        <v>500.75</v>
      </c>
      <c r="M249" s="47">
        <v>4</v>
      </c>
      <c r="N249" s="47"/>
      <c r="O249" s="47"/>
      <c r="P249" s="10" t="s">
        <v>25</v>
      </c>
    </row>
    <row r="250" spans="1:16" ht="18" customHeight="1" x14ac:dyDescent="0.15">
      <c r="A250" s="18">
        <v>248</v>
      </c>
      <c r="B250" s="14" t="s">
        <v>1495</v>
      </c>
      <c r="C250" s="52" t="s">
        <v>1496</v>
      </c>
      <c r="D250" s="125" t="s">
        <v>301</v>
      </c>
      <c r="E250" s="42" t="s">
        <v>230</v>
      </c>
      <c r="F250" s="52">
        <v>59</v>
      </c>
      <c r="G250" s="52">
        <v>41</v>
      </c>
      <c r="H250" s="52">
        <v>50</v>
      </c>
      <c r="I250" s="52">
        <v>118</v>
      </c>
      <c r="J250" s="42">
        <f t="shared" si="5"/>
        <v>268</v>
      </c>
      <c r="K250" s="122">
        <v>142</v>
      </c>
      <c r="L250" s="122">
        <f t="shared" si="6"/>
        <v>481</v>
      </c>
      <c r="M250" s="47">
        <v>5</v>
      </c>
      <c r="N250" s="47"/>
      <c r="O250" s="47"/>
      <c r="P250" s="10" t="s">
        <v>25</v>
      </c>
    </row>
    <row r="251" spans="1:16" ht="18" customHeight="1" x14ac:dyDescent="0.15">
      <c r="A251" s="18">
        <v>249</v>
      </c>
      <c r="B251" s="14" t="s">
        <v>1497</v>
      </c>
      <c r="C251" s="52" t="s">
        <v>1498</v>
      </c>
      <c r="D251" s="125" t="s">
        <v>301</v>
      </c>
      <c r="E251" s="42" t="s">
        <v>230</v>
      </c>
      <c r="F251" s="52">
        <v>50</v>
      </c>
      <c r="G251" s="52">
        <v>40</v>
      </c>
      <c r="H251" s="52">
        <v>60</v>
      </c>
      <c r="I251" s="52">
        <v>106</v>
      </c>
      <c r="J251" s="42">
        <f t="shared" si="5"/>
        <v>256</v>
      </c>
      <c r="K251" s="122">
        <v>145.83333333333331</v>
      </c>
      <c r="L251" s="122">
        <f t="shared" si="6"/>
        <v>474.75</v>
      </c>
      <c r="M251" s="47">
        <v>6</v>
      </c>
      <c r="N251" s="47"/>
      <c r="O251" s="47"/>
      <c r="P251" s="10" t="s">
        <v>25</v>
      </c>
    </row>
    <row r="252" spans="1:16" ht="18" customHeight="1" x14ac:dyDescent="0.15">
      <c r="A252" s="18">
        <v>250</v>
      </c>
      <c r="B252" s="14" t="s">
        <v>1499</v>
      </c>
      <c r="C252" s="52" t="s">
        <v>1500</v>
      </c>
      <c r="D252" s="125" t="s">
        <v>301</v>
      </c>
      <c r="E252" s="42" t="s">
        <v>230</v>
      </c>
      <c r="F252" s="52">
        <v>48</v>
      </c>
      <c r="G252" s="52">
        <v>57</v>
      </c>
      <c r="H252" s="52">
        <v>59</v>
      </c>
      <c r="I252" s="52">
        <v>101</v>
      </c>
      <c r="J252" s="42">
        <f t="shared" si="5"/>
        <v>265</v>
      </c>
      <c r="K252" s="122">
        <v>138.83333333333331</v>
      </c>
      <c r="L252" s="122">
        <f t="shared" si="6"/>
        <v>473.25</v>
      </c>
      <c r="M252" s="47">
        <v>7</v>
      </c>
      <c r="N252" s="47"/>
      <c r="O252" s="47"/>
      <c r="P252" s="10" t="s">
        <v>25</v>
      </c>
    </row>
    <row r="253" spans="1:16" ht="18" customHeight="1" x14ac:dyDescent="0.15">
      <c r="A253" s="18">
        <v>251</v>
      </c>
      <c r="B253" s="14" t="s">
        <v>1501</v>
      </c>
      <c r="C253" s="52" t="s">
        <v>1502</v>
      </c>
      <c r="D253" s="125" t="s">
        <v>301</v>
      </c>
      <c r="E253" s="42" t="s">
        <v>298</v>
      </c>
      <c r="F253" s="126">
        <v>61</v>
      </c>
      <c r="G253" s="126">
        <v>74</v>
      </c>
      <c r="H253" s="126">
        <v>68</v>
      </c>
      <c r="I253" s="126">
        <v>133</v>
      </c>
      <c r="J253" s="42">
        <f t="shared" si="5"/>
        <v>336</v>
      </c>
      <c r="K253" s="122">
        <v>162.875</v>
      </c>
      <c r="L253" s="122">
        <f t="shared" si="6"/>
        <v>580.3125</v>
      </c>
      <c r="M253" s="47">
        <v>1</v>
      </c>
      <c r="N253" s="47"/>
      <c r="O253" s="47"/>
      <c r="P253" s="42" t="s">
        <v>35</v>
      </c>
    </row>
    <row r="254" spans="1:16" ht="18" customHeight="1" x14ac:dyDescent="0.15">
      <c r="A254" s="18">
        <v>252</v>
      </c>
      <c r="B254" s="14" t="s">
        <v>1503</v>
      </c>
      <c r="C254" s="52" t="s">
        <v>1504</v>
      </c>
      <c r="D254" s="125" t="s">
        <v>301</v>
      </c>
      <c r="E254" s="42" t="s">
        <v>298</v>
      </c>
      <c r="F254" s="126">
        <v>61</v>
      </c>
      <c r="G254" s="126">
        <v>64</v>
      </c>
      <c r="H254" s="126">
        <v>61</v>
      </c>
      <c r="I254" s="126">
        <v>135</v>
      </c>
      <c r="J254" s="42">
        <f t="shared" si="5"/>
        <v>321</v>
      </c>
      <c r="K254" s="122">
        <v>152.77777777777777</v>
      </c>
      <c r="L254" s="122">
        <f t="shared" si="6"/>
        <v>550.16666666666663</v>
      </c>
      <c r="M254" s="47">
        <v>2</v>
      </c>
      <c r="N254" s="47"/>
      <c r="O254" s="47"/>
      <c r="P254" s="42" t="s">
        <v>35</v>
      </c>
    </row>
    <row r="255" spans="1:16" ht="18" customHeight="1" x14ac:dyDescent="0.15">
      <c r="A255" s="18">
        <v>253</v>
      </c>
      <c r="B255" s="14" t="s">
        <v>1505</v>
      </c>
      <c r="C255" s="52" t="s">
        <v>1506</v>
      </c>
      <c r="D255" s="125" t="s">
        <v>301</v>
      </c>
      <c r="E255" s="42" t="s">
        <v>298</v>
      </c>
      <c r="F255" s="126">
        <v>59</v>
      </c>
      <c r="G255" s="126">
        <v>59</v>
      </c>
      <c r="H255" s="126">
        <v>48</v>
      </c>
      <c r="I255" s="126">
        <v>129</v>
      </c>
      <c r="J255" s="42">
        <f t="shared" si="5"/>
        <v>295</v>
      </c>
      <c r="K255" s="122">
        <v>154.44444444444443</v>
      </c>
      <c r="L255" s="122">
        <f t="shared" si="6"/>
        <v>526.66666666666663</v>
      </c>
      <c r="M255" s="47">
        <v>3</v>
      </c>
      <c r="N255" s="47"/>
      <c r="O255" s="47"/>
      <c r="P255" s="42" t="s">
        <v>35</v>
      </c>
    </row>
    <row r="256" spans="1:16" ht="18" customHeight="1" x14ac:dyDescent="0.15">
      <c r="A256" s="18">
        <v>254</v>
      </c>
      <c r="B256" s="14" t="s">
        <v>1507</v>
      </c>
      <c r="C256" s="52" t="s">
        <v>1508</v>
      </c>
      <c r="D256" s="125" t="s">
        <v>301</v>
      </c>
      <c r="E256" s="42" t="s">
        <v>298</v>
      </c>
      <c r="F256" s="126">
        <v>62</v>
      </c>
      <c r="G256" s="126">
        <v>60</v>
      </c>
      <c r="H256" s="126">
        <v>59</v>
      </c>
      <c r="I256" s="126">
        <v>116</v>
      </c>
      <c r="J256" s="42">
        <f t="shared" si="5"/>
        <v>297</v>
      </c>
      <c r="K256" s="122">
        <v>146.625</v>
      </c>
      <c r="L256" s="122">
        <f t="shared" si="6"/>
        <v>516.9375</v>
      </c>
      <c r="M256" s="47">
        <v>4</v>
      </c>
      <c r="N256" s="47"/>
      <c r="O256" s="47"/>
      <c r="P256" s="42" t="s">
        <v>35</v>
      </c>
    </row>
    <row r="257" spans="1:16" ht="18" customHeight="1" x14ac:dyDescent="0.15">
      <c r="A257" s="18">
        <v>255</v>
      </c>
      <c r="B257" s="14" t="s">
        <v>1509</v>
      </c>
      <c r="C257" s="52" t="s">
        <v>1510</v>
      </c>
      <c r="D257" s="125" t="s">
        <v>301</v>
      </c>
      <c r="E257" s="42" t="s">
        <v>298</v>
      </c>
      <c r="F257" s="52">
        <v>58</v>
      </c>
      <c r="G257" s="52">
        <v>74</v>
      </c>
      <c r="H257" s="52">
        <v>49</v>
      </c>
      <c r="I257" s="52">
        <v>87</v>
      </c>
      <c r="J257" s="42">
        <f t="shared" si="5"/>
        <v>268</v>
      </c>
      <c r="K257" s="122">
        <v>162</v>
      </c>
      <c r="L257" s="122">
        <f t="shared" si="6"/>
        <v>511</v>
      </c>
      <c r="M257" s="47">
        <v>5</v>
      </c>
      <c r="N257" s="47"/>
      <c r="O257" s="47"/>
      <c r="P257" s="10" t="s">
        <v>25</v>
      </c>
    </row>
    <row r="258" spans="1:16" ht="18" customHeight="1" x14ac:dyDescent="0.15">
      <c r="A258" s="18">
        <v>256</v>
      </c>
      <c r="B258" s="14" t="s">
        <v>1511</v>
      </c>
      <c r="C258" s="52" t="s">
        <v>1512</v>
      </c>
      <c r="D258" s="125" t="s">
        <v>301</v>
      </c>
      <c r="E258" s="42" t="s">
        <v>298</v>
      </c>
      <c r="F258" s="52">
        <v>50</v>
      </c>
      <c r="G258" s="52">
        <v>68</v>
      </c>
      <c r="H258" s="52">
        <v>60</v>
      </c>
      <c r="I258" s="52">
        <v>102</v>
      </c>
      <c r="J258" s="42">
        <f t="shared" si="5"/>
        <v>280</v>
      </c>
      <c r="K258" s="122">
        <v>150.625</v>
      </c>
      <c r="L258" s="122">
        <f t="shared" si="6"/>
        <v>505.9375</v>
      </c>
      <c r="M258" s="47">
        <v>6</v>
      </c>
      <c r="N258" s="47"/>
      <c r="O258" s="47"/>
      <c r="P258" s="10" t="s">
        <v>25</v>
      </c>
    </row>
    <row r="259" spans="1:16" ht="18" customHeight="1" x14ac:dyDescent="0.15">
      <c r="A259" s="18">
        <v>257</v>
      </c>
      <c r="B259" s="14" t="s">
        <v>1513</v>
      </c>
      <c r="C259" s="52" t="s">
        <v>1514</v>
      </c>
      <c r="D259" s="125" t="s">
        <v>301</v>
      </c>
      <c r="E259" s="42" t="s">
        <v>298</v>
      </c>
      <c r="F259" s="126">
        <v>59</v>
      </c>
      <c r="G259" s="126">
        <v>50</v>
      </c>
      <c r="H259" s="126">
        <v>53</v>
      </c>
      <c r="I259" s="126">
        <v>110</v>
      </c>
      <c r="J259" s="42">
        <f t="shared" si="5"/>
        <v>272</v>
      </c>
      <c r="K259" s="122">
        <v>142.88888888888891</v>
      </c>
      <c r="L259" s="122">
        <f t="shared" si="6"/>
        <v>486.33333333333337</v>
      </c>
      <c r="M259" s="47">
        <v>7</v>
      </c>
      <c r="N259" s="47">
        <v>88</v>
      </c>
      <c r="O259" s="47">
        <v>69.5</v>
      </c>
      <c r="P259" s="42" t="s">
        <v>35</v>
      </c>
    </row>
    <row r="260" spans="1:16" ht="18" customHeight="1" x14ac:dyDescent="0.15">
      <c r="A260" s="18">
        <v>258</v>
      </c>
      <c r="B260" s="14" t="s">
        <v>1515</v>
      </c>
      <c r="C260" s="52" t="s">
        <v>1516</v>
      </c>
      <c r="D260" s="125" t="s">
        <v>301</v>
      </c>
      <c r="E260" s="42" t="s">
        <v>298</v>
      </c>
      <c r="F260" s="52">
        <v>62</v>
      </c>
      <c r="G260" s="52">
        <v>42</v>
      </c>
      <c r="H260" s="52">
        <v>56</v>
      </c>
      <c r="I260" s="52">
        <v>113</v>
      </c>
      <c r="J260" s="42">
        <f t="shared" si="5"/>
        <v>273</v>
      </c>
      <c r="K260" s="122">
        <v>137.69999999999999</v>
      </c>
      <c r="L260" s="122">
        <f t="shared" si="6"/>
        <v>479.54999999999995</v>
      </c>
      <c r="M260" s="47">
        <v>8</v>
      </c>
      <c r="N260" s="47"/>
      <c r="O260" s="47"/>
      <c r="P260" s="10" t="s">
        <v>25</v>
      </c>
    </row>
    <row r="261" spans="1:16" ht="18" customHeight="1" x14ac:dyDescent="0.15">
      <c r="A261" s="18">
        <v>259</v>
      </c>
      <c r="B261" s="14" t="s">
        <v>1517</v>
      </c>
      <c r="C261" s="52" t="s">
        <v>1518</v>
      </c>
      <c r="D261" s="125" t="s">
        <v>301</v>
      </c>
      <c r="E261" s="42" t="s">
        <v>298</v>
      </c>
      <c r="F261" s="126">
        <v>60</v>
      </c>
      <c r="G261" s="126">
        <v>54</v>
      </c>
      <c r="H261" s="126">
        <v>47</v>
      </c>
      <c r="I261" s="126">
        <v>91</v>
      </c>
      <c r="J261" s="42">
        <f t="shared" si="5"/>
        <v>252</v>
      </c>
      <c r="K261" s="122">
        <v>150.125</v>
      </c>
      <c r="L261" s="122">
        <f t="shared" si="6"/>
        <v>477.1875</v>
      </c>
      <c r="M261" s="47">
        <v>9</v>
      </c>
      <c r="N261" s="47"/>
      <c r="O261" s="47"/>
      <c r="P261" s="42" t="s">
        <v>35</v>
      </c>
    </row>
    <row r="262" spans="1:16" ht="18" customHeight="1" x14ac:dyDescent="0.15">
      <c r="A262" s="18">
        <v>260</v>
      </c>
      <c r="B262" s="14" t="s">
        <v>1519</v>
      </c>
      <c r="C262" s="52" t="s">
        <v>1520</v>
      </c>
      <c r="D262" s="125" t="s">
        <v>301</v>
      </c>
      <c r="E262" s="42" t="s">
        <v>298</v>
      </c>
      <c r="F262" s="42">
        <v>58</v>
      </c>
      <c r="G262" s="42">
        <v>38</v>
      </c>
      <c r="H262" s="42">
        <v>55</v>
      </c>
      <c r="I262" s="42">
        <v>100</v>
      </c>
      <c r="J262" s="42">
        <f t="shared" si="5"/>
        <v>251</v>
      </c>
      <c r="K262" s="122">
        <v>139.22222222222223</v>
      </c>
      <c r="L262" s="122">
        <f t="shared" si="6"/>
        <v>459.83333333333337</v>
      </c>
      <c r="M262" s="47">
        <v>10</v>
      </c>
      <c r="N262" s="47"/>
      <c r="O262" s="47"/>
      <c r="P262" s="10" t="s">
        <v>25</v>
      </c>
    </row>
    <row r="263" spans="1:16" ht="18" customHeight="1" x14ac:dyDescent="0.15">
      <c r="A263" s="18">
        <v>261</v>
      </c>
      <c r="B263" s="14" t="s">
        <v>1521</v>
      </c>
      <c r="C263" s="52" t="s">
        <v>1522</v>
      </c>
      <c r="D263" s="125" t="s">
        <v>301</v>
      </c>
      <c r="E263" s="42" t="s">
        <v>298</v>
      </c>
      <c r="F263" s="126">
        <v>55</v>
      </c>
      <c r="G263" s="126">
        <v>48</v>
      </c>
      <c r="H263" s="126">
        <v>64</v>
      </c>
      <c r="I263" s="126">
        <v>82</v>
      </c>
      <c r="J263" s="42">
        <f t="shared" si="5"/>
        <v>249</v>
      </c>
      <c r="K263" s="122">
        <v>137.77777777777777</v>
      </c>
      <c r="L263" s="122">
        <f t="shared" si="6"/>
        <v>455.66666666666663</v>
      </c>
      <c r="M263" s="47">
        <v>11</v>
      </c>
      <c r="N263" s="47">
        <v>85</v>
      </c>
      <c r="O263" s="47">
        <v>67</v>
      </c>
      <c r="P263" s="42" t="s">
        <v>35</v>
      </c>
    </row>
    <row r="264" spans="1:16" ht="18" customHeight="1" x14ac:dyDescent="0.15">
      <c r="A264" s="18">
        <v>262</v>
      </c>
      <c r="B264" s="18" t="s">
        <v>1523</v>
      </c>
      <c r="C264" s="18" t="s">
        <v>1524</v>
      </c>
      <c r="D264" s="18" t="s">
        <v>341</v>
      </c>
      <c r="E264" s="18" t="s">
        <v>1525</v>
      </c>
      <c r="F264" s="18">
        <v>67</v>
      </c>
      <c r="G264" s="18">
        <v>57</v>
      </c>
      <c r="H264" s="18">
        <v>106</v>
      </c>
      <c r="I264" s="18">
        <v>99</v>
      </c>
      <c r="J264" s="18">
        <v>329</v>
      </c>
      <c r="K264" s="110">
        <v>85.4</v>
      </c>
      <c r="L264" s="110">
        <f t="shared" si="6"/>
        <v>457.1</v>
      </c>
      <c r="M264" s="18">
        <v>1</v>
      </c>
      <c r="N264" s="111"/>
      <c r="O264" s="111"/>
      <c r="P264" s="18" t="s">
        <v>104</v>
      </c>
    </row>
    <row r="265" spans="1:16" ht="18" customHeight="1" x14ac:dyDescent="0.15">
      <c r="A265" s="18">
        <v>263</v>
      </c>
      <c r="B265" s="18" t="s">
        <v>2308</v>
      </c>
      <c r="C265" s="18" t="s">
        <v>2309</v>
      </c>
      <c r="D265" s="18" t="s">
        <v>341</v>
      </c>
      <c r="E265" s="18" t="s">
        <v>1525</v>
      </c>
      <c r="F265" s="18">
        <v>58</v>
      </c>
      <c r="G265" s="18">
        <v>58</v>
      </c>
      <c r="H265" s="18">
        <v>107</v>
      </c>
      <c r="I265" s="18">
        <v>101</v>
      </c>
      <c r="J265" s="18">
        <v>324</v>
      </c>
      <c r="K265" s="110">
        <v>87.199999999999989</v>
      </c>
      <c r="L265" s="110">
        <f t="shared" si="6"/>
        <v>454.79999999999995</v>
      </c>
      <c r="M265" s="18">
        <v>2</v>
      </c>
      <c r="N265" s="111"/>
      <c r="O265" s="111"/>
      <c r="P265" s="18" t="s">
        <v>104</v>
      </c>
    </row>
    <row r="266" spans="1:16" ht="18" customHeight="1" x14ac:dyDescent="0.15">
      <c r="A266" s="18">
        <v>264</v>
      </c>
      <c r="B266" s="18" t="s">
        <v>2310</v>
      </c>
      <c r="C266" s="18" t="s">
        <v>2311</v>
      </c>
      <c r="D266" s="18" t="s">
        <v>341</v>
      </c>
      <c r="E266" s="18" t="s">
        <v>1525</v>
      </c>
      <c r="F266" s="18">
        <v>62</v>
      </c>
      <c r="G266" s="18">
        <v>61</v>
      </c>
      <c r="H266" s="18">
        <v>119</v>
      </c>
      <c r="I266" s="18">
        <v>88</v>
      </c>
      <c r="J266" s="18">
        <v>330</v>
      </c>
      <c r="K266" s="110">
        <v>79.400000000000006</v>
      </c>
      <c r="L266" s="110">
        <f t="shared" si="6"/>
        <v>449.1</v>
      </c>
      <c r="M266" s="18">
        <v>3</v>
      </c>
      <c r="N266" s="111"/>
      <c r="O266" s="111"/>
      <c r="P266" s="18" t="s">
        <v>104</v>
      </c>
    </row>
    <row r="267" spans="1:16" ht="18" customHeight="1" x14ac:dyDescent="0.15">
      <c r="A267" s="18">
        <v>265</v>
      </c>
      <c r="B267" s="61" t="s">
        <v>1526</v>
      </c>
      <c r="C267" s="61" t="s">
        <v>1527</v>
      </c>
      <c r="D267" s="18" t="s">
        <v>341</v>
      </c>
      <c r="E267" s="61" t="s">
        <v>1528</v>
      </c>
      <c r="F267" s="61">
        <v>68</v>
      </c>
      <c r="G267" s="61">
        <v>68</v>
      </c>
      <c r="H267" s="61">
        <v>64</v>
      </c>
      <c r="I267" s="61">
        <v>113</v>
      </c>
      <c r="J267" s="61">
        <v>313</v>
      </c>
      <c r="K267" s="110">
        <v>87</v>
      </c>
      <c r="L267" s="110">
        <f t="shared" si="6"/>
        <v>443.5</v>
      </c>
      <c r="M267" s="18">
        <v>4</v>
      </c>
      <c r="N267" s="111"/>
      <c r="O267" s="111"/>
      <c r="P267" s="10" t="s">
        <v>25</v>
      </c>
    </row>
    <row r="268" spans="1:16" ht="18" customHeight="1" x14ac:dyDescent="0.15">
      <c r="A268" s="18">
        <v>266</v>
      </c>
      <c r="B268" s="18" t="s">
        <v>1529</v>
      </c>
      <c r="C268" s="18" t="s">
        <v>2312</v>
      </c>
      <c r="D268" s="18" t="s">
        <v>341</v>
      </c>
      <c r="E268" s="18" t="s">
        <v>1525</v>
      </c>
      <c r="F268" s="18">
        <v>64</v>
      </c>
      <c r="G268" s="18">
        <v>56</v>
      </c>
      <c r="H268" s="18">
        <v>107</v>
      </c>
      <c r="I268" s="18">
        <v>98</v>
      </c>
      <c r="J268" s="18">
        <v>325</v>
      </c>
      <c r="K268" s="110">
        <v>78.400000000000006</v>
      </c>
      <c r="L268" s="110">
        <f t="shared" si="6"/>
        <v>442.6</v>
      </c>
      <c r="M268" s="18">
        <v>5</v>
      </c>
      <c r="N268" s="111"/>
      <c r="O268" s="111"/>
      <c r="P268" s="18" t="s">
        <v>104</v>
      </c>
    </row>
    <row r="269" spans="1:16" ht="18" customHeight="1" x14ac:dyDescent="0.15">
      <c r="A269" s="18">
        <v>267</v>
      </c>
      <c r="B269" s="18" t="s">
        <v>1530</v>
      </c>
      <c r="C269" s="18" t="s">
        <v>1531</v>
      </c>
      <c r="D269" s="18" t="s">
        <v>341</v>
      </c>
      <c r="E269" s="18" t="s">
        <v>1525</v>
      </c>
      <c r="F269" s="18">
        <v>53</v>
      </c>
      <c r="G269" s="18">
        <v>43</v>
      </c>
      <c r="H269" s="18">
        <v>96</v>
      </c>
      <c r="I269" s="18">
        <v>112</v>
      </c>
      <c r="J269" s="18">
        <v>304</v>
      </c>
      <c r="K269" s="110">
        <v>86.4</v>
      </c>
      <c r="L269" s="110">
        <f t="shared" si="6"/>
        <v>433.6</v>
      </c>
      <c r="M269" s="18">
        <v>6</v>
      </c>
      <c r="N269" s="111"/>
      <c r="O269" s="111"/>
      <c r="P269" s="18" t="s">
        <v>104</v>
      </c>
    </row>
    <row r="270" spans="1:16" ht="18" customHeight="1" x14ac:dyDescent="0.15">
      <c r="A270" s="18">
        <v>268</v>
      </c>
      <c r="B270" s="61" t="s">
        <v>1532</v>
      </c>
      <c r="C270" s="61" t="s">
        <v>1533</v>
      </c>
      <c r="D270" s="18" t="s">
        <v>341</v>
      </c>
      <c r="E270" s="61" t="s">
        <v>1528</v>
      </c>
      <c r="F270" s="61">
        <v>71</v>
      </c>
      <c r="G270" s="61">
        <v>50</v>
      </c>
      <c r="H270" s="61">
        <v>49</v>
      </c>
      <c r="I270" s="61">
        <v>135</v>
      </c>
      <c r="J270" s="61">
        <v>305</v>
      </c>
      <c r="K270" s="110">
        <v>84.6</v>
      </c>
      <c r="L270" s="110">
        <f t="shared" si="6"/>
        <v>431.9</v>
      </c>
      <c r="M270" s="18">
        <v>7</v>
      </c>
      <c r="N270" s="111"/>
      <c r="O270" s="111"/>
      <c r="P270" s="10" t="s">
        <v>25</v>
      </c>
    </row>
    <row r="271" spans="1:16" ht="18" customHeight="1" x14ac:dyDescent="0.15">
      <c r="A271" s="18">
        <v>269</v>
      </c>
      <c r="B271" s="61" t="s">
        <v>1534</v>
      </c>
      <c r="C271" s="61" t="s">
        <v>1535</v>
      </c>
      <c r="D271" s="18" t="s">
        <v>341</v>
      </c>
      <c r="E271" s="61" t="s">
        <v>1528</v>
      </c>
      <c r="F271" s="61">
        <v>67</v>
      </c>
      <c r="G271" s="61">
        <v>62</v>
      </c>
      <c r="H271" s="61">
        <v>50</v>
      </c>
      <c r="I271" s="61">
        <v>131</v>
      </c>
      <c r="J271" s="61">
        <v>310</v>
      </c>
      <c r="K271" s="110">
        <v>79.8</v>
      </c>
      <c r="L271" s="110">
        <f t="shared" si="6"/>
        <v>429.7</v>
      </c>
      <c r="M271" s="18">
        <v>8</v>
      </c>
      <c r="N271" s="111"/>
      <c r="O271" s="111"/>
      <c r="P271" s="10" t="s">
        <v>25</v>
      </c>
    </row>
    <row r="272" spans="1:16" ht="18" customHeight="1" x14ac:dyDescent="0.15">
      <c r="A272" s="18">
        <v>270</v>
      </c>
      <c r="B272" s="18" t="s">
        <v>1536</v>
      </c>
      <c r="C272" s="18" t="s">
        <v>1537</v>
      </c>
      <c r="D272" s="18" t="s">
        <v>341</v>
      </c>
      <c r="E272" s="18" t="s">
        <v>1525</v>
      </c>
      <c r="F272" s="18">
        <v>48</v>
      </c>
      <c r="G272" s="18">
        <v>65</v>
      </c>
      <c r="H272" s="18">
        <v>93</v>
      </c>
      <c r="I272" s="18">
        <v>86</v>
      </c>
      <c r="J272" s="18">
        <v>292</v>
      </c>
      <c r="K272" s="110">
        <v>90.2</v>
      </c>
      <c r="L272" s="110">
        <f t="shared" si="6"/>
        <v>427.3</v>
      </c>
      <c r="M272" s="18">
        <v>10</v>
      </c>
      <c r="N272" s="111"/>
      <c r="O272" s="111"/>
      <c r="P272" s="18" t="s">
        <v>104</v>
      </c>
    </row>
    <row r="273" spans="1:16" ht="18" customHeight="1" x14ac:dyDescent="0.15">
      <c r="A273" s="18">
        <v>271</v>
      </c>
      <c r="B273" s="61" t="s">
        <v>1538</v>
      </c>
      <c r="C273" s="61" t="s">
        <v>1539</v>
      </c>
      <c r="D273" s="18" t="s">
        <v>341</v>
      </c>
      <c r="E273" s="61" t="s">
        <v>1528</v>
      </c>
      <c r="F273" s="61">
        <v>60</v>
      </c>
      <c r="G273" s="61">
        <v>59</v>
      </c>
      <c r="H273" s="61">
        <v>76</v>
      </c>
      <c r="I273" s="61">
        <v>101</v>
      </c>
      <c r="J273" s="61">
        <v>296</v>
      </c>
      <c r="K273" s="110">
        <v>83.399999999999991</v>
      </c>
      <c r="L273" s="110">
        <f t="shared" si="6"/>
        <v>421.1</v>
      </c>
      <c r="M273" s="18">
        <v>11</v>
      </c>
      <c r="N273" s="111"/>
      <c r="O273" s="111"/>
      <c r="P273" s="10" t="s">
        <v>25</v>
      </c>
    </row>
    <row r="274" spans="1:16" ht="18" customHeight="1" x14ac:dyDescent="0.15">
      <c r="A274" s="18">
        <v>272</v>
      </c>
      <c r="B274" s="18" t="s">
        <v>1540</v>
      </c>
      <c r="C274" s="18" t="s">
        <v>2313</v>
      </c>
      <c r="D274" s="18" t="s">
        <v>341</v>
      </c>
      <c r="E274" s="18" t="s">
        <v>1525</v>
      </c>
      <c r="F274" s="18">
        <v>69</v>
      </c>
      <c r="G274" s="18">
        <v>48</v>
      </c>
      <c r="H274" s="18">
        <v>103</v>
      </c>
      <c r="I274" s="18">
        <v>81</v>
      </c>
      <c r="J274" s="18">
        <v>301</v>
      </c>
      <c r="K274" s="110">
        <v>79.800000000000011</v>
      </c>
      <c r="L274" s="110">
        <f t="shared" si="6"/>
        <v>420.70000000000005</v>
      </c>
      <c r="M274" s="18">
        <v>12</v>
      </c>
      <c r="N274" s="111"/>
      <c r="O274" s="111"/>
      <c r="P274" s="18" t="s">
        <v>104</v>
      </c>
    </row>
    <row r="275" spans="1:16" ht="18" customHeight="1" x14ac:dyDescent="0.15">
      <c r="A275" s="18">
        <v>273</v>
      </c>
      <c r="B275" s="61" t="s">
        <v>1541</v>
      </c>
      <c r="C275" s="61" t="s">
        <v>1542</v>
      </c>
      <c r="D275" s="18" t="s">
        <v>341</v>
      </c>
      <c r="E275" s="61" t="s">
        <v>1528</v>
      </c>
      <c r="F275" s="61">
        <v>58</v>
      </c>
      <c r="G275" s="61">
        <v>64</v>
      </c>
      <c r="H275" s="61">
        <v>59</v>
      </c>
      <c r="I275" s="61">
        <v>104</v>
      </c>
      <c r="J275" s="61">
        <v>285</v>
      </c>
      <c r="K275" s="110">
        <v>90</v>
      </c>
      <c r="L275" s="110">
        <f t="shared" si="6"/>
        <v>420</v>
      </c>
      <c r="M275" s="18">
        <v>13</v>
      </c>
      <c r="N275" s="111"/>
      <c r="O275" s="111"/>
      <c r="P275" s="10" t="s">
        <v>25</v>
      </c>
    </row>
    <row r="276" spans="1:16" ht="18" customHeight="1" x14ac:dyDescent="0.15">
      <c r="A276" s="18">
        <v>274</v>
      </c>
      <c r="B276" s="61" t="s">
        <v>1543</v>
      </c>
      <c r="C276" s="61" t="s">
        <v>1544</v>
      </c>
      <c r="D276" s="18" t="s">
        <v>341</v>
      </c>
      <c r="E276" s="61" t="s">
        <v>1528</v>
      </c>
      <c r="F276" s="61">
        <v>63</v>
      </c>
      <c r="G276" s="61">
        <v>59</v>
      </c>
      <c r="H276" s="61">
        <v>47</v>
      </c>
      <c r="I276" s="61">
        <v>116</v>
      </c>
      <c r="J276" s="61">
        <v>285</v>
      </c>
      <c r="K276" s="110">
        <v>88.199999999999989</v>
      </c>
      <c r="L276" s="110">
        <f t="shared" si="6"/>
        <v>417.29999999999995</v>
      </c>
      <c r="M276" s="18">
        <v>14</v>
      </c>
      <c r="N276" s="111"/>
      <c r="O276" s="111"/>
      <c r="P276" s="10" t="s">
        <v>25</v>
      </c>
    </row>
    <row r="277" spans="1:16" ht="18" customHeight="1" x14ac:dyDescent="0.15">
      <c r="A277" s="18">
        <v>275</v>
      </c>
      <c r="B277" s="18" t="s">
        <v>1545</v>
      </c>
      <c r="C277" s="18" t="s">
        <v>1546</v>
      </c>
      <c r="D277" s="18" t="s">
        <v>341</v>
      </c>
      <c r="E277" s="18" t="s">
        <v>1525</v>
      </c>
      <c r="F277" s="18">
        <v>50</v>
      </c>
      <c r="G277" s="18">
        <v>76</v>
      </c>
      <c r="H277" s="18">
        <v>87</v>
      </c>
      <c r="I277" s="18">
        <v>74</v>
      </c>
      <c r="J277" s="18">
        <v>287</v>
      </c>
      <c r="K277" s="110">
        <v>86.4</v>
      </c>
      <c r="L277" s="110">
        <f t="shared" si="6"/>
        <v>416.6</v>
      </c>
      <c r="M277" s="18">
        <v>15</v>
      </c>
      <c r="N277" s="111">
        <v>74</v>
      </c>
      <c r="O277" s="111">
        <v>68</v>
      </c>
      <c r="P277" s="18" t="s">
        <v>104</v>
      </c>
    </row>
    <row r="278" spans="1:16" ht="18" customHeight="1" x14ac:dyDescent="0.15">
      <c r="A278" s="18">
        <v>276</v>
      </c>
      <c r="B278" s="61" t="s">
        <v>1547</v>
      </c>
      <c r="C278" s="61" t="s">
        <v>1548</v>
      </c>
      <c r="D278" s="18" t="s">
        <v>341</v>
      </c>
      <c r="E278" s="61" t="s">
        <v>1528</v>
      </c>
      <c r="F278" s="61">
        <v>58</v>
      </c>
      <c r="G278" s="61">
        <v>79</v>
      </c>
      <c r="H278" s="61">
        <v>52</v>
      </c>
      <c r="I278" s="61">
        <v>96</v>
      </c>
      <c r="J278" s="61">
        <v>285</v>
      </c>
      <c r="K278" s="110">
        <v>87.2</v>
      </c>
      <c r="L278" s="110">
        <f t="shared" si="6"/>
        <v>415.8</v>
      </c>
      <c r="M278" s="18">
        <v>16</v>
      </c>
      <c r="N278" s="111"/>
      <c r="O278" s="111"/>
      <c r="P278" s="10" t="s">
        <v>25</v>
      </c>
    </row>
    <row r="279" spans="1:16" ht="18" customHeight="1" x14ac:dyDescent="0.15">
      <c r="A279" s="18">
        <v>277</v>
      </c>
      <c r="B279" s="61" t="s">
        <v>1549</v>
      </c>
      <c r="C279" s="61" t="s">
        <v>1550</v>
      </c>
      <c r="D279" s="18" t="s">
        <v>341</v>
      </c>
      <c r="E279" s="61" t="s">
        <v>1528</v>
      </c>
      <c r="F279" s="61">
        <v>67</v>
      </c>
      <c r="G279" s="61">
        <v>51</v>
      </c>
      <c r="H279" s="61">
        <v>66</v>
      </c>
      <c r="I279" s="61">
        <v>102</v>
      </c>
      <c r="J279" s="61">
        <v>286</v>
      </c>
      <c r="K279" s="110">
        <v>82</v>
      </c>
      <c r="L279" s="110">
        <f t="shared" si="6"/>
        <v>409</v>
      </c>
      <c r="M279" s="18">
        <v>17</v>
      </c>
      <c r="N279" s="111">
        <v>68</v>
      </c>
      <c r="O279" s="111">
        <v>65</v>
      </c>
      <c r="P279" s="10" t="s">
        <v>25</v>
      </c>
    </row>
    <row r="280" spans="1:16" ht="18" customHeight="1" x14ac:dyDescent="0.15">
      <c r="A280" s="18">
        <v>278</v>
      </c>
      <c r="B280" s="61" t="s">
        <v>1551</v>
      </c>
      <c r="C280" s="61" t="s">
        <v>1552</v>
      </c>
      <c r="D280" s="18" t="s">
        <v>341</v>
      </c>
      <c r="E280" s="61" t="s">
        <v>1528</v>
      </c>
      <c r="F280" s="61">
        <v>58</v>
      </c>
      <c r="G280" s="61">
        <v>49</v>
      </c>
      <c r="H280" s="61">
        <v>85</v>
      </c>
      <c r="I280" s="61">
        <v>99</v>
      </c>
      <c r="J280" s="61">
        <v>291</v>
      </c>
      <c r="K280" s="110">
        <v>75.599999999999994</v>
      </c>
      <c r="L280" s="110">
        <f t="shared" si="6"/>
        <v>404.4</v>
      </c>
      <c r="M280" s="18">
        <v>19</v>
      </c>
      <c r="N280" s="111"/>
      <c r="O280" s="111"/>
      <c r="P280" s="10" t="s">
        <v>25</v>
      </c>
    </row>
    <row r="281" spans="1:16" ht="18" customHeight="1" x14ac:dyDescent="0.15">
      <c r="A281" s="18">
        <v>279</v>
      </c>
      <c r="B281" s="18" t="s">
        <v>2314</v>
      </c>
      <c r="C281" s="18" t="s">
        <v>1553</v>
      </c>
      <c r="D281" s="18" t="s">
        <v>341</v>
      </c>
      <c r="E281" s="18" t="s">
        <v>1525</v>
      </c>
      <c r="F281" s="18">
        <v>50</v>
      </c>
      <c r="G281" s="18">
        <v>68</v>
      </c>
      <c r="H281" s="18">
        <v>80</v>
      </c>
      <c r="I281" s="18">
        <v>78</v>
      </c>
      <c r="J281" s="18">
        <v>276</v>
      </c>
      <c r="K281" s="110">
        <v>83.4</v>
      </c>
      <c r="L281" s="110">
        <f t="shared" si="6"/>
        <v>401.1</v>
      </c>
      <c r="M281" s="18">
        <v>20</v>
      </c>
      <c r="N281" s="111"/>
      <c r="O281" s="111"/>
      <c r="P281" s="18" t="s">
        <v>104</v>
      </c>
    </row>
    <row r="282" spans="1:16" ht="18" customHeight="1" x14ac:dyDescent="0.15">
      <c r="A282" s="18">
        <v>280</v>
      </c>
      <c r="B282" s="61" t="s">
        <v>1554</v>
      </c>
      <c r="C282" s="61" t="s">
        <v>1555</v>
      </c>
      <c r="D282" s="18" t="s">
        <v>341</v>
      </c>
      <c r="E282" s="61" t="s">
        <v>1528</v>
      </c>
      <c r="F282" s="61">
        <v>59</v>
      </c>
      <c r="G282" s="61">
        <v>59</v>
      </c>
      <c r="H282" s="61">
        <v>49</v>
      </c>
      <c r="I282" s="61">
        <v>112</v>
      </c>
      <c r="J282" s="61">
        <v>279</v>
      </c>
      <c r="K282" s="110">
        <v>81.400000000000006</v>
      </c>
      <c r="L282" s="110">
        <f t="shared" si="6"/>
        <v>401.1</v>
      </c>
      <c r="M282" s="18">
        <v>21</v>
      </c>
      <c r="N282" s="111"/>
      <c r="O282" s="111"/>
      <c r="P282" s="10" t="s">
        <v>25</v>
      </c>
    </row>
    <row r="283" spans="1:16" ht="18" customHeight="1" x14ac:dyDescent="0.15">
      <c r="A283" s="18">
        <v>281</v>
      </c>
      <c r="B283" s="61" t="s">
        <v>1556</v>
      </c>
      <c r="C283" s="61" t="s">
        <v>1557</v>
      </c>
      <c r="D283" s="18" t="s">
        <v>341</v>
      </c>
      <c r="E283" s="61" t="s">
        <v>1528</v>
      </c>
      <c r="F283" s="61">
        <v>58</v>
      </c>
      <c r="G283" s="61">
        <v>55</v>
      </c>
      <c r="H283" s="61">
        <v>54</v>
      </c>
      <c r="I283" s="61">
        <v>117</v>
      </c>
      <c r="J283" s="61">
        <v>284</v>
      </c>
      <c r="K283" s="110">
        <v>76.599999999999994</v>
      </c>
      <c r="L283" s="110">
        <f t="shared" si="6"/>
        <v>398.9</v>
      </c>
      <c r="M283" s="18">
        <v>22</v>
      </c>
      <c r="N283" s="111"/>
      <c r="O283" s="111"/>
      <c r="P283" s="10" t="s">
        <v>25</v>
      </c>
    </row>
    <row r="284" spans="1:16" ht="18" customHeight="1" x14ac:dyDescent="0.15">
      <c r="A284" s="18">
        <v>282</v>
      </c>
      <c r="B284" s="18" t="s">
        <v>2315</v>
      </c>
      <c r="C284" s="18" t="s">
        <v>1558</v>
      </c>
      <c r="D284" s="18" t="s">
        <v>341</v>
      </c>
      <c r="E284" s="18" t="s">
        <v>1525</v>
      </c>
      <c r="F284" s="18">
        <v>60</v>
      </c>
      <c r="G284" s="18">
        <v>63</v>
      </c>
      <c r="H284" s="18">
        <v>81</v>
      </c>
      <c r="I284" s="18">
        <v>64</v>
      </c>
      <c r="J284" s="18">
        <v>268</v>
      </c>
      <c r="K284" s="110">
        <v>86.6</v>
      </c>
      <c r="L284" s="110">
        <f t="shared" si="6"/>
        <v>397.9</v>
      </c>
      <c r="M284" s="18">
        <v>23</v>
      </c>
      <c r="N284" s="111"/>
      <c r="O284" s="111"/>
      <c r="P284" s="18" t="s">
        <v>104</v>
      </c>
    </row>
    <row r="285" spans="1:16" ht="18" customHeight="1" x14ac:dyDescent="0.15">
      <c r="A285" s="18">
        <v>283</v>
      </c>
      <c r="B285" s="61" t="s">
        <v>1559</v>
      </c>
      <c r="C285" s="61" t="s">
        <v>1560</v>
      </c>
      <c r="D285" s="18" t="s">
        <v>341</v>
      </c>
      <c r="E285" s="61" t="s">
        <v>1528</v>
      </c>
      <c r="F285" s="61">
        <v>61</v>
      </c>
      <c r="G285" s="61">
        <v>52</v>
      </c>
      <c r="H285" s="61">
        <v>48</v>
      </c>
      <c r="I285" s="61">
        <v>126</v>
      </c>
      <c r="J285" s="61">
        <v>287</v>
      </c>
      <c r="K285" s="110">
        <v>73.400000000000006</v>
      </c>
      <c r="L285" s="110">
        <f t="shared" si="6"/>
        <v>397.1</v>
      </c>
      <c r="M285" s="18">
        <v>24</v>
      </c>
      <c r="N285" s="111"/>
      <c r="O285" s="111"/>
      <c r="P285" s="10" t="s">
        <v>25</v>
      </c>
    </row>
    <row r="286" spans="1:16" ht="18" customHeight="1" x14ac:dyDescent="0.15">
      <c r="A286" s="18">
        <v>284</v>
      </c>
      <c r="B286" s="18" t="s">
        <v>1561</v>
      </c>
      <c r="C286" s="18" t="s">
        <v>1562</v>
      </c>
      <c r="D286" s="18" t="s">
        <v>341</v>
      </c>
      <c r="E286" s="18" t="s">
        <v>1525</v>
      </c>
      <c r="F286" s="18">
        <v>69</v>
      </c>
      <c r="G286" s="18">
        <v>53</v>
      </c>
      <c r="H286" s="18">
        <v>95</v>
      </c>
      <c r="I286" s="18">
        <v>58</v>
      </c>
      <c r="J286" s="18">
        <v>275</v>
      </c>
      <c r="K286" s="110">
        <v>81</v>
      </c>
      <c r="L286" s="110">
        <f t="shared" si="6"/>
        <v>396.5</v>
      </c>
      <c r="M286" s="18">
        <v>25</v>
      </c>
      <c r="N286" s="111"/>
      <c r="O286" s="111"/>
      <c r="P286" s="18" t="s">
        <v>104</v>
      </c>
    </row>
    <row r="287" spans="1:16" ht="18" customHeight="1" x14ac:dyDescent="0.15">
      <c r="A287" s="18">
        <v>285</v>
      </c>
      <c r="B287" s="61" t="s">
        <v>1563</v>
      </c>
      <c r="C287" s="61" t="s">
        <v>1564</v>
      </c>
      <c r="D287" s="18" t="s">
        <v>341</v>
      </c>
      <c r="E287" s="61" t="s">
        <v>1528</v>
      </c>
      <c r="F287" s="61">
        <v>53</v>
      </c>
      <c r="G287" s="61">
        <v>42</v>
      </c>
      <c r="H287" s="61">
        <v>58</v>
      </c>
      <c r="I287" s="61">
        <v>111</v>
      </c>
      <c r="J287" s="61">
        <v>264</v>
      </c>
      <c r="K287" s="110">
        <v>88</v>
      </c>
      <c r="L287" s="110">
        <f t="shared" si="6"/>
        <v>396</v>
      </c>
      <c r="M287" s="18">
        <v>26</v>
      </c>
      <c r="N287" s="111"/>
      <c r="O287" s="111"/>
      <c r="P287" s="10" t="s">
        <v>25</v>
      </c>
    </row>
    <row r="288" spans="1:16" ht="18" customHeight="1" x14ac:dyDescent="0.15">
      <c r="A288" s="18">
        <v>286</v>
      </c>
      <c r="B288" s="61" t="s">
        <v>1565</v>
      </c>
      <c r="C288" s="61" t="s">
        <v>1566</v>
      </c>
      <c r="D288" s="18" t="s">
        <v>341</v>
      </c>
      <c r="E288" s="61" t="s">
        <v>1528</v>
      </c>
      <c r="F288" s="61">
        <v>54</v>
      </c>
      <c r="G288" s="61">
        <v>39</v>
      </c>
      <c r="H288" s="61">
        <v>82</v>
      </c>
      <c r="I288" s="61">
        <v>94</v>
      </c>
      <c r="J288" s="61">
        <v>269</v>
      </c>
      <c r="K288" s="110">
        <v>83.6</v>
      </c>
      <c r="L288" s="110">
        <f t="shared" si="6"/>
        <v>394.4</v>
      </c>
      <c r="M288" s="18">
        <v>27</v>
      </c>
      <c r="N288" s="111"/>
      <c r="O288" s="111"/>
      <c r="P288" s="10" t="s">
        <v>25</v>
      </c>
    </row>
    <row r="289" spans="1:16" ht="18" customHeight="1" x14ac:dyDescent="0.15">
      <c r="A289" s="18">
        <v>287</v>
      </c>
      <c r="B289" s="61" t="s">
        <v>1567</v>
      </c>
      <c r="C289" s="61" t="s">
        <v>1568</v>
      </c>
      <c r="D289" s="18" t="s">
        <v>341</v>
      </c>
      <c r="E289" s="61" t="s">
        <v>1528</v>
      </c>
      <c r="F289" s="61">
        <v>66</v>
      </c>
      <c r="G289" s="61">
        <v>51</v>
      </c>
      <c r="H289" s="61">
        <v>50</v>
      </c>
      <c r="I289" s="61">
        <v>100</v>
      </c>
      <c r="J289" s="61">
        <v>267</v>
      </c>
      <c r="K289" s="110">
        <v>82</v>
      </c>
      <c r="L289" s="110">
        <f t="shared" si="6"/>
        <v>390</v>
      </c>
      <c r="M289" s="18">
        <v>28</v>
      </c>
      <c r="N289" s="111"/>
      <c r="O289" s="111"/>
      <c r="P289" s="10" t="s">
        <v>25</v>
      </c>
    </row>
    <row r="290" spans="1:16" ht="18" customHeight="1" x14ac:dyDescent="0.15">
      <c r="A290" s="18">
        <v>288</v>
      </c>
      <c r="B290" s="18" t="s">
        <v>1569</v>
      </c>
      <c r="C290" s="18" t="s">
        <v>1570</v>
      </c>
      <c r="D290" s="18" t="s">
        <v>341</v>
      </c>
      <c r="E290" s="18" t="s">
        <v>1525</v>
      </c>
      <c r="F290" s="18">
        <v>58</v>
      </c>
      <c r="G290" s="18">
        <v>34</v>
      </c>
      <c r="H290" s="18">
        <v>104</v>
      </c>
      <c r="I290" s="18">
        <v>71</v>
      </c>
      <c r="J290" s="18">
        <v>267</v>
      </c>
      <c r="K290" s="110">
        <v>79.400000000000006</v>
      </c>
      <c r="L290" s="110">
        <f t="shared" si="6"/>
        <v>386.1</v>
      </c>
      <c r="M290" s="18">
        <v>29</v>
      </c>
      <c r="N290" s="111"/>
      <c r="O290" s="111"/>
      <c r="P290" s="18" t="s">
        <v>104</v>
      </c>
    </row>
    <row r="291" spans="1:16" ht="18" customHeight="1" x14ac:dyDescent="0.15">
      <c r="A291" s="18">
        <v>289</v>
      </c>
      <c r="B291" s="61" t="s">
        <v>1571</v>
      </c>
      <c r="C291" s="61" t="s">
        <v>1572</v>
      </c>
      <c r="D291" s="18" t="s">
        <v>341</v>
      </c>
      <c r="E291" s="61" t="s">
        <v>1528</v>
      </c>
      <c r="F291" s="61">
        <v>56</v>
      </c>
      <c r="G291" s="61">
        <v>69</v>
      </c>
      <c r="H291" s="61">
        <v>60</v>
      </c>
      <c r="I291" s="61">
        <v>83</v>
      </c>
      <c r="J291" s="61">
        <v>268</v>
      </c>
      <c r="K291" s="110">
        <v>77.800000000000011</v>
      </c>
      <c r="L291" s="110">
        <f t="shared" si="6"/>
        <v>384.70000000000005</v>
      </c>
      <c r="M291" s="18">
        <v>30</v>
      </c>
      <c r="N291" s="111"/>
      <c r="O291" s="111"/>
      <c r="P291" s="10" t="s">
        <v>25</v>
      </c>
    </row>
    <row r="292" spans="1:16" ht="18" customHeight="1" x14ac:dyDescent="0.15">
      <c r="A292" s="18">
        <v>290</v>
      </c>
      <c r="B292" s="61" t="s">
        <v>1573</v>
      </c>
      <c r="C292" s="61" t="s">
        <v>1574</v>
      </c>
      <c r="D292" s="18" t="s">
        <v>341</v>
      </c>
      <c r="E292" s="61" t="s">
        <v>1528</v>
      </c>
      <c r="F292" s="61">
        <v>52</v>
      </c>
      <c r="G292" s="61">
        <v>36</v>
      </c>
      <c r="H292" s="61">
        <v>71</v>
      </c>
      <c r="I292" s="61">
        <v>99</v>
      </c>
      <c r="J292" s="61">
        <v>258</v>
      </c>
      <c r="K292" s="110">
        <v>82</v>
      </c>
      <c r="L292" s="110">
        <f t="shared" si="6"/>
        <v>381</v>
      </c>
      <c r="M292" s="18">
        <v>32</v>
      </c>
      <c r="N292" s="111"/>
      <c r="O292" s="111"/>
      <c r="P292" s="10" t="s">
        <v>25</v>
      </c>
    </row>
    <row r="293" spans="1:16" ht="18" customHeight="1" x14ac:dyDescent="0.15">
      <c r="A293" s="18">
        <v>291</v>
      </c>
      <c r="B293" s="61" t="s">
        <v>1575</v>
      </c>
      <c r="C293" s="61" t="s">
        <v>1576</v>
      </c>
      <c r="D293" s="18" t="s">
        <v>341</v>
      </c>
      <c r="E293" s="61" t="s">
        <v>1528</v>
      </c>
      <c r="F293" s="61">
        <v>58</v>
      </c>
      <c r="G293" s="61">
        <v>61</v>
      </c>
      <c r="H293" s="61">
        <v>65</v>
      </c>
      <c r="I293" s="61">
        <v>73</v>
      </c>
      <c r="J293" s="61">
        <v>257</v>
      </c>
      <c r="K293" s="110">
        <v>81.8</v>
      </c>
      <c r="L293" s="110">
        <f t="shared" si="6"/>
        <v>379.7</v>
      </c>
      <c r="M293" s="18">
        <v>33</v>
      </c>
      <c r="N293" s="111"/>
      <c r="O293" s="111"/>
      <c r="P293" s="10" t="s">
        <v>25</v>
      </c>
    </row>
    <row r="294" spans="1:16" ht="18" customHeight="1" x14ac:dyDescent="0.15">
      <c r="A294" s="18">
        <v>292</v>
      </c>
      <c r="B294" s="61" t="s">
        <v>1577</v>
      </c>
      <c r="C294" s="61" t="s">
        <v>1578</v>
      </c>
      <c r="D294" s="18" t="s">
        <v>341</v>
      </c>
      <c r="E294" s="61" t="s">
        <v>1528</v>
      </c>
      <c r="F294" s="61">
        <v>54</v>
      </c>
      <c r="G294" s="61">
        <v>47</v>
      </c>
      <c r="H294" s="61">
        <v>58</v>
      </c>
      <c r="I294" s="61">
        <v>99</v>
      </c>
      <c r="J294" s="61">
        <v>258</v>
      </c>
      <c r="K294" s="110">
        <v>81</v>
      </c>
      <c r="L294" s="110">
        <f t="shared" si="6"/>
        <v>379.5</v>
      </c>
      <c r="M294" s="18">
        <v>34</v>
      </c>
      <c r="N294" s="111"/>
      <c r="O294" s="111"/>
      <c r="P294" s="10" t="s">
        <v>25</v>
      </c>
    </row>
    <row r="295" spans="1:16" ht="18" customHeight="1" x14ac:dyDescent="0.15">
      <c r="A295" s="18">
        <v>293</v>
      </c>
      <c r="B295" s="18" t="s">
        <v>1579</v>
      </c>
      <c r="C295" s="18" t="s">
        <v>1580</v>
      </c>
      <c r="D295" s="18" t="s">
        <v>341</v>
      </c>
      <c r="E295" s="18" t="s">
        <v>1525</v>
      </c>
      <c r="F295" s="18">
        <v>49</v>
      </c>
      <c r="G295" s="18">
        <v>50</v>
      </c>
      <c r="H295" s="18">
        <v>92</v>
      </c>
      <c r="I295" s="18">
        <v>72</v>
      </c>
      <c r="J295" s="18">
        <v>263</v>
      </c>
      <c r="K295" s="110">
        <v>77</v>
      </c>
      <c r="L295" s="110">
        <f t="shared" si="6"/>
        <v>378.5</v>
      </c>
      <c r="M295" s="18">
        <v>35</v>
      </c>
      <c r="N295" s="111"/>
      <c r="O295" s="111"/>
      <c r="P295" s="18" t="s">
        <v>104</v>
      </c>
    </row>
    <row r="296" spans="1:16" ht="18" customHeight="1" x14ac:dyDescent="0.15">
      <c r="A296" s="18">
        <v>294</v>
      </c>
      <c r="B296" s="61" t="s">
        <v>1581</v>
      </c>
      <c r="C296" s="61" t="s">
        <v>1582</v>
      </c>
      <c r="D296" s="18" t="s">
        <v>341</v>
      </c>
      <c r="E296" s="61" t="s">
        <v>1528</v>
      </c>
      <c r="F296" s="61">
        <v>60</v>
      </c>
      <c r="G296" s="61">
        <v>61</v>
      </c>
      <c r="H296" s="61">
        <v>71</v>
      </c>
      <c r="I296" s="61">
        <v>64</v>
      </c>
      <c r="J296" s="61">
        <v>256</v>
      </c>
      <c r="K296" s="110">
        <v>81.599999999999994</v>
      </c>
      <c r="L296" s="110">
        <f t="shared" si="6"/>
        <v>378.4</v>
      </c>
      <c r="M296" s="18">
        <v>36</v>
      </c>
      <c r="N296" s="111"/>
      <c r="O296" s="111"/>
      <c r="P296" s="10" t="s">
        <v>25</v>
      </c>
    </row>
    <row r="297" spans="1:16" ht="18" customHeight="1" x14ac:dyDescent="0.15">
      <c r="A297" s="18">
        <v>295</v>
      </c>
      <c r="B297" s="61" t="s">
        <v>1583</v>
      </c>
      <c r="C297" s="61" t="s">
        <v>731</v>
      </c>
      <c r="D297" s="18" t="s">
        <v>341</v>
      </c>
      <c r="E297" s="61" t="s">
        <v>1584</v>
      </c>
      <c r="F297" s="61">
        <v>56</v>
      </c>
      <c r="G297" s="61">
        <v>42</v>
      </c>
      <c r="H297" s="61">
        <v>81</v>
      </c>
      <c r="I297" s="61">
        <v>73</v>
      </c>
      <c r="J297" s="61">
        <v>252</v>
      </c>
      <c r="K297" s="110">
        <v>84</v>
      </c>
      <c r="L297" s="110">
        <f t="shared" si="6"/>
        <v>378</v>
      </c>
      <c r="M297" s="18">
        <v>37</v>
      </c>
      <c r="N297" s="111"/>
      <c r="O297" s="111"/>
      <c r="P297" s="10" t="s">
        <v>25</v>
      </c>
    </row>
    <row r="298" spans="1:16" ht="18" customHeight="1" x14ac:dyDescent="0.15">
      <c r="A298" s="18">
        <v>296</v>
      </c>
      <c r="B298" s="61" t="s">
        <v>1585</v>
      </c>
      <c r="C298" s="61" t="s">
        <v>1586</v>
      </c>
      <c r="D298" s="18" t="s">
        <v>341</v>
      </c>
      <c r="E298" s="61" t="s">
        <v>1528</v>
      </c>
      <c r="F298" s="61">
        <v>61</v>
      </c>
      <c r="G298" s="61">
        <v>53</v>
      </c>
      <c r="H298" s="61">
        <v>70</v>
      </c>
      <c r="I298" s="61">
        <v>72</v>
      </c>
      <c r="J298" s="61">
        <v>256</v>
      </c>
      <c r="K298" s="110">
        <v>80.400000000000006</v>
      </c>
      <c r="L298" s="110">
        <f t="shared" ref="L298:L353" si="7">J298+K298*1.5</f>
        <v>376.6</v>
      </c>
      <c r="M298" s="18">
        <v>38</v>
      </c>
      <c r="N298" s="111"/>
      <c r="O298" s="111"/>
      <c r="P298" s="10" t="s">
        <v>25</v>
      </c>
    </row>
    <row r="299" spans="1:16" ht="18" customHeight="1" x14ac:dyDescent="0.15">
      <c r="A299" s="18">
        <v>297</v>
      </c>
      <c r="B299" s="61" t="s">
        <v>1587</v>
      </c>
      <c r="C299" s="61" t="s">
        <v>1588</v>
      </c>
      <c r="D299" s="18" t="s">
        <v>341</v>
      </c>
      <c r="E299" s="61" t="s">
        <v>1528</v>
      </c>
      <c r="F299" s="61">
        <v>61</v>
      </c>
      <c r="G299" s="61">
        <v>35</v>
      </c>
      <c r="H299" s="61">
        <v>50</v>
      </c>
      <c r="I299" s="61">
        <v>111</v>
      </c>
      <c r="J299" s="61">
        <v>257</v>
      </c>
      <c r="K299" s="110">
        <v>77.800000000000011</v>
      </c>
      <c r="L299" s="110">
        <f t="shared" si="7"/>
        <v>373.70000000000005</v>
      </c>
      <c r="M299" s="18">
        <v>39</v>
      </c>
      <c r="N299" s="111"/>
      <c r="O299" s="111"/>
      <c r="P299" s="10" t="s">
        <v>25</v>
      </c>
    </row>
    <row r="300" spans="1:16" ht="18" customHeight="1" x14ac:dyDescent="0.15">
      <c r="A300" s="18">
        <v>298</v>
      </c>
      <c r="B300" s="127" t="s">
        <v>1589</v>
      </c>
      <c r="C300" s="33" t="s">
        <v>2316</v>
      </c>
      <c r="D300" s="33" t="s">
        <v>372</v>
      </c>
      <c r="E300" s="63" t="s">
        <v>1590</v>
      </c>
      <c r="F300" s="45">
        <v>66</v>
      </c>
      <c r="G300" s="45">
        <v>50</v>
      </c>
      <c r="H300" s="45">
        <v>129</v>
      </c>
      <c r="I300" s="45">
        <v>104</v>
      </c>
      <c r="J300" s="45">
        <v>349</v>
      </c>
      <c r="K300" s="128">
        <v>179.35714285714286</v>
      </c>
      <c r="L300" s="128">
        <f t="shared" si="7"/>
        <v>618.03571428571422</v>
      </c>
      <c r="M300" s="45">
        <v>1</v>
      </c>
      <c r="N300" s="129"/>
      <c r="O300" s="129"/>
      <c r="P300" s="63" t="s">
        <v>35</v>
      </c>
    </row>
    <row r="301" spans="1:16" ht="18" customHeight="1" x14ac:dyDescent="0.15">
      <c r="A301" s="18">
        <v>299</v>
      </c>
      <c r="B301" s="127" t="s">
        <v>1591</v>
      </c>
      <c r="C301" s="45" t="s">
        <v>1592</v>
      </c>
      <c r="D301" s="33" t="s">
        <v>372</v>
      </c>
      <c r="E301" s="45" t="s">
        <v>1593</v>
      </c>
      <c r="F301" s="45">
        <v>70</v>
      </c>
      <c r="G301" s="45">
        <v>49</v>
      </c>
      <c r="H301" s="45">
        <v>116</v>
      </c>
      <c r="I301" s="45">
        <v>125</v>
      </c>
      <c r="J301" s="45">
        <v>360</v>
      </c>
      <c r="K301" s="128">
        <v>172</v>
      </c>
      <c r="L301" s="128">
        <f t="shared" si="7"/>
        <v>618</v>
      </c>
      <c r="M301" s="45">
        <v>2</v>
      </c>
      <c r="N301" s="130"/>
      <c r="O301" s="130"/>
      <c r="P301" s="45" t="s">
        <v>35</v>
      </c>
    </row>
    <row r="302" spans="1:16" ht="18" customHeight="1" x14ac:dyDescent="0.15">
      <c r="A302" s="18">
        <v>300</v>
      </c>
      <c r="B302" s="127" t="s">
        <v>1594</v>
      </c>
      <c r="C302" s="45" t="s">
        <v>1595</v>
      </c>
      <c r="D302" s="33" t="s">
        <v>372</v>
      </c>
      <c r="E302" s="45" t="s">
        <v>1593</v>
      </c>
      <c r="F302" s="45">
        <v>55</v>
      </c>
      <c r="G302" s="45">
        <v>62</v>
      </c>
      <c r="H302" s="45">
        <v>109</v>
      </c>
      <c r="I302" s="45">
        <v>111</v>
      </c>
      <c r="J302" s="45">
        <v>337</v>
      </c>
      <c r="K302" s="128">
        <v>172.2</v>
      </c>
      <c r="L302" s="128">
        <f t="shared" si="7"/>
        <v>595.29999999999995</v>
      </c>
      <c r="M302" s="45">
        <v>3</v>
      </c>
      <c r="N302" s="130"/>
      <c r="O302" s="130"/>
      <c r="P302" s="45" t="s">
        <v>35</v>
      </c>
    </row>
    <row r="303" spans="1:16" ht="18" customHeight="1" x14ac:dyDescent="0.15">
      <c r="A303" s="18">
        <v>301</v>
      </c>
      <c r="B303" s="127" t="s">
        <v>1596</v>
      </c>
      <c r="C303" s="45" t="s">
        <v>1597</v>
      </c>
      <c r="D303" s="33" t="s">
        <v>372</v>
      </c>
      <c r="E303" s="45" t="s">
        <v>1593</v>
      </c>
      <c r="F303" s="45">
        <v>64</v>
      </c>
      <c r="G303" s="45">
        <v>59</v>
      </c>
      <c r="H303" s="45">
        <v>105</v>
      </c>
      <c r="I303" s="45">
        <v>112</v>
      </c>
      <c r="J303" s="45">
        <v>340</v>
      </c>
      <c r="K303" s="128">
        <v>169.9</v>
      </c>
      <c r="L303" s="128">
        <f t="shared" si="7"/>
        <v>594.85</v>
      </c>
      <c r="M303" s="45">
        <v>4</v>
      </c>
      <c r="N303" s="130"/>
      <c r="O303" s="130"/>
      <c r="P303" s="45" t="s">
        <v>35</v>
      </c>
    </row>
    <row r="304" spans="1:16" ht="18" customHeight="1" x14ac:dyDescent="0.15">
      <c r="A304" s="18">
        <v>302</v>
      </c>
      <c r="B304" s="131">
        <v>111178210001752</v>
      </c>
      <c r="C304" s="45" t="s">
        <v>1598</v>
      </c>
      <c r="D304" s="33" t="s">
        <v>372</v>
      </c>
      <c r="E304" s="45" t="s">
        <v>1593</v>
      </c>
      <c r="F304" s="45">
        <v>56</v>
      </c>
      <c r="G304" s="45">
        <v>32</v>
      </c>
      <c r="H304" s="45">
        <v>117</v>
      </c>
      <c r="I304" s="45">
        <v>115</v>
      </c>
      <c r="J304" s="45">
        <v>320</v>
      </c>
      <c r="K304" s="128">
        <v>174.7</v>
      </c>
      <c r="L304" s="128">
        <f t="shared" si="7"/>
        <v>582.04999999999995</v>
      </c>
      <c r="M304" s="45">
        <v>5</v>
      </c>
      <c r="N304" s="130"/>
      <c r="O304" s="130"/>
      <c r="P304" s="10" t="s">
        <v>25</v>
      </c>
    </row>
    <row r="305" spans="1:16" ht="18" customHeight="1" x14ac:dyDescent="0.15">
      <c r="A305" s="18">
        <v>303</v>
      </c>
      <c r="B305" s="131">
        <v>104668410010066</v>
      </c>
      <c r="C305" s="45" t="s">
        <v>1599</v>
      </c>
      <c r="D305" s="33" t="s">
        <v>372</v>
      </c>
      <c r="E305" s="45" t="s">
        <v>1593</v>
      </c>
      <c r="F305" s="45">
        <v>46</v>
      </c>
      <c r="G305" s="45">
        <v>33</v>
      </c>
      <c r="H305" s="45">
        <v>119</v>
      </c>
      <c r="I305" s="45">
        <v>131</v>
      </c>
      <c r="J305" s="45">
        <v>329</v>
      </c>
      <c r="K305" s="128">
        <v>168.1</v>
      </c>
      <c r="L305" s="128">
        <f t="shared" si="7"/>
        <v>581.15</v>
      </c>
      <c r="M305" s="45">
        <v>6</v>
      </c>
      <c r="N305" s="130"/>
      <c r="O305" s="130"/>
      <c r="P305" s="10" t="s">
        <v>25</v>
      </c>
    </row>
    <row r="306" spans="1:16" ht="18" customHeight="1" x14ac:dyDescent="0.15">
      <c r="A306" s="18">
        <v>304</v>
      </c>
      <c r="B306" s="127" t="s">
        <v>1600</v>
      </c>
      <c r="C306" s="45" t="s">
        <v>1601</v>
      </c>
      <c r="D306" s="33" t="s">
        <v>372</v>
      </c>
      <c r="E306" s="45" t="s">
        <v>1593</v>
      </c>
      <c r="F306" s="45">
        <v>46</v>
      </c>
      <c r="G306" s="45">
        <v>50</v>
      </c>
      <c r="H306" s="45">
        <v>109</v>
      </c>
      <c r="I306" s="45">
        <v>127</v>
      </c>
      <c r="J306" s="45">
        <v>332</v>
      </c>
      <c r="K306" s="128">
        <v>165.5</v>
      </c>
      <c r="L306" s="128">
        <f t="shared" si="7"/>
        <v>580.25</v>
      </c>
      <c r="M306" s="45">
        <v>7</v>
      </c>
      <c r="N306" s="130"/>
      <c r="O306" s="130"/>
      <c r="P306" s="45" t="s">
        <v>35</v>
      </c>
    </row>
    <row r="307" spans="1:16" ht="18" customHeight="1" x14ac:dyDescent="0.15">
      <c r="A307" s="18">
        <v>305</v>
      </c>
      <c r="B307" s="127" t="s">
        <v>1602</v>
      </c>
      <c r="C307" s="33" t="s">
        <v>1603</v>
      </c>
      <c r="D307" s="33" t="s">
        <v>372</v>
      </c>
      <c r="E307" s="63" t="s">
        <v>1593</v>
      </c>
      <c r="F307" s="45">
        <v>52</v>
      </c>
      <c r="G307" s="45">
        <v>53</v>
      </c>
      <c r="H307" s="45">
        <v>107</v>
      </c>
      <c r="I307" s="45">
        <v>111</v>
      </c>
      <c r="J307" s="45">
        <v>323</v>
      </c>
      <c r="K307" s="128">
        <v>167.8</v>
      </c>
      <c r="L307" s="128">
        <f t="shared" si="7"/>
        <v>574.70000000000005</v>
      </c>
      <c r="M307" s="45">
        <v>8</v>
      </c>
      <c r="N307" s="129"/>
      <c r="O307" s="129"/>
      <c r="P307" s="63" t="s">
        <v>35</v>
      </c>
    </row>
    <row r="308" spans="1:16" ht="18" customHeight="1" x14ac:dyDescent="0.15">
      <c r="A308" s="18">
        <v>306</v>
      </c>
      <c r="B308" s="127" t="s">
        <v>1604</v>
      </c>
      <c r="C308" s="45" t="s">
        <v>1605</v>
      </c>
      <c r="D308" s="33" t="s">
        <v>372</v>
      </c>
      <c r="E308" s="45" t="s">
        <v>1593</v>
      </c>
      <c r="F308" s="45">
        <v>65</v>
      </c>
      <c r="G308" s="45">
        <v>50</v>
      </c>
      <c r="H308" s="45">
        <v>120</v>
      </c>
      <c r="I308" s="45">
        <v>94</v>
      </c>
      <c r="J308" s="45">
        <v>329</v>
      </c>
      <c r="K308" s="128">
        <v>163.6</v>
      </c>
      <c r="L308" s="128">
        <f t="shared" si="7"/>
        <v>574.4</v>
      </c>
      <c r="M308" s="45">
        <v>9</v>
      </c>
      <c r="N308" s="130"/>
      <c r="O308" s="130"/>
      <c r="P308" s="45" t="s">
        <v>35</v>
      </c>
    </row>
    <row r="309" spans="1:16" ht="18" customHeight="1" x14ac:dyDescent="0.15">
      <c r="A309" s="18">
        <v>307</v>
      </c>
      <c r="B309" s="127" t="s">
        <v>1606</v>
      </c>
      <c r="C309" s="33" t="s">
        <v>1607</v>
      </c>
      <c r="D309" s="33" t="s">
        <v>372</v>
      </c>
      <c r="E309" s="63" t="s">
        <v>1593</v>
      </c>
      <c r="F309" s="45">
        <v>59</v>
      </c>
      <c r="G309" s="45">
        <v>59</v>
      </c>
      <c r="H309" s="45">
        <v>86</v>
      </c>
      <c r="I309" s="45">
        <v>123</v>
      </c>
      <c r="J309" s="45">
        <v>327</v>
      </c>
      <c r="K309" s="128">
        <v>164.57142857142856</v>
      </c>
      <c r="L309" s="128">
        <f t="shared" si="7"/>
        <v>573.85714285714289</v>
      </c>
      <c r="M309" s="45">
        <v>10</v>
      </c>
      <c r="N309" s="129"/>
      <c r="O309" s="129"/>
      <c r="P309" s="63" t="s">
        <v>35</v>
      </c>
    </row>
    <row r="310" spans="1:16" ht="18" customHeight="1" x14ac:dyDescent="0.15">
      <c r="A310" s="18">
        <v>308</v>
      </c>
      <c r="B310" s="127" t="s">
        <v>1608</v>
      </c>
      <c r="C310" s="33" t="s">
        <v>1609</v>
      </c>
      <c r="D310" s="33" t="s">
        <v>372</v>
      </c>
      <c r="E310" s="63" t="s">
        <v>1593</v>
      </c>
      <c r="F310" s="45">
        <v>53</v>
      </c>
      <c r="G310" s="45">
        <v>50</v>
      </c>
      <c r="H310" s="45">
        <v>107</v>
      </c>
      <c r="I310" s="45">
        <v>114</v>
      </c>
      <c r="J310" s="45">
        <v>324</v>
      </c>
      <c r="K310" s="128">
        <v>164.1</v>
      </c>
      <c r="L310" s="128">
        <f t="shared" si="7"/>
        <v>570.15</v>
      </c>
      <c r="M310" s="45">
        <v>11</v>
      </c>
      <c r="N310" s="129"/>
      <c r="O310" s="129"/>
      <c r="P310" s="63" t="s">
        <v>35</v>
      </c>
    </row>
    <row r="311" spans="1:16" ht="18" customHeight="1" x14ac:dyDescent="0.15">
      <c r="A311" s="18">
        <v>309</v>
      </c>
      <c r="B311" s="127" t="s">
        <v>1610</v>
      </c>
      <c r="C311" s="33" t="s">
        <v>1611</v>
      </c>
      <c r="D311" s="33" t="s">
        <v>372</v>
      </c>
      <c r="E311" s="63" t="s">
        <v>1593</v>
      </c>
      <c r="F311" s="45">
        <v>49</v>
      </c>
      <c r="G311" s="45">
        <v>52</v>
      </c>
      <c r="H311" s="45">
        <v>96</v>
      </c>
      <c r="I311" s="45">
        <v>97</v>
      </c>
      <c r="J311" s="45">
        <v>294</v>
      </c>
      <c r="K311" s="128">
        <v>180.42857142857144</v>
      </c>
      <c r="L311" s="128">
        <f t="shared" si="7"/>
        <v>564.64285714285711</v>
      </c>
      <c r="M311" s="45">
        <v>12</v>
      </c>
      <c r="N311" s="129"/>
      <c r="O311" s="129"/>
      <c r="P311" s="63" t="s">
        <v>35</v>
      </c>
    </row>
    <row r="312" spans="1:16" ht="18" customHeight="1" x14ac:dyDescent="0.15">
      <c r="A312" s="18">
        <v>310</v>
      </c>
      <c r="B312" s="127" t="s">
        <v>1612</v>
      </c>
      <c r="C312" s="45" t="s">
        <v>1613</v>
      </c>
      <c r="D312" s="33" t="s">
        <v>372</v>
      </c>
      <c r="E312" s="45" t="s">
        <v>1593</v>
      </c>
      <c r="F312" s="45">
        <v>51</v>
      </c>
      <c r="G312" s="45">
        <v>51</v>
      </c>
      <c r="H312" s="45">
        <v>93</v>
      </c>
      <c r="I312" s="45">
        <v>83</v>
      </c>
      <c r="J312" s="45">
        <v>278</v>
      </c>
      <c r="K312" s="128">
        <v>181.4</v>
      </c>
      <c r="L312" s="128">
        <f t="shared" si="7"/>
        <v>550.1</v>
      </c>
      <c r="M312" s="45">
        <v>13</v>
      </c>
      <c r="N312" s="130"/>
      <c r="O312" s="130"/>
      <c r="P312" s="45" t="s">
        <v>35</v>
      </c>
    </row>
    <row r="313" spans="1:16" ht="18" customHeight="1" x14ac:dyDescent="0.15">
      <c r="A313" s="18">
        <v>311</v>
      </c>
      <c r="B313" s="131">
        <v>100868035000014</v>
      </c>
      <c r="C313" s="45" t="s">
        <v>1614</v>
      </c>
      <c r="D313" s="33" t="s">
        <v>372</v>
      </c>
      <c r="E313" s="45" t="s">
        <v>1593</v>
      </c>
      <c r="F313" s="45">
        <v>53</v>
      </c>
      <c r="G313" s="45">
        <v>53</v>
      </c>
      <c r="H313" s="45">
        <v>108</v>
      </c>
      <c r="I313" s="45">
        <v>88</v>
      </c>
      <c r="J313" s="45">
        <v>302</v>
      </c>
      <c r="K313" s="128">
        <v>165.1</v>
      </c>
      <c r="L313" s="128">
        <f t="shared" si="7"/>
        <v>549.65</v>
      </c>
      <c r="M313" s="45">
        <v>14</v>
      </c>
      <c r="N313" s="130"/>
      <c r="O313" s="130"/>
      <c r="P313" s="10" t="s">
        <v>25</v>
      </c>
    </row>
    <row r="314" spans="1:16" ht="18" customHeight="1" x14ac:dyDescent="0.15">
      <c r="A314" s="18">
        <v>312</v>
      </c>
      <c r="B314" s="131">
        <v>106268090100097</v>
      </c>
      <c r="C314" s="45" t="s">
        <v>2317</v>
      </c>
      <c r="D314" s="33" t="s">
        <v>372</v>
      </c>
      <c r="E314" s="45" t="s">
        <v>1590</v>
      </c>
      <c r="F314" s="45">
        <v>54</v>
      </c>
      <c r="G314" s="45">
        <v>41</v>
      </c>
      <c r="H314" s="45">
        <v>116</v>
      </c>
      <c r="I314" s="45">
        <v>105</v>
      </c>
      <c r="J314" s="45">
        <v>316</v>
      </c>
      <c r="K314" s="128">
        <v>154.69999999999999</v>
      </c>
      <c r="L314" s="128">
        <f t="shared" si="7"/>
        <v>548.04999999999995</v>
      </c>
      <c r="M314" s="45">
        <v>15</v>
      </c>
      <c r="N314" s="130"/>
      <c r="O314" s="130"/>
      <c r="P314" s="10" t="s">
        <v>25</v>
      </c>
    </row>
    <row r="315" spans="1:16" ht="18" customHeight="1" x14ac:dyDescent="0.15">
      <c r="A315" s="18">
        <v>313</v>
      </c>
      <c r="B315" s="127" t="s">
        <v>1615</v>
      </c>
      <c r="C315" s="33" t="s">
        <v>1616</v>
      </c>
      <c r="D315" s="33" t="s">
        <v>372</v>
      </c>
      <c r="E315" s="63" t="s">
        <v>1593</v>
      </c>
      <c r="F315" s="45">
        <v>53</v>
      </c>
      <c r="G315" s="45">
        <v>40</v>
      </c>
      <c r="H315" s="45">
        <v>86</v>
      </c>
      <c r="I315" s="45">
        <v>99</v>
      </c>
      <c r="J315" s="45">
        <v>278</v>
      </c>
      <c r="K315" s="128">
        <v>176.85714285714286</v>
      </c>
      <c r="L315" s="128">
        <f t="shared" si="7"/>
        <v>543.28571428571422</v>
      </c>
      <c r="M315" s="45">
        <v>16</v>
      </c>
      <c r="N315" s="129"/>
      <c r="O315" s="129"/>
      <c r="P315" s="63" t="s">
        <v>35</v>
      </c>
    </row>
    <row r="316" spans="1:16" ht="18" customHeight="1" x14ac:dyDescent="0.15">
      <c r="A316" s="18">
        <v>314</v>
      </c>
      <c r="B316" s="127" t="s">
        <v>1617</v>
      </c>
      <c r="C316" s="45" t="s">
        <v>1618</v>
      </c>
      <c r="D316" s="33" t="s">
        <v>372</v>
      </c>
      <c r="E316" s="45" t="s">
        <v>1593</v>
      </c>
      <c r="F316" s="45">
        <v>60</v>
      </c>
      <c r="G316" s="45">
        <v>44</v>
      </c>
      <c r="H316" s="45">
        <v>105</v>
      </c>
      <c r="I316" s="45">
        <v>87</v>
      </c>
      <c r="J316" s="45">
        <v>296</v>
      </c>
      <c r="K316" s="128">
        <v>163.30000000000001</v>
      </c>
      <c r="L316" s="128">
        <f t="shared" si="7"/>
        <v>540.95000000000005</v>
      </c>
      <c r="M316" s="45">
        <v>17</v>
      </c>
      <c r="N316" s="130"/>
      <c r="O316" s="130"/>
      <c r="P316" s="45" t="s">
        <v>35</v>
      </c>
    </row>
    <row r="317" spans="1:16" ht="18" customHeight="1" x14ac:dyDescent="0.15">
      <c r="A317" s="18">
        <v>315</v>
      </c>
      <c r="B317" s="127" t="s">
        <v>1619</v>
      </c>
      <c r="C317" s="45" t="s">
        <v>1620</v>
      </c>
      <c r="D317" s="33" t="s">
        <v>372</v>
      </c>
      <c r="E317" s="45" t="s">
        <v>1593</v>
      </c>
      <c r="F317" s="45">
        <v>65</v>
      </c>
      <c r="G317" s="45">
        <v>58</v>
      </c>
      <c r="H317" s="45">
        <v>74</v>
      </c>
      <c r="I317" s="45">
        <v>88</v>
      </c>
      <c r="J317" s="45">
        <v>285</v>
      </c>
      <c r="K317" s="128">
        <v>168.4</v>
      </c>
      <c r="L317" s="128">
        <f t="shared" si="7"/>
        <v>537.6</v>
      </c>
      <c r="M317" s="45">
        <v>18</v>
      </c>
      <c r="N317" s="130"/>
      <c r="O317" s="130"/>
      <c r="P317" s="45" t="s">
        <v>35</v>
      </c>
    </row>
    <row r="318" spans="1:16" ht="18" customHeight="1" x14ac:dyDescent="0.15">
      <c r="A318" s="18">
        <v>316</v>
      </c>
      <c r="B318" s="131">
        <v>104678411010602</v>
      </c>
      <c r="C318" s="45" t="s">
        <v>1621</v>
      </c>
      <c r="D318" s="33" t="s">
        <v>372</v>
      </c>
      <c r="E318" s="45" t="s">
        <v>1593</v>
      </c>
      <c r="F318" s="45">
        <v>60</v>
      </c>
      <c r="G318" s="45">
        <v>50</v>
      </c>
      <c r="H318" s="45">
        <v>111</v>
      </c>
      <c r="I318" s="45">
        <v>104</v>
      </c>
      <c r="J318" s="45">
        <v>325</v>
      </c>
      <c r="K318" s="128">
        <v>134.5</v>
      </c>
      <c r="L318" s="128">
        <f t="shared" si="7"/>
        <v>526.75</v>
      </c>
      <c r="M318" s="45">
        <v>19</v>
      </c>
      <c r="N318" s="130"/>
      <c r="O318" s="130"/>
      <c r="P318" s="10" t="s">
        <v>25</v>
      </c>
    </row>
    <row r="319" spans="1:16" ht="18" customHeight="1" x14ac:dyDescent="0.15">
      <c r="A319" s="18">
        <v>317</v>
      </c>
      <c r="B319" s="131">
        <v>10504821131946</v>
      </c>
      <c r="C319" s="45" t="s">
        <v>1622</v>
      </c>
      <c r="D319" s="33" t="s">
        <v>372</v>
      </c>
      <c r="E319" s="45" t="s">
        <v>1593</v>
      </c>
      <c r="F319" s="45">
        <v>47</v>
      </c>
      <c r="G319" s="45">
        <v>33</v>
      </c>
      <c r="H319" s="45">
        <v>95</v>
      </c>
      <c r="I319" s="45">
        <v>109</v>
      </c>
      <c r="J319" s="45">
        <v>284</v>
      </c>
      <c r="K319" s="128">
        <v>161.5</v>
      </c>
      <c r="L319" s="128">
        <f t="shared" si="7"/>
        <v>526.25</v>
      </c>
      <c r="M319" s="45">
        <v>20</v>
      </c>
      <c r="N319" s="130"/>
      <c r="O319" s="130"/>
      <c r="P319" s="10" t="s">
        <v>25</v>
      </c>
    </row>
    <row r="320" spans="1:16" ht="18" customHeight="1" x14ac:dyDescent="0.15">
      <c r="A320" s="18">
        <v>318</v>
      </c>
      <c r="B320" s="127" t="s">
        <v>1623</v>
      </c>
      <c r="C320" s="45" t="s">
        <v>1624</v>
      </c>
      <c r="D320" s="33" t="s">
        <v>372</v>
      </c>
      <c r="E320" s="45" t="s">
        <v>1593</v>
      </c>
      <c r="F320" s="45">
        <v>51</v>
      </c>
      <c r="G320" s="45">
        <v>33</v>
      </c>
      <c r="H320" s="45">
        <v>114</v>
      </c>
      <c r="I320" s="45">
        <v>99</v>
      </c>
      <c r="J320" s="45">
        <v>297</v>
      </c>
      <c r="K320" s="128">
        <v>149</v>
      </c>
      <c r="L320" s="128">
        <f t="shared" si="7"/>
        <v>520.5</v>
      </c>
      <c r="M320" s="45">
        <v>21</v>
      </c>
      <c r="N320" s="130"/>
      <c r="O320" s="130"/>
      <c r="P320" s="10" t="s">
        <v>25</v>
      </c>
    </row>
    <row r="321" spans="1:16" ht="18" customHeight="1" x14ac:dyDescent="0.15">
      <c r="A321" s="18">
        <v>319</v>
      </c>
      <c r="B321" s="131">
        <v>103898210102008</v>
      </c>
      <c r="C321" s="45" t="s">
        <v>1625</v>
      </c>
      <c r="D321" s="33" t="s">
        <v>372</v>
      </c>
      <c r="E321" s="45" t="s">
        <v>1593</v>
      </c>
      <c r="F321" s="45">
        <v>66</v>
      </c>
      <c r="G321" s="45">
        <v>33</v>
      </c>
      <c r="H321" s="45">
        <v>58</v>
      </c>
      <c r="I321" s="45">
        <v>116</v>
      </c>
      <c r="J321" s="45">
        <v>273</v>
      </c>
      <c r="K321" s="128">
        <v>161.9</v>
      </c>
      <c r="L321" s="128">
        <f t="shared" si="7"/>
        <v>515.85</v>
      </c>
      <c r="M321" s="45">
        <v>22</v>
      </c>
      <c r="N321" s="130"/>
      <c r="O321" s="130"/>
      <c r="P321" s="10" t="s">
        <v>25</v>
      </c>
    </row>
    <row r="322" spans="1:16" ht="18" customHeight="1" x14ac:dyDescent="0.15">
      <c r="A322" s="18">
        <v>320</v>
      </c>
      <c r="B322" s="131">
        <v>103078020183183</v>
      </c>
      <c r="C322" s="45" t="s">
        <v>1626</v>
      </c>
      <c r="D322" s="33" t="s">
        <v>372</v>
      </c>
      <c r="E322" s="45" t="s">
        <v>1593</v>
      </c>
      <c r="F322" s="45">
        <v>58</v>
      </c>
      <c r="G322" s="45">
        <v>45</v>
      </c>
      <c r="H322" s="45">
        <v>69</v>
      </c>
      <c r="I322" s="45">
        <v>89</v>
      </c>
      <c r="J322" s="45">
        <v>261</v>
      </c>
      <c r="K322" s="128">
        <v>169.3</v>
      </c>
      <c r="L322" s="128">
        <f t="shared" si="7"/>
        <v>514.95000000000005</v>
      </c>
      <c r="M322" s="45">
        <v>23</v>
      </c>
      <c r="N322" s="130"/>
      <c r="O322" s="130"/>
      <c r="P322" s="10" t="s">
        <v>25</v>
      </c>
    </row>
    <row r="323" spans="1:16" ht="18" customHeight="1" x14ac:dyDescent="0.15">
      <c r="A323" s="18">
        <v>321</v>
      </c>
      <c r="B323" s="131">
        <v>107128113061765</v>
      </c>
      <c r="C323" s="45" t="s">
        <v>1627</v>
      </c>
      <c r="D323" s="33" t="s">
        <v>372</v>
      </c>
      <c r="E323" s="45" t="s">
        <v>1593</v>
      </c>
      <c r="F323" s="45">
        <v>65</v>
      </c>
      <c r="G323" s="45">
        <v>47</v>
      </c>
      <c r="H323" s="45">
        <v>84</v>
      </c>
      <c r="I323" s="45">
        <v>70</v>
      </c>
      <c r="J323" s="45">
        <v>266</v>
      </c>
      <c r="K323" s="128">
        <v>161.9</v>
      </c>
      <c r="L323" s="128">
        <f t="shared" si="7"/>
        <v>508.85</v>
      </c>
      <c r="M323" s="45">
        <v>24</v>
      </c>
      <c r="N323" s="130"/>
      <c r="O323" s="130"/>
      <c r="P323" s="10" t="s">
        <v>25</v>
      </c>
    </row>
    <row r="324" spans="1:16" ht="18" customHeight="1" x14ac:dyDescent="0.15">
      <c r="A324" s="18">
        <v>322</v>
      </c>
      <c r="B324" s="127" t="s">
        <v>1628</v>
      </c>
      <c r="C324" s="45" t="s">
        <v>1629</v>
      </c>
      <c r="D324" s="33" t="s">
        <v>372</v>
      </c>
      <c r="E324" s="45" t="s">
        <v>1593</v>
      </c>
      <c r="F324" s="45">
        <v>53</v>
      </c>
      <c r="G324" s="45">
        <v>31</v>
      </c>
      <c r="H324" s="45">
        <v>88</v>
      </c>
      <c r="I324" s="45">
        <v>92</v>
      </c>
      <c r="J324" s="45">
        <v>264</v>
      </c>
      <c r="K324" s="128">
        <v>163.1</v>
      </c>
      <c r="L324" s="128">
        <f t="shared" si="7"/>
        <v>508.65</v>
      </c>
      <c r="M324" s="45">
        <v>25</v>
      </c>
      <c r="N324" s="130"/>
      <c r="O324" s="130"/>
      <c r="P324" s="45" t="s">
        <v>35</v>
      </c>
    </row>
    <row r="325" spans="1:16" ht="18" customHeight="1" x14ac:dyDescent="0.15">
      <c r="A325" s="18">
        <v>323</v>
      </c>
      <c r="B325" s="127" t="s">
        <v>1630</v>
      </c>
      <c r="C325" s="45" t="s">
        <v>1631</v>
      </c>
      <c r="D325" s="33" t="s">
        <v>372</v>
      </c>
      <c r="E325" s="45" t="s">
        <v>1593</v>
      </c>
      <c r="F325" s="45">
        <v>56</v>
      </c>
      <c r="G325" s="45">
        <v>54</v>
      </c>
      <c r="H325" s="45">
        <v>76</v>
      </c>
      <c r="I325" s="45">
        <v>73</v>
      </c>
      <c r="J325" s="45">
        <v>259</v>
      </c>
      <c r="K325" s="128">
        <v>164</v>
      </c>
      <c r="L325" s="128">
        <f>J325+K325*1.5</f>
        <v>505</v>
      </c>
      <c r="M325" s="45">
        <v>26</v>
      </c>
      <c r="N325" s="130"/>
      <c r="O325" s="130"/>
      <c r="P325" s="45" t="s">
        <v>35</v>
      </c>
    </row>
    <row r="326" spans="1:16" ht="18" customHeight="1" x14ac:dyDescent="0.15">
      <c r="A326" s="18">
        <v>324</v>
      </c>
      <c r="B326" s="127" t="s">
        <v>1632</v>
      </c>
      <c r="C326" s="45" t="s">
        <v>1633</v>
      </c>
      <c r="D326" s="33" t="s">
        <v>372</v>
      </c>
      <c r="E326" s="45" t="s">
        <v>1593</v>
      </c>
      <c r="F326" s="45">
        <v>50</v>
      </c>
      <c r="G326" s="45">
        <v>39</v>
      </c>
      <c r="H326" s="45">
        <v>85</v>
      </c>
      <c r="I326" s="45">
        <v>99</v>
      </c>
      <c r="J326" s="45">
        <v>273</v>
      </c>
      <c r="K326" s="128">
        <v>154.30000000000001</v>
      </c>
      <c r="L326" s="128">
        <f>J326+K326*1.5</f>
        <v>504.45000000000005</v>
      </c>
      <c r="M326" s="45">
        <v>27</v>
      </c>
      <c r="N326" s="130"/>
      <c r="O326" s="130"/>
      <c r="P326" s="45" t="s">
        <v>35</v>
      </c>
    </row>
    <row r="327" spans="1:16" ht="18" customHeight="1" x14ac:dyDescent="0.15">
      <c r="A327" s="18">
        <v>325</v>
      </c>
      <c r="B327" s="131">
        <v>821018410597710</v>
      </c>
      <c r="C327" s="45" t="s">
        <v>1634</v>
      </c>
      <c r="D327" s="33" t="s">
        <v>372</v>
      </c>
      <c r="E327" s="45" t="s">
        <v>1593</v>
      </c>
      <c r="F327" s="45">
        <v>54</v>
      </c>
      <c r="G327" s="45">
        <v>39</v>
      </c>
      <c r="H327" s="45">
        <v>58</v>
      </c>
      <c r="I327" s="45">
        <v>95</v>
      </c>
      <c r="J327" s="45">
        <v>246</v>
      </c>
      <c r="K327" s="128">
        <v>171.8</v>
      </c>
      <c r="L327" s="128">
        <f>J327+K327*1.5</f>
        <v>503.70000000000005</v>
      </c>
      <c r="M327" s="45">
        <v>28</v>
      </c>
      <c r="N327" s="130"/>
      <c r="O327" s="130"/>
      <c r="P327" s="10" t="s">
        <v>25</v>
      </c>
    </row>
    <row r="328" spans="1:16" ht="18" customHeight="1" x14ac:dyDescent="0.15">
      <c r="A328" s="18">
        <v>326</v>
      </c>
      <c r="B328" s="131" t="s">
        <v>1635</v>
      </c>
      <c r="C328" s="45" t="s">
        <v>1636</v>
      </c>
      <c r="D328" s="33" t="s">
        <v>372</v>
      </c>
      <c r="E328" s="45" t="s">
        <v>1590</v>
      </c>
      <c r="F328" s="45">
        <v>56</v>
      </c>
      <c r="G328" s="45">
        <v>35</v>
      </c>
      <c r="H328" s="45">
        <v>56</v>
      </c>
      <c r="I328" s="45">
        <v>101</v>
      </c>
      <c r="J328" s="45">
        <v>248</v>
      </c>
      <c r="K328" s="128">
        <v>170.1</v>
      </c>
      <c r="L328" s="128">
        <f t="shared" si="7"/>
        <v>503.15</v>
      </c>
      <c r="M328" s="45">
        <v>29</v>
      </c>
      <c r="N328" s="130"/>
      <c r="O328" s="130"/>
      <c r="P328" s="10" t="s">
        <v>55</v>
      </c>
    </row>
    <row r="329" spans="1:16" ht="18" customHeight="1" x14ac:dyDescent="0.15">
      <c r="A329" s="18">
        <v>327</v>
      </c>
      <c r="B329" s="131" t="s">
        <v>1637</v>
      </c>
      <c r="C329" s="45" t="s">
        <v>1638</v>
      </c>
      <c r="D329" s="33" t="s">
        <v>372</v>
      </c>
      <c r="E329" s="45" t="s">
        <v>1639</v>
      </c>
      <c r="F329" s="45">
        <v>68</v>
      </c>
      <c r="G329" s="45">
        <v>50</v>
      </c>
      <c r="H329" s="45">
        <v>121</v>
      </c>
      <c r="I329" s="45">
        <v>135</v>
      </c>
      <c r="J329" s="45">
        <v>374</v>
      </c>
      <c r="K329" s="128">
        <v>175</v>
      </c>
      <c r="L329" s="128">
        <f t="shared" si="7"/>
        <v>636.5</v>
      </c>
      <c r="M329" s="45">
        <v>1</v>
      </c>
      <c r="N329" s="130"/>
      <c r="O329" s="130"/>
      <c r="P329" s="45" t="s">
        <v>104</v>
      </c>
    </row>
    <row r="330" spans="1:16" ht="18" customHeight="1" x14ac:dyDescent="0.15">
      <c r="A330" s="18">
        <v>328</v>
      </c>
      <c r="B330" s="127" t="s">
        <v>1640</v>
      </c>
      <c r="C330" s="45" t="s">
        <v>1641</v>
      </c>
      <c r="D330" s="33" t="s">
        <v>372</v>
      </c>
      <c r="E330" s="45" t="s">
        <v>1639</v>
      </c>
      <c r="F330" s="45">
        <v>59</v>
      </c>
      <c r="G330" s="45">
        <v>68</v>
      </c>
      <c r="H330" s="45">
        <v>115</v>
      </c>
      <c r="I330" s="45">
        <v>106</v>
      </c>
      <c r="J330" s="45">
        <v>348</v>
      </c>
      <c r="K330" s="128">
        <v>178.4</v>
      </c>
      <c r="L330" s="128">
        <f t="shared" si="7"/>
        <v>615.6</v>
      </c>
      <c r="M330" s="45">
        <v>2</v>
      </c>
      <c r="N330" s="130"/>
      <c r="O330" s="130"/>
      <c r="P330" s="45" t="s">
        <v>104</v>
      </c>
    </row>
    <row r="331" spans="1:16" ht="18" customHeight="1" x14ac:dyDescent="0.15">
      <c r="A331" s="18">
        <v>329</v>
      </c>
      <c r="B331" s="131">
        <v>106268095300048</v>
      </c>
      <c r="C331" s="45" t="s">
        <v>1642</v>
      </c>
      <c r="D331" s="33" t="s">
        <v>372</v>
      </c>
      <c r="E331" s="45" t="s">
        <v>1639</v>
      </c>
      <c r="F331" s="45">
        <v>58</v>
      </c>
      <c r="G331" s="45">
        <v>54</v>
      </c>
      <c r="H331" s="45">
        <v>110</v>
      </c>
      <c r="I331" s="45">
        <v>143</v>
      </c>
      <c r="J331" s="45">
        <v>365</v>
      </c>
      <c r="K331" s="128">
        <v>161.66666666666669</v>
      </c>
      <c r="L331" s="128">
        <f t="shared" si="7"/>
        <v>607.5</v>
      </c>
      <c r="M331" s="45">
        <v>3</v>
      </c>
      <c r="N331" s="130">
        <v>84</v>
      </c>
      <c r="O331" s="130">
        <v>84</v>
      </c>
      <c r="P331" s="10" t="s">
        <v>25</v>
      </c>
    </row>
    <row r="332" spans="1:16" ht="18" customHeight="1" x14ac:dyDescent="0.15">
      <c r="A332" s="18">
        <v>330</v>
      </c>
      <c r="B332" s="131" t="s">
        <v>1643</v>
      </c>
      <c r="C332" s="45" t="s">
        <v>1644</v>
      </c>
      <c r="D332" s="33" t="s">
        <v>372</v>
      </c>
      <c r="E332" s="45" t="s">
        <v>1645</v>
      </c>
      <c r="F332" s="45">
        <v>65</v>
      </c>
      <c r="G332" s="45">
        <v>62</v>
      </c>
      <c r="H332" s="45">
        <v>108</v>
      </c>
      <c r="I332" s="45">
        <v>117</v>
      </c>
      <c r="J332" s="45">
        <v>352</v>
      </c>
      <c r="K332" s="128">
        <v>169.8</v>
      </c>
      <c r="L332" s="128">
        <f t="shared" si="7"/>
        <v>606.70000000000005</v>
      </c>
      <c r="M332" s="45">
        <v>4</v>
      </c>
      <c r="N332" s="130"/>
      <c r="O332" s="130"/>
      <c r="P332" s="45" t="s">
        <v>104</v>
      </c>
    </row>
    <row r="333" spans="1:16" ht="18" customHeight="1" x14ac:dyDescent="0.15">
      <c r="A333" s="18">
        <v>331</v>
      </c>
      <c r="B333" s="131" t="s">
        <v>1646</v>
      </c>
      <c r="C333" s="45" t="s">
        <v>1647</v>
      </c>
      <c r="D333" s="33" t="s">
        <v>372</v>
      </c>
      <c r="E333" s="45" t="s">
        <v>1639</v>
      </c>
      <c r="F333" s="45">
        <v>56</v>
      </c>
      <c r="G333" s="45">
        <v>41</v>
      </c>
      <c r="H333" s="45">
        <v>104</v>
      </c>
      <c r="I333" s="45">
        <v>120</v>
      </c>
      <c r="J333" s="45">
        <v>321</v>
      </c>
      <c r="K333" s="128">
        <v>170.4</v>
      </c>
      <c r="L333" s="128">
        <f t="shared" si="7"/>
        <v>576.6</v>
      </c>
      <c r="M333" s="45">
        <v>5</v>
      </c>
      <c r="N333" s="130"/>
      <c r="O333" s="130"/>
      <c r="P333" s="45" t="s">
        <v>104</v>
      </c>
    </row>
    <row r="334" spans="1:16" ht="18" customHeight="1" x14ac:dyDescent="0.15">
      <c r="A334" s="18">
        <v>332</v>
      </c>
      <c r="B334" s="131">
        <v>822018140400073</v>
      </c>
      <c r="C334" s="45" t="s">
        <v>1648</v>
      </c>
      <c r="D334" s="33" t="s">
        <v>372</v>
      </c>
      <c r="E334" s="45" t="s">
        <v>1639</v>
      </c>
      <c r="F334" s="45">
        <v>52</v>
      </c>
      <c r="G334" s="45">
        <v>33</v>
      </c>
      <c r="H334" s="45">
        <v>122</v>
      </c>
      <c r="I334" s="45">
        <v>96</v>
      </c>
      <c r="J334" s="45">
        <v>302</v>
      </c>
      <c r="K334" s="128">
        <v>180.75</v>
      </c>
      <c r="L334" s="128">
        <f t="shared" si="7"/>
        <v>573.125</v>
      </c>
      <c r="M334" s="45">
        <v>6</v>
      </c>
      <c r="N334" s="130"/>
      <c r="O334" s="130"/>
      <c r="P334" s="10" t="s">
        <v>25</v>
      </c>
    </row>
    <row r="335" spans="1:16" ht="18" customHeight="1" x14ac:dyDescent="0.15">
      <c r="A335" s="18">
        <v>333</v>
      </c>
      <c r="B335" s="131">
        <v>107598000000632</v>
      </c>
      <c r="C335" s="45" t="s">
        <v>1649</v>
      </c>
      <c r="D335" s="33" t="s">
        <v>372</v>
      </c>
      <c r="E335" s="45" t="s">
        <v>1639</v>
      </c>
      <c r="F335" s="45">
        <v>52</v>
      </c>
      <c r="G335" s="45">
        <v>36</v>
      </c>
      <c r="H335" s="45">
        <v>140</v>
      </c>
      <c r="I335" s="45">
        <v>113</v>
      </c>
      <c r="J335" s="45">
        <v>341</v>
      </c>
      <c r="K335" s="128">
        <v>149.19999999999999</v>
      </c>
      <c r="L335" s="128">
        <f t="shared" si="7"/>
        <v>564.79999999999995</v>
      </c>
      <c r="M335" s="45">
        <v>7</v>
      </c>
      <c r="N335" s="130">
        <v>77</v>
      </c>
      <c r="O335" s="130">
        <v>66</v>
      </c>
      <c r="P335" s="10" t="s">
        <v>25</v>
      </c>
    </row>
    <row r="336" spans="1:16" ht="18" customHeight="1" x14ac:dyDescent="0.15">
      <c r="A336" s="18">
        <v>334</v>
      </c>
      <c r="B336" s="131" t="s">
        <v>1650</v>
      </c>
      <c r="C336" s="45" t="s">
        <v>1651</v>
      </c>
      <c r="D336" s="33" t="s">
        <v>372</v>
      </c>
      <c r="E336" s="45" t="s">
        <v>1639</v>
      </c>
      <c r="F336" s="45">
        <v>56</v>
      </c>
      <c r="G336" s="45">
        <v>50</v>
      </c>
      <c r="H336" s="45">
        <v>92</v>
      </c>
      <c r="I336" s="45">
        <v>112</v>
      </c>
      <c r="J336" s="45">
        <v>310</v>
      </c>
      <c r="K336" s="128">
        <v>160.19999999999999</v>
      </c>
      <c r="L336" s="128">
        <f t="shared" si="7"/>
        <v>550.29999999999995</v>
      </c>
      <c r="M336" s="45">
        <v>8</v>
      </c>
      <c r="N336" s="130"/>
      <c r="O336" s="130"/>
      <c r="P336" s="45" t="s">
        <v>104</v>
      </c>
    </row>
    <row r="337" spans="1:16" ht="18" customHeight="1" x14ac:dyDescent="0.15">
      <c r="A337" s="18">
        <v>335</v>
      </c>
      <c r="B337" s="131" t="s">
        <v>1652</v>
      </c>
      <c r="C337" s="45" t="s">
        <v>1653</v>
      </c>
      <c r="D337" s="33" t="s">
        <v>372</v>
      </c>
      <c r="E337" s="45" t="s">
        <v>1639</v>
      </c>
      <c r="F337" s="45">
        <v>61</v>
      </c>
      <c r="G337" s="45">
        <v>37</v>
      </c>
      <c r="H337" s="45">
        <v>102</v>
      </c>
      <c r="I337" s="45">
        <v>99</v>
      </c>
      <c r="J337" s="45">
        <v>299</v>
      </c>
      <c r="K337" s="128">
        <v>155.75</v>
      </c>
      <c r="L337" s="128">
        <f t="shared" si="7"/>
        <v>532.625</v>
      </c>
      <c r="M337" s="45">
        <v>9</v>
      </c>
      <c r="N337" s="130"/>
      <c r="O337" s="130"/>
      <c r="P337" s="10" t="s">
        <v>25</v>
      </c>
    </row>
    <row r="338" spans="1:16" ht="18" customHeight="1" x14ac:dyDescent="0.15">
      <c r="A338" s="18">
        <v>336</v>
      </c>
      <c r="B338" s="127" t="s">
        <v>1654</v>
      </c>
      <c r="C338" s="45" t="s">
        <v>1655</v>
      </c>
      <c r="D338" s="33" t="s">
        <v>372</v>
      </c>
      <c r="E338" s="45" t="s">
        <v>1639</v>
      </c>
      <c r="F338" s="45">
        <v>54</v>
      </c>
      <c r="G338" s="45">
        <v>62</v>
      </c>
      <c r="H338" s="45">
        <v>90</v>
      </c>
      <c r="I338" s="45">
        <v>100</v>
      </c>
      <c r="J338" s="45">
        <v>306</v>
      </c>
      <c r="K338" s="128">
        <v>148.19999999999999</v>
      </c>
      <c r="L338" s="128">
        <f t="shared" si="7"/>
        <v>528.29999999999995</v>
      </c>
      <c r="M338" s="45">
        <v>10</v>
      </c>
      <c r="N338" s="130"/>
      <c r="O338" s="130"/>
      <c r="P338" s="45" t="s">
        <v>104</v>
      </c>
    </row>
    <row r="339" spans="1:16" ht="18" customHeight="1" x14ac:dyDescent="0.15">
      <c r="A339" s="18">
        <v>337</v>
      </c>
      <c r="B339" s="127" t="s">
        <v>1656</v>
      </c>
      <c r="C339" s="45" t="s">
        <v>1657</v>
      </c>
      <c r="D339" s="33" t="s">
        <v>372</v>
      </c>
      <c r="E339" s="45" t="s">
        <v>1639</v>
      </c>
      <c r="F339" s="45">
        <v>55</v>
      </c>
      <c r="G339" s="45">
        <v>43</v>
      </c>
      <c r="H339" s="45">
        <v>87</v>
      </c>
      <c r="I339" s="45">
        <v>98</v>
      </c>
      <c r="J339" s="45">
        <v>283</v>
      </c>
      <c r="K339" s="128">
        <v>161.4</v>
      </c>
      <c r="L339" s="128">
        <f t="shared" si="7"/>
        <v>525.1</v>
      </c>
      <c r="M339" s="45">
        <v>11</v>
      </c>
      <c r="N339" s="130"/>
      <c r="O339" s="130"/>
      <c r="P339" s="45" t="s">
        <v>104</v>
      </c>
    </row>
    <row r="340" spans="1:16" ht="18" customHeight="1" x14ac:dyDescent="0.15">
      <c r="A340" s="18">
        <v>338</v>
      </c>
      <c r="B340" s="131">
        <v>821018412196848</v>
      </c>
      <c r="C340" s="45" t="s">
        <v>1658</v>
      </c>
      <c r="D340" s="33" t="s">
        <v>372</v>
      </c>
      <c r="E340" s="45" t="s">
        <v>1639</v>
      </c>
      <c r="F340" s="45">
        <v>51</v>
      </c>
      <c r="G340" s="45">
        <v>31</v>
      </c>
      <c r="H340" s="45">
        <v>97</v>
      </c>
      <c r="I340" s="45">
        <v>77</v>
      </c>
      <c r="J340" s="45">
        <v>256</v>
      </c>
      <c r="K340" s="128">
        <v>176.83333333333331</v>
      </c>
      <c r="L340" s="128">
        <f t="shared" si="7"/>
        <v>521.25</v>
      </c>
      <c r="M340" s="45">
        <v>12</v>
      </c>
      <c r="N340" s="130"/>
      <c r="O340" s="130"/>
      <c r="P340" s="10" t="s">
        <v>25</v>
      </c>
    </row>
    <row r="341" spans="1:16" ht="18" customHeight="1" x14ac:dyDescent="0.15">
      <c r="A341" s="18">
        <v>339</v>
      </c>
      <c r="B341" s="131" t="s">
        <v>1659</v>
      </c>
      <c r="C341" s="45" t="s">
        <v>1660</v>
      </c>
      <c r="D341" s="33" t="s">
        <v>372</v>
      </c>
      <c r="E341" s="45" t="s">
        <v>1639</v>
      </c>
      <c r="F341" s="45">
        <v>63</v>
      </c>
      <c r="G341" s="45">
        <v>59</v>
      </c>
      <c r="H341" s="45">
        <v>82</v>
      </c>
      <c r="I341" s="45">
        <v>93</v>
      </c>
      <c r="J341" s="45">
        <v>297</v>
      </c>
      <c r="K341" s="128">
        <v>147.5</v>
      </c>
      <c r="L341" s="128">
        <f t="shared" si="7"/>
        <v>518.25</v>
      </c>
      <c r="M341" s="45">
        <v>13</v>
      </c>
      <c r="N341" s="130"/>
      <c r="O341" s="130"/>
      <c r="P341" s="45" t="s">
        <v>104</v>
      </c>
    </row>
    <row r="342" spans="1:16" ht="18" customHeight="1" x14ac:dyDescent="0.15">
      <c r="A342" s="18">
        <v>340</v>
      </c>
      <c r="B342" s="131" t="s">
        <v>1661</v>
      </c>
      <c r="C342" s="45" t="s">
        <v>1662</v>
      </c>
      <c r="D342" s="33" t="s">
        <v>372</v>
      </c>
      <c r="E342" s="45" t="s">
        <v>1639</v>
      </c>
      <c r="F342" s="45">
        <v>59</v>
      </c>
      <c r="G342" s="45">
        <v>44</v>
      </c>
      <c r="H342" s="45">
        <v>79</v>
      </c>
      <c r="I342" s="45">
        <v>88</v>
      </c>
      <c r="J342" s="45">
        <v>270</v>
      </c>
      <c r="K342" s="128">
        <v>164</v>
      </c>
      <c r="L342" s="128">
        <f t="shared" si="7"/>
        <v>516</v>
      </c>
      <c r="M342" s="45">
        <v>14</v>
      </c>
      <c r="N342" s="130"/>
      <c r="O342" s="130"/>
      <c r="P342" s="45" t="s">
        <v>104</v>
      </c>
    </row>
    <row r="343" spans="1:16" ht="18" customHeight="1" x14ac:dyDescent="0.15">
      <c r="A343" s="18">
        <v>341</v>
      </c>
      <c r="B343" s="127" t="s">
        <v>1663</v>
      </c>
      <c r="C343" s="45" t="s">
        <v>1664</v>
      </c>
      <c r="D343" s="33" t="s">
        <v>372</v>
      </c>
      <c r="E343" s="45" t="s">
        <v>1639</v>
      </c>
      <c r="F343" s="45">
        <v>53</v>
      </c>
      <c r="G343" s="45">
        <v>36</v>
      </c>
      <c r="H343" s="45">
        <v>81</v>
      </c>
      <c r="I343" s="45">
        <v>93</v>
      </c>
      <c r="J343" s="45">
        <v>263</v>
      </c>
      <c r="K343" s="128">
        <v>167.4</v>
      </c>
      <c r="L343" s="128">
        <f t="shared" si="7"/>
        <v>514.1</v>
      </c>
      <c r="M343" s="45">
        <v>15</v>
      </c>
      <c r="N343" s="130"/>
      <c r="O343" s="130"/>
      <c r="P343" s="45" t="s">
        <v>104</v>
      </c>
    </row>
    <row r="344" spans="1:16" ht="18" customHeight="1" x14ac:dyDescent="0.15">
      <c r="A344" s="18">
        <v>342</v>
      </c>
      <c r="B344" s="131">
        <v>100868040000006</v>
      </c>
      <c r="C344" s="45" t="s">
        <v>1665</v>
      </c>
      <c r="D344" s="33" t="s">
        <v>372</v>
      </c>
      <c r="E344" s="45" t="s">
        <v>1639</v>
      </c>
      <c r="F344" s="45">
        <v>62</v>
      </c>
      <c r="G344" s="45">
        <v>63</v>
      </c>
      <c r="H344" s="45">
        <v>48</v>
      </c>
      <c r="I344" s="45">
        <v>115</v>
      </c>
      <c r="J344" s="45">
        <v>288</v>
      </c>
      <c r="K344" s="128">
        <v>148.80000000000001</v>
      </c>
      <c r="L344" s="128">
        <f t="shared" si="7"/>
        <v>511.20000000000005</v>
      </c>
      <c r="M344" s="45">
        <v>16</v>
      </c>
      <c r="N344" s="130"/>
      <c r="O344" s="130"/>
      <c r="P344" s="10" t="s">
        <v>25</v>
      </c>
    </row>
    <row r="345" spans="1:16" ht="18" customHeight="1" x14ac:dyDescent="0.15">
      <c r="A345" s="18">
        <v>343</v>
      </c>
      <c r="B345" s="131">
        <v>106268090400077</v>
      </c>
      <c r="C345" s="45" t="s">
        <v>1666</v>
      </c>
      <c r="D345" s="33" t="s">
        <v>372</v>
      </c>
      <c r="E345" s="45" t="s">
        <v>1639</v>
      </c>
      <c r="F345" s="45">
        <v>47</v>
      </c>
      <c r="G345" s="45">
        <v>48</v>
      </c>
      <c r="H345" s="45">
        <v>80</v>
      </c>
      <c r="I345" s="45">
        <v>86</v>
      </c>
      <c r="J345" s="45">
        <v>261</v>
      </c>
      <c r="K345" s="128">
        <v>166</v>
      </c>
      <c r="L345" s="128">
        <f t="shared" si="7"/>
        <v>510</v>
      </c>
      <c r="M345" s="45">
        <v>17</v>
      </c>
      <c r="N345" s="130"/>
      <c r="O345" s="130"/>
      <c r="P345" s="10" t="s">
        <v>25</v>
      </c>
    </row>
    <row r="346" spans="1:16" ht="18" customHeight="1" x14ac:dyDescent="0.15">
      <c r="A346" s="18">
        <v>344</v>
      </c>
      <c r="B346" s="131" t="s">
        <v>1667</v>
      </c>
      <c r="C346" s="45" t="s">
        <v>1668</v>
      </c>
      <c r="D346" s="33" t="s">
        <v>372</v>
      </c>
      <c r="E346" s="45" t="s">
        <v>1639</v>
      </c>
      <c r="F346" s="45">
        <v>57</v>
      </c>
      <c r="G346" s="45">
        <v>50</v>
      </c>
      <c r="H346" s="45">
        <v>80</v>
      </c>
      <c r="I346" s="45">
        <v>91</v>
      </c>
      <c r="J346" s="45">
        <v>278</v>
      </c>
      <c r="K346" s="128">
        <v>152.25</v>
      </c>
      <c r="L346" s="128">
        <f t="shared" si="7"/>
        <v>506.375</v>
      </c>
      <c r="M346" s="45">
        <v>18</v>
      </c>
      <c r="N346" s="130"/>
      <c r="O346" s="130"/>
      <c r="P346" s="45" t="s">
        <v>104</v>
      </c>
    </row>
    <row r="347" spans="1:16" ht="18" customHeight="1" x14ac:dyDescent="0.15">
      <c r="A347" s="18">
        <v>345</v>
      </c>
      <c r="B347" s="131">
        <v>107128144201772</v>
      </c>
      <c r="C347" s="45" t="s">
        <v>1669</v>
      </c>
      <c r="D347" s="33" t="s">
        <v>372</v>
      </c>
      <c r="E347" s="45" t="s">
        <v>1639</v>
      </c>
      <c r="F347" s="45">
        <v>67</v>
      </c>
      <c r="G347" s="45">
        <v>41</v>
      </c>
      <c r="H347" s="45">
        <v>83</v>
      </c>
      <c r="I347" s="45">
        <v>87</v>
      </c>
      <c r="J347" s="45">
        <v>278</v>
      </c>
      <c r="K347" s="128">
        <v>150.80000000000001</v>
      </c>
      <c r="L347" s="128">
        <f t="shared" si="7"/>
        <v>504.20000000000005</v>
      </c>
      <c r="M347" s="45">
        <v>19</v>
      </c>
      <c r="N347" s="130"/>
      <c r="O347" s="130"/>
      <c r="P347" s="10" t="s">
        <v>25</v>
      </c>
    </row>
    <row r="348" spans="1:16" ht="18" customHeight="1" x14ac:dyDescent="0.15">
      <c r="A348" s="18">
        <v>346</v>
      </c>
      <c r="B348" s="127" t="s">
        <v>1670</v>
      </c>
      <c r="C348" s="45" t="s">
        <v>1671</v>
      </c>
      <c r="D348" s="33" t="s">
        <v>372</v>
      </c>
      <c r="E348" s="45" t="s">
        <v>1639</v>
      </c>
      <c r="F348" s="45">
        <v>48</v>
      </c>
      <c r="G348" s="45">
        <v>46</v>
      </c>
      <c r="H348" s="45">
        <v>86</v>
      </c>
      <c r="I348" s="45">
        <v>86</v>
      </c>
      <c r="J348" s="45">
        <v>266</v>
      </c>
      <c r="K348" s="128">
        <v>157.6</v>
      </c>
      <c r="L348" s="128">
        <f t="shared" si="7"/>
        <v>502.4</v>
      </c>
      <c r="M348" s="45">
        <v>20</v>
      </c>
      <c r="N348" s="130"/>
      <c r="O348" s="130"/>
      <c r="P348" s="45" t="s">
        <v>104</v>
      </c>
    </row>
    <row r="349" spans="1:16" ht="18" customHeight="1" x14ac:dyDescent="0.15">
      <c r="A349" s="18">
        <v>347</v>
      </c>
      <c r="B349" s="131">
        <v>107128165021551</v>
      </c>
      <c r="C349" s="45" t="s">
        <v>1672</v>
      </c>
      <c r="D349" s="33" t="s">
        <v>372</v>
      </c>
      <c r="E349" s="45" t="s">
        <v>1639</v>
      </c>
      <c r="F349" s="45">
        <v>58</v>
      </c>
      <c r="G349" s="45">
        <v>40</v>
      </c>
      <c r="H349" s="45">
        <v>82</v>
      </c>
      <c r="I349" s="45">
        <v>75</v>
      </c>
      <c r="J349" s="45">
        <v>255</v>
      </c>
      <c r="K349" s="128">
        <v>162.6</v>
      </c>
      <c r="L349" s="128">
        <f t="shared" si="7"/>
        <v>498.9</v>
      </c>
      <c r="M349" s="45">
        <v>21</v>
      </c>
      <c r="N349" s="130"/>
      <c r="O349" s="130"/>
      <c r="P349" s="10" t="s">
        <v>25</v>
      </c>
    </row>
    <row r="350" spans="1:16" ht="18" customHeight="1" x14ac:dyDescent="0.15">
      <c r="A350" s="18">
        <v>348</v>
      </c>
      <c r="B350" s="131">
        <v>103648210000536</v>
      </c>
      <c r="C350" s="45" t="s">
        <v>1673</v>
      </c>
      <c r="D350" s="33" t="s">
        <v>372</v>
      </c>
      <c r="E350" s="45" t="s">
        <v>1639</v>
      </c>
      <c r="F350" s="45">
        <v>45</v>
      </c>
      <c r="G350" s="45">
        <v>67</v>
      </c>
      <c r="H350" s="45">
        <v>57</v>
      </c>
      <c r="I350" s="45">
        <v>81</v>
      </c>
      <c r="J350" s="45">
        <v>250</v>
      </c>
      <c r="K350" s="128">
        <v>162.30000000000001</v>
      </c>
      <c r="L350" s="128">
        <f t="shared" si="7"/>
        <v>493.45000000000005</v>
      </c>
      <c r="M350" s="45">
        <v>22</v>
      </c>
      <c r="N350" s="130"/>
      <c r="O350" s="130"/>
      <c r="P350" s="10" t="s">
        <v>25</v>
      </c>
    </row>
    <row r="351" spans="1:16" ht="18" customHeight="1" x14ac:dyDescent="0.15">
      <c r="A351" s="18">
        <v>349</v>
      </c>
      <c r="B351" s="131">
        <v>106738000009813</v>
      </c>
      <c r="C351" s="45" t="s">
        <v>1674</v>
      </c>
      <c r="D351" s="33" t="s">
        <v>372</v>
      </c>
      <c r="E351" s="45" t="s">
        <v>1639</v>
      </c>
      <c r="F351" s="45">
        <v>61</v>
      </c>
      <c r="G351" s="45">
        <v>40</v>
      </c>
      <c r="H351" s="45">
        <v>71</v>
      </c>
      <c r="I351" s="45">
        <v>100</v>
      </c>
      <c r="J351" s="45">
        <v>272</v>
      </c>
      <c r="K351" s="128">
        <v>144</v>
      </c>
      <c r="L351" s="128">
        <f t="shared" si="7"/>
        <v>488</v>
      </c>
      <c r="M351" s="45">
        <v>23</v>
      </c>
      <c r="N351" s="130">
        <v>97</v>
      </c>
      <c r="O351" s="130">
        <v>76</v>
      </c>
      <c r="P351" s="10" t="s">
        <v>25</v>
      </c>
    </row>
    <row r="352" spans="1:16" ht="18" customHeight="1" x14ac:dyDescent="0.15">
      <c r="A352" s="18">
        <v>350</v>
      </c>
      <c r="B352" s="127" t="s">
        <v>1675</v>
      </c>
      <c r="C352" s="45" t="s">
        <v>1676</v>
      </c>
      <c r="D352" s="33" t="s">
        <v>372</v>
      </c>
      <c r="E352" s="45" t="s">
        <v>1639</v>
      </c>
      <c r="F352" s="45">
        <v>52</v>
      </c>
      <c r="G352" s="45">
        <v>42</v>
      </c>
      <c r="H352" s="45">
        <v>77</v>
      </c>
      <c r="I352" s="45">
        <v>93</v>
      </c>
      <c r="J352" s="45">
        <v>264</v>
      </c>
      <c r="K352" s="128">
        <v>148</v>
      </c>
      <c r="L352" s="128">
        <f t="shared" si="7"/>
        <v>486</v>
      </c>
      <c r="M352" s="45">
        <v>24</v>
      </c>
      <c r="N352" s="130"/>
      <c r="O352" s="130"/>
      <c r="P352" s="45" t="s">
        <v>104</v>
      </c>
    </row>
    <row r="353" spans="1:16" ht="18" customHeight="1" x14ac:dyDescent="0.15">
      <c r="A353" s="18">
        <v>351</v>
      </c>
      <c r="B353" s="131">
        <v>107128165071482</v>
      </c>
      <c r="C353" s="45" t="s">
        <v>1677</v>
      </c>
      <c r="D353" s="33" t="s">
        <v>372</v>
      </c>
      <c r="E353" s="45" t="s">
        <v>1639</v>
      </c>
      <c r="F353" s="45">
        <v>51</v>
      </c>
      <c r="G353" s="45">
        <v>39</v>
      </c>
      <c r="H353" s="45">
        <v>88</v>
      </c>
      <c r="I353" s="45">
        <v>79</v>
      </c>
      <c r="J353" s="45">
        <v>257</v>
      </c>
      <c r="K353" s="128">
        <v>149.6</v>
      </c>
      <c r="L353" s="128">
        <f t="shared" si="7"/>
        <v>481.4</v>
      </c>
      <c r="M353" s="45">
        <v>25</v>
      </c>
      <c r="N353" s="130"/>
      <c r="O353" s="130"/>
      <c r="P353" s="10" t="s">
        <v>25</v>
      </c>
    </row>
    <row r="354" spans="1:16" ht="18" customHeight="1" x14ac:dyDescent="0.15">
      <c r="A354" s="18">
        <v>352</v>
      </c>
      <c r="B354" s="131" t="s">
        <v>1678</v>
      </c>
      <c r="C354" s="45" t="s">
        <v>1679</v>
      </c>
      <c r="D354" s="33" t="s">
        <v>372</v>
      </c>
      <c r="E354" s="45" t="s">
        <v>1680</v>
      </c>
      <c r="F354" s="45">
        <v>53</v>
      </c>
      <c r="G354" s="45">
        <v>50</v>
      </c>
      <c r="H354" s="45">
        <v>117</v>
      </c>
      <c r="I354" s="45">
        <v>96</v>
      </c>
      <c r="J354" s="45">
        <v>316</v>
      </c>
      <c r="K354" s="128">
        <v>170.4</v>
      </c>
      <c r="L354" s="128">
        <f>K354*1.5+J354</f>
        <v>571.6</v>
      </c>
      <c r="M354" s="45">
        <v>1</v>
      </c>
      <c r="N354" s="130">
        <v>78</v>
      </c>
      <c r="O354" s="130">
        <v>61</v>
      </c>
      <c r="P354" s="45" t="s">
        <v>35</v>
      </c>
    </row>
    <row r="355" spans="1:16" ht="18" customHeight="1" x14ac:dyDescent="0.15">
      <c r="A355" s="18">
        <v>353</v>
      </c>
      <c r="B355" s="131" t="s">
        <v>1681</v>
      </c>
      <c r="C355" s="45" t="s">
        <v>1682</v>
      </c>
      <c r="D355" s="33" t="s">
        <v>372</v>
      </c>
      <c r="E355" s="45" t="s">
        <v>1683</v>
      </c>
      <c r="F355" s="45">
        <v>67</v>
      </c>
      <c r="G355" s="45">
        <v>69</v>
      </c>
      <c r="H355" s="45">
        <v>65</v>
      </c>
      <c r="I355" s="45">
        <v>92</v>
      </c>
      <c r="J355" s="45">
        <v>293</v>
      </c>
      <c r="K355" s="128">
        <v>170.2</v>
      </c>
      <c r="L355" s="128">
        <f>K355*1.5+J355</f>
        <v>548.29999999999995</v>
      </c>
      <c r="M355" s="45">
        <v>2</v>
      </c>
      <c r="N355" s="130">
        <v>76</v>
      </c>
      <c r="O355" s="130">
        <v>75</v>
      </c>
      <c r="P355" s="45" t="s">
        <v>35</v>
      </c>
    </row>
    <row r="356" spans="1:16" ht="18" customHeight="1" x14ac:dyDescent="0.15">
      <c r="A356" s="18">
        <v>354</v>
      </c>
      <c r="B356" s="127" t="s">
        <v>1684</v>
      </c>
      <c r="C356" s="45" t="s">
        <v>1685</v>
      </c>
      <c r="D356" s="33" t="s">
        <v>372</v>
      </c>
      <c r="E356" s="45" t="s">
        <v>1683</v>
      </c>
      <c r="F356" s="45">
        <v>50</v>
      </c>
      <c r="G356" s="45">
        <v>34</v>
      </c>
      <c r="H356" s="45">
        <v>118</v>
      </c>
      <c r="I356" s="45">
        <v>96</v>
      </c>
      <c r="J356" s="45">
        <v>298</v>
      </c>
      <c r="K356" s="128">
        <v>165.2</v>
      </c>
      <c r="L356" s="128">
        <f>K356*1.5+J356</f>
        <v>545.79999999999995</v>
      </c>
      <c r="M356" s="45">
        <v>3</v>
      </c>
      <c r="N356" s="130"/>
      <c r="O356" s="130"/>
      <c r="P356" s="45" t="s">
        <v>35</v>
      </c>
    </row>
    <row r="357" spans="1:16" ht="18" customHeight="1" x14ac:dyDescent="0.15">
      <c r="A357" s="18">
        <v>355</v>
      </c>
      <c r="B357" s="42" t="s">
        <v>1686</v>
      </c>
      <c r="C357" s="42" t="s">
        <v>1687</v>
      </c>
      <c r="D357" s="42" t="s">
        <v>499</v>
      </c>
      <c r="E357" s="18" t="s">
        <v>1688</v>
      </c>
      <c r="F357" s="42">
        <v>65</v>
      </c>
      <c r="G357" s="42">
        <v>66</v>
      </c>
      <c r="H357" s="42">
        <v>130</v>
      </c>
      <c r="I357" s="42">
        <v>98</v>
      </c>
      <c r="J357" s="42">
        <v>359</v>
      </c>
      <c r="K357" s="110">
        <v>161.16999999999999</v>
      </c>
      <c r="L357" s="110">
        <v>600.76</v>
      </c>
      <c r="M357" s="18">
        <v>1</v>
      </c>
      <c r="N357" s="111"/>
      <c r="O357" s="111"/>
      <c r="P357" s="18" t="s">
        <v>104</v>
      </c>
    </row>
    <row r="358" spans="1:16" ht="18" customHeight="1" x14ac:dyDescent="0.15">
      <c r="A358" s="18">
        <v>356</v>
      </c>
      <c r="B358" s="42" t="s">
        <v>1689</v>
      </c>
      <c r="C358" s="42" t="s">
        <v>1690</v>
      </c>
      <c r="D358" s="42" t="s">
        <v>499</v>
      </c>
      <c r="E358" s="18" t="s">
        <v>1688</v>
      </c>
      <c r="F358" s="42">
        <v>61</v>
      </c>
      <c r="G358" s="42">
        <v>45</v>
      </c>
      <c r="H358" s="42">
        <v>131</v>
      </c>
      <c r="I358" s="42">
        <v>105</v>
      </c>
      <c r="J358" s="42">
        <v>342</v>
      </c>
      <c r="K358" s="110">
        <v>161</v>
      </c>
      <c r="L358" s="110">
        <v>583.5</v>
      </c>
      <c r="M358" s="18">
        <v>2</v>
      </c>
      <c r="N358" s="111"/>
      <c r="O358" s="111"/>
      <c r="P358" s="18" t="s">
        <v>104</v>
      </c>
    </row>
    <row r="359" spans="1:16" ht="18" customHeight="1" x14ac:dyDescent="0.15">
      <c r="A359" s="18">
        <v>357</v>
      </c>
      <c r="B359" s="42" t="s">
        <v>1691</v>
      </c>
      <c r="C359" s="42" t="s">
        <v>1003</v>
      </c>
      <c r="D359" s="42" t="s">
        <v>499</v>
      </c>
      <c r="E359" s="18" t="s">
        <v>1688</v>
      </c>
      <c r="F359" s="42">
        <v>57</v>
      </c>
      <c r="G359" s="42">
        <v>40</v>
      </c>
      <c r="H359" s="42">
        <v>123</v>
      </c>
      <c r="I359" s="42">
        <v>117</v>
      </c>
      <c r="J359" s="42">
        <v>337</v>
      </c>
      <c r="K359" s="110">
        <v>159.5</v>
      </c>
      <c r="L359" s="110">
        <v>576.25</v>
      </c>
      <c r="M359" s="18">
        <v>3</v>
      </c>
      <c r="N359" s="111"/>
      <c r="O359" s="111"/>
      <c r="P359" s="18" t="s">
        <v>104</v>
      </c>
    </row>
    <row r="360" spans="1:16" ht="18" customHeight="1" x14ac:dyDescent="0.15">
      <c r="A360" s="18">
        <v>358</v>
      </c>
      <c r="B360" s="42" t="s">
        <v>1692</v>
      </c>
      <c r="C360" s="42" t="s">
        <v>1693</v>
      </c>
      <c r="D360" s="42" t="s">
        <v>499</v>
      </c>
      <c r="E360" s="18" t="s">
        <v>1688</v>
      </c>
      <c r="F360" s="42">
        <v>54</v>
      </c>
      <c r="G360" s="42">
        <v>65</v>
      </c>
      <c r="H360" s="42">
        <v>123</v>
      </c>
      <c r="I360" s="42">
        <v>89</v>
      </c>
      <c r="J360" s="42">
        <v>331</v>
      </c>
      <c r="K360" s="110">
        <v>160.33000000000001</v>
      </c>
      <c r="L360" s="110">
        <v>571.5</v>
      </c>
      <c r="M360" s="18">
        <v>4</v>
      </c>
      <c r="N360" s="111"/>
      <c r="O360" s="111"/>
      <c r="P360" s="18" t="s">
        <v>104</v>
      </c>
    </row>
    <row r="361" spans="1:16" ht="18" customHeight="1" x14ac:dyDescent="0.15">
      <c r="A361" s="18">
        <v>359</v>
      </c>
      <c r="B361" s="42" t="s">
        <v>1694</v>
      </c>
      <c r="C361" s="42" t="s">
        <v>1695</v>
      </c>
      <c r="D361" s="42" t="s">
        <v>499</v>
      </c>
      <c r="E361" s="18" t="s">
        <v>1688</v>
      </c>
      <c r="F361" s="42">
        <v>52</v>
      </c>
      <c r="G361" s="42">
        <v>49</v>
      </c>
      <c r="H361" s="42">
        <v>112</v>
      </c>
      <c r="I361" s="42">
        <v>117</v>
      </c>
      <c r="J361" s="42">
        <v>330</v>
      </c>
      <c r="K361" s="110">
        <v>149.5</v>
      </c>
      <c r="L361" s="110">
        <v>554.25</v>
      </c>
      <c r="M361" s="18">
        <v>5</v>
      </c>
      <c r="N361" s="111"/>
      <c r="O361" s="111"/>
      <c r="P361" s="18" t="s">
        <v>104</v>
      </c>
    </row>
    <row r="362" spans="1:16" ht="18" customHeight="1" x14ac:dyDescent="0.15">
      <c r="A362" s="18">
        <v>360</v>
      </c>
      <c r="B362" s="132" t="s">
        <v>1696</v>
      </c>
      <c r="C362" s="45" t="s">
        <v>1697</v>
      </c>
      <c r="D362" s="42" t="s">
        <v>499</v>
      </c>
      <c r="E362" s="40" t="s">
        <v>1688</v>
      </c>
      <c r="F362" s="45">
        <v>59</v>
      </c>
      <c r="G362" s="45">
        <v>52</v>
      </c>
      <c r="H362" s="45">
        <v>111</v>
      </c>
      <c r="I362" s="45">
        <v>115</v>
      </c>
      <c r="J362" s="45">
        <v>337</v>
      </c>
      <c r="K362" s="128">
        <v>144</v>
      </c>
      <c r="L362" s="128">
        <v>553</v>
      </c>
      <c r="M362" s="45">
        <v>6</v>
      </c>
      <c r="N362" s="130">
        <v>81</v>
      </c>
      <c r="O362" s="130">
        <v>66</v>
      </c>
      <c r="P362" s="10" t="s">
        <v>55</v>
      </c>
    </row>
    <row r="363" spans="1:16" ht="18" customHeight="1" x14ac:dyDescent="0.15">
      <c r="A363" s="18">
        <v>361</v>
      </c>
      <c r="B363" s="40" t="s">
        <v>1698</v>
      </c>
      <c r="C363" s="40" t="s">
        <v>1699</v>
      </c>
      <c r="D363" s="42" t="s">
        <v>499</v>
      </c>
      <c r="E363" s="40" t="s">
        <v>1688</v>
      </c>
      <c r="F363" s="40">
        <v>62</v>
      </c>
      <c r="G363" s="40">
        <v>43</v>
      </c>
      <c r="H363" s="40">
        <v>121</v>
      </c>
      <c r="I363" s="40">
        <v>102</v>
      </c>
      <c r="J363" s="40">
        <v>328</v>
      </c>
      <c r="K363" s="133">
        <v>145.84</v>
      </c>
      <c r="L363" s="133">
        <v>546.76</v>
      </c>
      <c r="M363" s="40">
        <v>7</v>
      </c>
      <c r="N363" s="46"/>
      <c r="O363" s="111"/>
      <c r="P363" s="40" t="s">
        <v>104</v>
      </c>
    </row>
    <row r="364" spans="1:16" ht="18" customHeight="1" x14ac:dyDescent="0.15">
      <c r="A364" s="18">
        <v>362</v>
      </c>
      <c r="B364" s="45" t="s">
        <v>1700</v>
      </c>
      <c r="C364" s="40" t="s">
        <v>1701</v>
      </c>
      <c r="D364" s="42" t="s">
        <v>499</v>
      </c>
      <c r="E364" s="40" t="s">
        <v>1688</v>
      </c>
      <c r="F364" s="40">
        <v>65</v>
      </c>
      <c r="G364" s="40">
        <v>36</v>
      </c>
      <c r="H364" s="40">
        <v>100</v>
      </c>
      <c r="I364" s="40">
        <v>103</v>
      </c>
      <c r="J364" s="40">
        <v>304</v>
      </c>
      <c r="K364" s="133">
        <v>157.37</v>
      </c>
      <c r="L364" s="133">
        <v>540.05999999999995</v>
      </c>
      <c r="M364" s="40">
        <v>8</v>
      </c>
      <c r="N364" s="46"/>
      <c r="O364" s="111"/>
      <c r="P364" s="10" t="s">
        <v>55</v>
      </c>
    </row>
    <row r="365" spans="1:16" ht="18" customHeight="1" x14ac:dyDescent="0.15">
      <c r="A365" s="18">
        <v>363</v>
      </c>
      <c r="B365" s="45" t="s">
        <v>1702</v>
      </c>
      <c r="C365" s="45" t="s">
        <v>1703</v>
      </c>
      <c r="D365" s="42" t="s">
        <v>499</v>
      </c>
      <c r="E365" s="40" t="s">
        <v>1688</v>
      </c>
      <c r="F365" s="45">
        <v>53</v>
      </c>
      <c r="G365" s="45">
        <v>39</v>
      </c>
      <c r="H365" s="45">
        <v>109</v>
      </c>
      <c r="I365" s="45">
        <v>93</v>
      </c>
      <c r="J365" s="45">
        <v>294</v>
      </c>
      <c r="K365" s="128">
        <v>152.83000000000001</v>
      </c>
      <c r="L365" s="128">
        <v>523.25</v>
      </c>
      <c r="M365" s="45">
        <v>9</v>
      </c>
      <c r="N365" s="130"/>
      <c r="O365" s="111"/>
      <c r="P365" s="10" t="s">
        <v>55</v>
      </c>
    </row>
    <row r="366" spans="1:16" ht="18" customHeight="1" x14ac:dyDescent="0.15">
      <c r="A366" s="18">
        <v>364</v>
      </c>
      <c r="B366" s="45" t="s">
        <v>1704</v>
      </c>
      <c r="C366" s="45" t="s">
        <v>1705</v>
      </c>
      <c r="D366" s="42" t="s">
        <v>499</v>
      </c>
      <c r="E366" s="40" t="s">
        <v>1688</v>
      </c>
      <c r="F366" s="45">
        <v>56</v>
      </c>
      <c r="G366" s="45">
        <v>41</v>
      </c>
      <c r="H366" s="45">
        <v>103</v>
      </c>
      <c r="I366" s="45">
        <v>74</v>
      </c>
      <c r="J366" s="45">
        <v>274</v>
      </c>
      <c r="K366" s="128">
        <v>153.5</v>
      </c>
      <c r="L366" s="128">
        <v>504.25</v>
      </c>
      <c r="M366" s="45">
        <v>10</v>
      </c>
      <c r="N366" s="130">
        <v>66</v>
      </c>
      <c r="O366" s="130">
        <v>62</v>
      </c>
      <c r="P366" s="10" t="s">
        <v>55</v>
      </c>
    </row>
    <row r="367" spans="1:16" ht="18" customHeight="1" x14ac:dyDescent="0.15">
      <c r="A367" s="18">
        <v>365</v>
      </c>
      <c r="B367" s="45" t="s">
        <v>1706</v>
      </c>
      <c r="C367" s="45" t="s">
        <v>1707</v>
      </c>
      <c r="D367" s="42" t="s">
        <v>499</v>
      </c>
      <c r="E367" s="40" t="s">
        <v>1688</v>
      </c>
      <c r="F367" s="45">
        <v>55</v>
      </c>
      <c r="G367" s="45">
        <v>36</v>
      </c>
      <c r="H367" s="45">
        <v>85</v>
      </c>
      <c r="I367" s="45">
        <v>95</v>
      </c>
      <c r="J367" s="45">
        <v>271</v>
      </c>
      <c r="K367" s="128">
        <v>150.82</v>
      </c>
      <c r="L367" s="128">
        <v>497.23</v>
      </c>
      <c r="M367" s="45">
        <v>11</v>
      </c>
      <c r="N367" s="130">
        <v>61</v>
      </c>
      <c r="O367" s="130">
        <v>62</v>
      </c>
      <c r="P367" s="10" t="s">
        <v>55</v>
      </c>
    </row>
    <row r="368" spans="1:16" ht="18" customHeight="1" x14ac:dyDescent="0.15">
      <c r="A368" s="18">
        <v>366</v>
      </c>
      <c r="B368" s="40" t="s">
        <v>1708</v>
      </c>
      <c r="C368" s="40" t="s">
        <v>1709</v>
      </c>
      <c r="D368" s="42" t="s">
        <v>499</v>
      </c>
      <c r="E368" s="40" t="s">
        <v>1688</v>
      </c>
      <c r="F368" s="40">
        <v>49</v>
      </c>
      <c r="G368" s="40">
        <v>45</v>
      </c>
      <c r="H368" s="40">
        <v>91</v>
      </c>
      <c r="I368" s="40">
        <v>73</v>
      </c>
      <c r="J368" s="40">
        <v>258</v>
      </c>
      <c r="K368" s="133">
        <v>147.32</v>
      </c>
      <c r="L368" s="133">
        <v>478.98</v>
      </c>
      <c r="M368" s="40">
        <v>12</v>
      </c>
      <c r="N368" s="46"/>
      <c r="O368" s="111"/>
      <c r="P368" s="10" t="s">
        <v>55</v>
      </c>
    </row>
    <row r="369" spans="1:16" ht="18" customHeight="1" x14ac:dyDescent="0.15">
      <c r="A369" s="18">
        <v>367</v>
      </c>
      <c r="B369" s="42" t="s">
        <v>1710</v>
      </c>
      <c r="C369" s="42" t="s">
        <v>1711</v>
      </c>
      <c r="D369" s="42" t="s">
        <v>499</v>
      </c>
      <c r="E369" s="18" t="s">
        <v>1712</v>
      </c>
      <c r="F369" s="42">
        <v>57</v>
      </c>
      <c r="G369" s="42">
        <v>63</v>
      </c>
      <c r="H369" s="42">
        <v>113</v>
      </c>
      <c r="I369" s="42">
        <v>108</v>
      </c>
      <c r="J369" s="42">
        <v>341</v>
      </c>
      <c r="K369" s="110">
        <v>164.3</v>
      </c>
      <c r="L369" s="110">
        <v>587.45000000000005</v>
      </c>
      <c r="M369" s="18">
        <v>1</v>
      </c>
      <c r="N369" s="111"/>
      <c r="O369" s="111"/>
      <c r="P369" s="18" t="s">
        <v>104</v>
      </c>
    </row>
    <row r="370" spans="1:16" ht="18" customHeight="1" x14ac:dyDescent="0.15">
      <c r="A370" s="18">
        <v>368</v>
      </c>
      <c r="B370" s="42" t="s">
        <v>1713</v>
      </c>
      <c r="C370" s="42" t="s">
        <v>1714</v>
      </c>
      <c r="D370" s="42" t="s">
        <v>499</v>
      </c>
      <c r="E370" s="18" t="s">
        <v>1715</v>
      </c>
      <c r="F370" s="42">
        <v>58</v>
      </c>
      <c r="G370" s="42">
        <v>62</v>
      </c>
      <c r="H370" s="42">
        <v>108</v>
      </c>
      <c r="I370" s="42">
        <v>107</v>
      </c>
      <c r="J370" s="42">
        <v>335</v>
      </c>
      <c r="K370" s="110">
        <v>160.30000000000001</v>
      </c>
      <c r="L370" s="110">
        <v>575.45000000000005</v>
      </c>
      <c r="M370" s="18">
        <v>2</v>
      </c>
      <c r="N370" s="111"/>
      <c r="O370" s="111"/>
      <c r="P370" s="18" t="s">
        <v>104</v>
      </c>
    </row>
    <row r="371" spans="1:16" ht="18" customHeight="1" x14ac:dyDescent="0.15">
      <c r="A371" s="18">
        <v>369</v>
      </c>
      <c r="B371" s="42" t="s">
        <v>1716</v>
      </c>
      <c r="C371" s="42" t="s">
        <v>1717</v>
      </c>
      <c r="D371" s="42" t="s">
        <v>499</v>
      </c>
      <c r="E371" s="18" t="s">
        <v>1715</v>
      </c>
      <c r="F371" s="42">
        <v>53</v>
      </c>
      <c r="G371" s="42">
        <v>60</v>
      </c>
      <c r="H371" s="42">
        <v>79</v>
      </c>
      <c r="I371" s="42">
        <v>118</v>
      </c>
      <c r="J371" s="42">
        <v>310</v>
      </c>
      <c r="K371" s="110">
        <v>161.69999999999999</v>
      </c>
      <c r="L371" s="110">
        <v>552.54999999999995</v>
      </c>
      <c r="M371" s="18">
        <v>3</v>
      </c>
      <c r="N371" s="111"/>
      <c r="O371" s="111"/>
      <c r="P371" s="18" t="s">
        <v>104</v>
      </c>
    </row>
    <row r="372" spans="1:16" ht="18" customHeight="1" x14ac:dyDescent="0.15">
      <c r="A372" s="18">
        <v>370</v>
      </c>
      <c r="B372" s="42" t="s">
        <v>1718</v>
      </c>
      <c r="C372" s="42" t="s">
        <v>1719</v>
      </c>
      <c r="D372" s="42" t="s">
        <v>499</v>
      </c>
      <c r="E372" s="18" t="s">
        <v>1715</v>
      </c>
      <c r="F372" s="42">
        <v>63</v>
      </c>
      <c r="G372" s="42">
        <v>62</v>
      </c>
      <c r="H372" s="42">
        <v>99</v>
      </c>
      <c r="I372" s="42">
        <v>92</v>
      </c>
      <c r="J372" s="42">
        <v>316</v>
      </c>
      <c r="K372" s="110">
        <v>153.6</v>
      </c>
      <c r="L372" s="110">
        <v>546.4</v>
      </c>
      <c r="M372" s="18">
        <v>4</v>
      </c>
      <c r="N372" s="111"/>
      <c r="O372" s="111"/>
      <c r="P372" s="18" t="s">
        <v>104</v>
      </c>
    </row>
    <row r="373" spans="1:16" ht="18" customHeight="1" x14ac:dyDescent="0.15">
      <c r="A373" s="18">
        <v>371</v>
      </c>
      <c r="B373" s="42" t="s">
        <v>1720</v>
      </c>
      <c r="C373" s="42" t="s">
        <v>1721</v>
      </c>
      <c r="D373" s="42" t="s">
        <v>499</v>
      </c>
      <c r="E373" s="18" t="s">
        <v>1715</v>
      </c>
      <c r="F373" s="42">
        <v>53</v>
      </c>
      <c r="G373" s="42">
        <v>44</v>
      </c>
      <c r="H373" s="42">
        <v>81</v>
      </c>
      <c r="I373" s="42">
        <v>120</v>
      </c>
      <c r="J373" s="42">
        <v>298</v>
      </c>
      <c r="K373" s="110">
        <v>164</v>
      </c>
      <c r="L373" s="110">
        <v>544</v>
      </c>
      <c r="M373" s="18">
        <v>5</v>
      </c>
      <c r="N373" s="111"/>
      <c r="O373" s="111"/>
      <c r="P373" s="18" t="s">
        <v>104</v>
      </c>
    </row>
    <row r="374" spans="1:16" ht="18" customHeight="1" x14ac:dyDescent="0.15">
      <c r="A374" s="18">
        <v>372</v>
      </c>
      <c r="B374" s="42" t="s">
        <v>1722</v>
      </c>
      <c r="C374" s="42" t="s">
        <v>1723</v>
      </c>
      <c r="D374" s="42" t="s">
        <v>499</v>
      </c>
      <c r="E374" s="18" t="s">
        <v>1715</v>
      </c>
      <c r="F374" s="42">
        <v>64</v>
      </c>
      <c r="G374" s="42">
        <v>43</v>
      </c>
      <c r="H374" s="42">
        <v>94</v>
      </c>
      <c r="I374" s="42">
        <v>82</v>
      </c>
      <c r="J374" s="42">
        <v>283</v>
      </c>
      <c r="K374" s="110">
        <v>167.1</v>
      </c>
      <c r="L374" s="110">
        <v>533.65</v>
      </c>
      <c r="M374" s="18">
        <v>6</v>
      </c>
      <c r="N374" s="111"/>
      <c r="O374" s="111"/>
      <c r="P374" s="18" t="s">
        <v>104</v>
      </c>
    </row>
    <row r="375" spans="1:16" ht="18" customHeight="1" x14ac:dyDescent="0.15">
      <c r="A375" s="18">
        <v>373</v>
      </c>
      <c r="B375" s="45" t="s">
        <v>1724</v>
      </c>
      <c r="C375" s="45" t="s">
        <v>1725</v>
      </c>
      <c r="D375" s="42" t="s">
        <v>499</v>
      </c>
      <c r="E375" s="40" t="s">
        <v>1715</v>
      </c>
      <c r="F375" s="45">
        <v>62</v>
      </c>
      <c r="G375" s="45">
        <v>56</v>
      </c>
      <c r="H375" s="45">
        <v>101</v>
      </c>
      <c r="I375" s="45">
        <v>86</v>
      </c>
      <c r="J375" s="45">
        <v>305</v>
      </c>
      <c r="K375" s="128">
        <v>151.13</v>
      </c>
      <c r="L375" s="128">
        <v>531.70000000000005</v>
      </c>
      <c r="M375" s="18">
        <v>7</v>
      </c>
      <c r="N375" s="130"/>
      <c r="O375" s="111"/>
      <c r="P375" s="10" t="s">
        <v>55</v>
      </c>
    </row>
    <row r="376" spans="1:16" ht="18" customHeight="1" x14ac:dyDescent="0.15">
      <c r="A376" s="18">
        <v>374</v>
      </c>
      <c r="B376" s="45" t="s">
        <v>1726</v>
      </c>
      <c r="C376" s="45" t="s">
        <v>1727</v>
      </c>
      <c r="D376" s="42" t="s">
        <v>499</v>
      </c>
      <c r="E376" s="40" t="s">
        <v>1715</v>
      </c>
      <c r="F376" s="45">
        <v>59</v>
      </c>
      <c r="G376" s="45">
        <v>34</v>
      </c>
      <c r="H376" s="45">
        <v>102</v>
      </c>
      <c r="I376" s="45">
        <v>105</v>
      </c>
      <c r="J376" s="45">
        <v>300</v>
      </c>
      <c r="K376" s="128">
        <v>153.13999999999999</v>
      </c>
      <c r="L376" s="128">
        <v>529.71</v>
      </c>
      <c r="M376" s="18">
        <v>8</v>
      </c>
      <c r="N376" s="130"/>
      <c r="O376" s="111"/>
      <c r="P376" s="10" t="s">
        <v>55</v>
      </c>
    </row>
    <row r="377" spans="1:16" ht="18" customHeight="1" x14ac:dyDescent="0.15">
      <c r="A377" s="18">
        <v>375</v>
      </c>
      <c r="B377" s="42" t="s">
        <v>1728</v>
      </c>
      <c r="C377" s="42" t="s">
        <v>1729</v>
      </c>
      <c r="D377" s="42" t="s">
        <v>499</v>
      </c>
      <c r="E377" s="18" t="s">
        <v>1715</v>
      </c>
      <c r="F377" s="42">
        <v>53</v>
      </c>
      <c r="G377" s="42">
        <v>68</v>
      </c>
      <c r="H377" s="42">
        <v>82</v>
      </c>
      <c r="I377" s="42">
        <v>103</v>
      </c>
      <c r="J377" s="42">
        <v>306</v>
      </c>
      <c r="K377" s="110">
        <v>148.1</v>
      </c>
      <c r="L377" s="110">
        <v>528.15</v>
      </c>
      <c r="M377" s="18">
        <v>9</v>
      </c>
      <c r="N377" s="111"/>
      <c r="O377" s="111"/>
      <c r="P377" s="18" t="s">
        <v>104</v>
      </c>
    </row>
    <row r="378" spans="1:16" ht="18" customHeight="1" x14ac:dyDescent="0.15">
      <c r="A378" s="18">
        <v>376</v>
      </c>
      <c r="B378" s="42" t="s">
        <v>1730</v>
      </c>
      <c r="C378" s="42" t="s">
        <v>1731</v>
      </c>
      <c r="D378" s="42" t="s">
        <v>499</v>
      </c>
      <c r="E378" s="18" t="s">
        <v>1715</v>
      </c>
      <c r="F378" s="42">
        <v>61</v>
      </c>
      <c r="G378" s="42">
        <v>65</v>
      </c>
      <c r="H378" s="42">
        <v>77</v>
      </c>
      <c r="I378" s="42">
        <v>87</v>
      </c>
      <c r="J378" s="42">
        <v>290</v>
      </c>
      <c r="K378" s="110">
        <v>157.80000000000001</v>
      </c>
      <c r="L378" s="110">
        <v>526.70000000000005</v>
      </c>
      <c r="M378" s="18">
        <v>10</v>
      </c>
      <c r="N378" s="111"/>
      <c r="O378" s="111"/>
      <c r="P378" s="18" t="s">
        <v>104</v>
      </c>
    </row>
    <row r="379" spans="1:16" ht="18" customHeight="1" x14ac:dyDescent="0.15">
      <c r="A379" s="18">
        <v>377</v>
      </c>
      <c r="B379" s="42" t="s">
        <v>1732</v>
      </c>
      <c r="C379" s="42" t="s">
        <v>1733</v>
      </c>
      <c r="D379" s="42" t="s">
        <v>499</v>
      </c>
      <c r="E379" s="18" t="s">
        <v>1715</v>
      </c>
      <c r="F379" s="42">
        <v>58</v>
      </c>
      <c r="G379" s="42">
        <v>50</v>
      </c>
      <c r="H379" s="42">
        <v>78</v>
      </c>
      <c r="I379" s="42">
        <v>101</v>
      </c>
      <c r="J379" s="42">
        <v>287</v>
      </c>
      <c r="K379" s="110">
        <v>159.6</v>
      </c>
      <c r="L379" s="110">
        <v>526.4</v>
      </c>
      <c r="M379" s="18">
        <v>11</v>
      </c>
      <c r="N379" s="111"/>
      <c r="O379" s="111"/>
      <c r="P379" s="18" t="s">
        <v>104</v>
      </c>
    </row>
    <row r="380" spans="1:16" ht="18" customHeight="1" x14ac:dyDescent="0.15">
      <c r="A380" s="18">
        <v>378</v>
      </c>
      <c r="B380" s="42" t="s">
        <v>1734</v>
      </c>
      <c r="C380" s="42" t="s">
        <v>1735</v>
      </c>
      <c r="D380" s="42" t="s">
        <v>499</v>
      </c>
      <c r="E380" s="18" t="s">
        <v>1715</v>
      </c>
      <c r="F380" s="42">
        <v>58</v>
      </c>
      <c r="G380" s="42">
        <v>69</v>
      </c>
      <c r="H380" s="42">
        <v>74</v>
      </c>
      <c r="I380" s="42">
        <v>102</v>
      </c>
      <c r="J380" s="42">
        <v>303</v>
      </c>
      <c r="K380" s="110">
        <v>148.30000000000001</v>
      </c>
      <c r="L380" s="110">
        <v>525.45000000000005</v>
      </c>
      <c r="M380" s="18">
        <v>12</v>
      </c>
      <c r="N380" s="111"/>
      <c r="O380" s="111"/>
      <c r="P380" s="18" t="s">
        <v>104</v>
      </c>
    </row>
    <row r="381" spans="1:16" ht="18" customHeight="1" x14ac:dyDescent="0.15">
      <c r="A381" s="18">
        <v>379</v>
      </c>
      <c r="B381" s="42" t="s">
        <v>1736</v>
      </c>
      <c r="C381" s="42" t="s">
        <v>1737</v>
      </c>
      <c r="D381" s="42" t="s">
        <v>499</v>
      </c>
      <c r="E381" s="18" t="s">
        <v>1715</v>
      </c>
      <c r="F381" s="42">
        <v>65</v>
      </c>
      <c r="G381" s="42">
        <v>45</v>
      </c>
      <c r="H381" s="42">
        <v>76</v>
      </c>
      <c r="I381" s="42">
        <v>100</v>
      </c>
      <c r="J381" s="42">
        <v>286</v>
      </c>
      <c r="K381" s="110">
        <v>153</v>
      </c>
      <c r="L381" s="110">
        <v>515.5</v>
      </c>
      <c r="M381" s="18">
        <v>13</v>
      </c>
      <c r="N381" s="111"/>
      <c r="O381" s="111"/>
      <c r="P381" s="18" t="s">
        <v>104</v>
      </c>
    </row>
    <row r="382" spans="1:16" ht="18" customHeight="1" x14ac:dyDescent="0.15">
      <c r="A382" s="18">
        <v>380</v>
      </c>
      <c r="B382" s="42" t="s">
        <v>1738</v>
      </c>
      <c r="C382" s="42" t="s">
        <v>1739</v>
      </c>
      <c r="D382" s="42" t="s">
        <v>499</v>
      </c>
      <c r="E382" s="18" t="s">
        <v>1715</v>
      </c>
      <c r="F382" s="42">
        <v>61</v>
      </c>
      <c r="G382" s="42">
        <v>50</v>
      </c>
      <c r="H382" s="42">
        <v>76</v>
      </c>
      <c r="I382" s="42">
        <v>58</v>
      </c>
      <c r="J382" s="42">
        <v>245</v>
      </c>
      <c r="K382" s="110">
        <v>175.9</v>
      </c>
      <c r="L382" s="110">
        <v>508.85</v>
      </c>
      <c r="M382" s="18">
        <v>14</v>
      </c>
      <c r="N382" s="111"/>
      <c r="O382" s="111"/>
      <c r="P382" s="18" t="s">
        <v>104</v>
      </c>
    </row>
    <row r="383" spans="1:16" ht="18" customHeight="1" x14ac:dyDescent="0.15">
      <c r="A383" s="18">
        <v>381</v>
      </c>
      <c r="B383" s="42" t="s">
        <v>1740</v>
      </c>
      <c r="C383" s="42" t="s">
        <v>1741</v>
      </c>
      <c r="D383" s="42" t="s">
        <v>499</v>
      </c>
      <c r="E383" s="18" t="s">
        <v>1715</v>
      </c>
      <c r="F383" s="42">
        <v>56</v>
      </c>
      <c r="G383" s="42">
        <v>36</v>
      </c>
      <c r="H383" s="42">
        <v>78</v>
      </c>
      <c r="I383" s="42">
        <v>107</v>
      </c>
      <c r="J383" s="42">
        <v>277</v>
      </c>
      <c r="K383" s="110">
        <v>154.30000000000001</v>
      </c>
      <c r="L383" s="110">
        <v>508.45</v>
      </c>
      <c r="M383" s="18">
        <v>15</v>
      </c>
      <c r="N383" s="111"/>
      <c r="O383" s="111"/>
      <c r="P383" s="18" t="s">
        <v>104</v>
      </c>
    </row>
    <row r="384" spans="1:16" ht="18" customHeight="1" x14ac:dyDescent="0.15">
      <c r="A384" s="18">
        <v>382</v>
      </c>
      <c r="B384" s="42" t="s">
        <v>1742</v>
      </c>
      <c r="C384" s="42" t="s">
        <v>1743</v>
      </c>
      <c r="D384" s="42" t="s">
        <v>499</v>
      </c>
      <c r="E384" s="18" t="s">
        <v>1715</v>
      </c>
      <c r="F384" s="42">
        <v>59</v>
      </c>
      <c r="G384" s="42">
        <v>58</v>
      </c>
      <c r="H384" s="42">
        <v>77</v>
      </c>
      <c r="I384" s="42">
        <v>82</v>
      </c>
      <c r="J384" s="42">
        <v>276</v>
      </c>
      <c r="K384" s="110">
        <v>151.6</v>
      </c>
      <c r="L384" s="110">
        <v>503.4</v>
      </c>
      <c r="M384" s="18">
        <v>16</v>
      </c>
      <c r="N384" s="111"/>
      <c r="O384" s="111"/>
      <c r="P384" s="18" t="s">
        <v>104</v>
      </c>
    </row>
    <row r="385" spans="1:16" ht="18" customHeight="1" x14ac:dyDescent="0.15">
      <c r="A385" s="18">
        <v>383</v>
      </c>
      <c r="B385" s="42" t="s">
        <v>1744</v>
      </c>
      <c r="C385" s="42" t="s">
        <v>1745</v>
      </c>
      <c r="D385" s="42" t="s">
        <v>499</v>
      </c>
      <c r="E385" s="18" t="s">
        <v>1715</v>
      </c>
      <c r="F385" s="42">
        <v>56</v>
      </c>
      <c r="G385" s="42">
        <v>46</v>
      </c>
      <c r="H385" s="42">
        <v>96</v>
      </c>
      <c r="I385" s="42">
        <v>65</v>
      </c>
      <c r="J385" s="42">
        <v>263</v>
      </c>
      <c r="K385" s="110">
        <v>160.19999999999999</v>
      </c>
      <c r="L385" s="110">
        <v>503.3</v>
      </c>
      <c r="M385" s="18">
        <v>17</v>
      </c>
      <c r="N385" s="111"/>
      <c r="O385" s="111"/>
      <c r="P385" s="18" t="s">
        <v>104</v>
      </c>
    </row>
    <row r="386" spans="1:16" ht="18" customHeight="1" x14ac:dyDescent="0.15">
      <c r="A386" s="18">
        <v>384</v>
      </c>
      <c r="B386" s="42" t="s">
        <v>1746</v>
      </c>
      <c r="C386" s="42" t="s">
        <v>1747</v>
      </c>
      <c r="D386" s="42" t="s">
        <v>499</v>
      </c>
      <c r="E386" s="18" t="s">
        <v>1715</v>
      </c>
      <c r="F386" s="42">
        <v>56</v>
      </c>
      <c r="G386" s="42">
        <v>46</v>
      </c>
      <c r="H386" s="42">
        <v>72</v>
      </c>
      <c r="I386" s="42">
        <v>95</v>
      </c>
      <c r="J386" s="42">
        <v>269</v>
      </c>
      <c r="K386" s="110">
        <v>149.9</v>
      </c>
      <c r="L386" s="110">
        <v>493.85</v>
      </c>
      <c r="M386" s="18">
        <v>18</v>
      </c>
      <c r="N386" s="111"/>
      <c r="O386" s="111"/>
      <c r="P386" s="18" t="s">
        <v>104</v>
      </c>
    </row>
    <row r="387" spans="1:16" ht="18" customHeight="1" x14ac:dyDescent="0.15">
      <c r="A387" s="18">
        <v>385</v>
      </c>
      <c r="B387" s="42" t="s">
        <v>1748</v>
      </c>
      <c r="C387" s="42" t="s">
        <v>1749</v>
      </c>
      <c r="D387" s="42" t="s">
        <v>499</v>
      </c>
      <c r="E387" s="18" t="s">
        <v>1715</v>
      </c>
      <c r="F387" s="42">
        <v>57</v>
      </c>
      <c r="G387" s="42">
        <v>46</v>
      </c>
      <c r="H387" s="42">
        <v>88</v>
      </c>
      <c r="I387" s="42">
        <v>61</v>
      </c>
      <c r="J387" s="42">
        <v>252</v>
      </c>
      <c r="K387" s="110">
        <v>158.4</v>
      </c>
      <c r="L387" s="110">
        <v>489.6</v>
      </c>
      <c r="M387" s="18">
        <v>19</v>
      </c>
      <c r="N387" s="111"/>
      <c r="O387" s="111"/>
      <c r="P387" s="18" t="s">
        <v>104</v>
      </c>
    </row>
    <row r="388" spans="1:16" ht="18" customHeight="1" x14ac:dyDescent="0.15">
      <c r="A388" s="18">
        <v>386</v>
      </c>
      <c r="B388" s="42" t="s">
        <v>1750</v>
      </c>
      <c r="C388" s="42" t="s">
        <v>1751</v>
      </c>
      <c r="D388" s="42" t="s">
        <v>568</v>
      </c>
      <c r="E388" s="182" t="s">
        <v>2721</v>
      </c>
      <c r="F388" s="42">
        <v>65</v>
      </c>
      <c r="G388" s="42">
        <v>59</v>
      </c>
      <c r="H388" s="42">
        <v>193</v>
      </c>
      <c r="I388" s="42">
        <v>0</v>
      </c>
      <c r="J388" s="42">
        <v>317</v>
      </c>
      <c r="K388" s="122">
        <v>168</v>
      </c>
      <c r="L388" s="122">
        <v>569</v>
      </c>
      <c r="M388" s="42">
        <v>1</v>
      </c>
      <c r="N388" s="111"/>
      <c r="O388" s="111"/>
      <c r="P388" s="10" t="s">
        <v>25</v>
      </c>
    </row>
    <row r="389" spans="1:16" ht="18" customHeight="1" x14ac:dyDescent="0.15">
      <c r="A389" s="18">
        <v>387</v>
      </c>
      <c r="B389" s="42" t="s">
        <v>1752</v>
      </c>
      <c r="C389" s="42" t="s">
        <v>1753</v>
      </c>
      <c r="D389" s="42" t="s">
        <v>568</v>
      </c>
      <c r="E389" s="182" t="s">
        <v>2721</v>
      </c>
      <c r="F389" s="42">
        <v>72</v>
      </c>
      <c r="G389" s="42">
        <v>49</v>
      </c>
      <c r="H389" s="42">
        <v>208</v>
      </c>
      <c r="I389" s="42">
        <v>0</v>
      </c>
      <c r="J389" s="42">
        <v>329</v>
      </c>
      <c r="K389" s="122">
        <v>152.19999999999999</v>
      </c>
      <c r="L389" s="122">
        <v>557.29999999999995</v>
      </c>
      <c r="M389" s="42">
        <v>2</v>
      </c>
      <c r="N389" s="111"/>
      <c r="O389" s="111"/>
      <c r="P389" s="42" t="s">
        <v>35</v>
      </c>
    </row>
    <row r="390" spans="1:16" ht="18" customHeight="1" x14ac:dyDescent="0.15">
      <c r="A390" s="18">
        <v>388</v>
      </c>
      <c r="B390" s="42" t="s">
        <v>1754</v>
      </c>
      <c r="C390" s="42" t="s">
        <v>1755</v>
      </c>
      <c r="D390" s="42" t="s">
        <v>568</v>
      </c>
      <c r="E390" s="182" t="s">
        <v>2721</v>
      </c>
      <c r="F390" s="42">
        <v>61</v>
      </c>
      <c r="G390" s="42">
        <v>55</v>
      </c>
      <c r="H390" s="42">
        <v>189</v>
      </c>
      <c r="I390" s="42">
        <v>0</v>
      </c>
      <c r="J390" s="42">
        <v>305</v>
      </c>
      <c r="K390" s="122">
        <v>155</v>
      </c>
      <c r="L390" s="122">
        <v>537.5</v>
      </c>
      <c r="M390" s="42">
        <v>3</v>
      </c>
      <c r="N390" s="111"/>
      <c r="O390" s="111"/>
      <c r="P390" s="10" t="s">
        <v>25</v>
      </c>
    </row>
    <row r="391" spans="1:16" ht="18" customHeight="1" x14ac:dyDescent="0.15">
      <c r="A391" s="18">
        <v>389</v>
      </c>
      <c r="B391" s="42" t="s">
        <v>1756</v>
      </c>
      <c r="C391" s="42" t="s">
        <v>1757</v>
      </c>
      <c r="D391" s="42" t="s">
        <v>568</v>
      </c>
      <c r="E391" s="182" t="s">
        <v>2721</v>
      </c>
      <c r="F391" s="42">
        <v>61</v>
      </c>
      <c r="G391" s="42">
        <v>65</v>
      </c>
      <c r="H391" s="42">
        <v>136</v>
      </c>
      <c r="I391" s="42">
        <v>0</v>
      </c>
      <c r="J391" s="42">
        <v>262</v>
      </c>
      <c r="K391" s="122">
        <v>159.19999999999999</v>
      </c>
      <c r="L391" s="122">
        <v>500.8</v>
      </c>
      <c r="M391" s="42">
        <v>4</v>
      </c>
      <c r="N391" s="111"/>
      <c r="O391" s="111"/>
      <c r="P391" s="42" t="s">
        <v>1758</v>
      </c>
    </row>
    <row r="392" spans="1:16" ht="18" customHeight="1" x14ac:dyDescent="0.15">
      <c r="A392" s="18">
        <v>390</v>
      </c>
      <c r="B392" s="42" t="s">
        <v>1759</v>
      </c>
      <c r="C392" s="42" t="s">
        <v>1760</v>
      </c>
      <c r="D392" s="42" t="s">
        <v>568</v>
      </c>
      <c r="E392" s="182" t="s">
        <v>2722</v>
      </c>
      <c r="F392" s="42">
        <v>59</v>
      </c>
      <c r="G392" s="42">
        <v>56</v>
      </c>
      <c r="H392" s="42">
        <v>191</v>
      </c>
      <c r="I392" s="42">
        <v>0</v>
      </c>
      <c r="J392" s="42">
        <v>306</v>
      </c>
      <c r="K392" s="122">
        <v>171</v>
      </c>
      <c r="L392" s="122">
        <v>562.5</v>
      </c>
      <c r="M392" s="42">
        <v>1</v>
      </c>
      <c r="N392" s="111"/>
      <c r="O392" s="111"/>
      <c r="P392" s="10" t="s">
        <v>25</v>
      </c>
    </row>
    <row r="393" spans="1:16" ht="18" customHeight="1" x14ac:dyDescent="0.15">
      <c r="A393" s="18">
        <v>391</v>
      </c>
      <c r="B393" s="42" t="s">
        <v>1761</v>
      </c>
      <c r="C393" s="42" t="s">
        <v>1762</v>
      </c>
      <c r="D393" s="42" t="s">
        <v>568</v>
      </c>
      <c r="E393" s="182" t="s">
        <v>2722</v>
      </c>
      <c r="F393" s="42">
        <v>60</v>
      </c>
      <c r="G393" s="42">
        <v>57</v>
      </c>
      <c r="H393" s="42">
        <v>197</v>
      </c>
      <c r="I393" s="42">
        <v>0</v>
      </c>
      <c r="J393" s="42">
        <v>314</v>
      </c>
      <c r="K393" s="122">
        <v>160</v>
      </c>
      <c r="L393" s="122">
        <v>554</v>
      </c>
      <c r="M393" s="42">
        <v>2</v>
      </c>
      <c r="N393" s="111"/>
      <c r="O393" s="111"/>
      <c r="P393" s="10" t="s">
        <v>25</v>
      </c>
    </row>
    <row r="394" spans="1:16" ht="18" customHeight="1" x14ac:dyDescent="0.15">
      <c r="A394" s="18">
        <v>392</v>
      </c>
      <c r="B394" s="42" t="s">
        <v>1763</v>
      </c>
      <c r="C394" s="42" t="s">
        <v>1764</v>
      </c>
      <c r="D394" s="42" t="s">
        <v>568</v>
      </c>
      <c r="E394" s="182" t="s">
        <v>2722</v>
      </c>
      <c r="F394" s="42">
        <v>71</v>
      </c>
      <c r="G394" s="42">
        <v>60</v>
      </c>
      <c r="H394" s="42">
        <v>177</v>
      </c>
      <c r="I394" s="42">
        <v>0</v>
      </c>
      <c r="J394" s="42">
        <v>308</v>
      </c>
      <c r="K394" s="122">
        <v>162</v>
      </c>
      <c r="L394" s="122">
        <v>551</v>
      </c>
      <c r="M394" s="42">
        <v>3</v>
      </c>
      <c r="N394" s="111"/>
      <c r="O394" s="111"/>
      <c r="P394" s="10" t="s">
        <v>25</v>
      </c>
    </row>
    <row r="395" spans="1:16" ht="18" customHeight="1" x14ac:dyDescent="0.15">
      <c r="A395" s="18">
        <v>393</v>
      </c>
      <c r="B395" s="42" t="s">
        <v>1765</v>
      </c>
      <c r="C395" s="42" t="s">
        <v>1766</v>
      </c>
      <c r="D395" s="42" t="s">
        <v>568</v>
      </c>
      <c r="E395" s="182" t="s">
        <v>2722</v>
      </c>
      <c r="F395" s="42">
        <v>63</v>
      </c>
      <c r="G395" s="42">
        <v>58</v>
      </c>
      <c r="H395" s="42">
        <v>204</v>
      </c>
      <c r="I395" s="42">
        <v>0</v>
      </c>
      <c r="J395" s="42">
        <v>325</v>
      </c>
      <c r="K395" s="122">
        <v>131</v>
      </c>
      <c r="L395" s="122">
        <v>521.5</v>
      </c>
      <c r="M395" s="42">
        <v>4</v>
      </c>
      <c r="N395" s="111"/>
      <c r="O395" s="111"/>
      <c r="P395" s="10" t="s">
        <v>25</v>
      </c>
    </row>
    <row r="396" spans="1:16" ht="18" customHeight="1" x14ac:dyDescent="0.15">
      <c r="A396" s="18">
        <v>394</v>
      </c>
      <c r="B396" s="42" t="s">
        <v>1767</v>
      </c>
      <c r="C396" s="42" t="s">
        <v>1768</v>
      </c>
      <c r="D396" s="42" t="s">
        <v>568</v>
      </c>
      <c r="E396" s="182" t="s">
        <v>2722</v>
      </c>
      <c r="F396" s="42">
        <v>68</v>
      </c>
      <c r="G396" s="42">
        <v>48</v>
      </c>
      <c r="H396" s="42">
        <v>177</v>
      </c>
      <c r="I396" s="42">
        <v>0</v>
      </c>
      <c r="J396" s="42">
        <v>293</v>
      </c>
      <c r="K396" s="122">
        <v>142</v>
      </c>
      <c r="L396" s="122">
        <v>506</v>
      </c>
      <c r="M396" s="42">
        <v>5</v>
      </c>
      <c r="N396" s="111"/>
      <c r="O396" s="111"/>
      <c r="P396" s="42" t="s">
        <v>35</v>
      </c>
    </row>
    <row r="397" spans="1:16" ht="18" customHeight="1" x14ac:dyDescent="0.15">
      <c r="A397" s="18">
        <v>395</v>
      </c>
      <c r="B397" s="33" t="s">
        <v>1769</v>
      </c>
      <c r="C397" s="33" t="s">
        <v>1770</v>
      </c>
      <c r="D397" s="42" t="s">
        <v>568</v>
      </c>
      <c r="E397" s="182" t="s">
        <v>626</v>
      </c>
      <c r="F397" s="33">
        <v>70</v>
      </c>
      <c r="G397" s="33">
        <v>44</v>
      </c>
      <c r="H397" s="33">
        <v>213</v>
      </c>
      <c r="I397" s="33">
        <v>0</v>
      </c>
      <c r="J397" s="33">
        <v>327</v>
      </c>
      <c r="K397" s="79">
        <v>166</v>
      </c>
      <c r="L397" s="79">
        <v>576</v>
      </c>
      <c r="M397" s="33">
        <v>1</v>
      </c>
      <c r="N397" s="111"/>
      <c r="O397" s="111"/>
      <c r="P397" s="42" t="s">
        <v>35</v>
      </c>
    </row>
    <row r="398" spans="1:16" ht="18" customHeight="1" x14ac:dyDescent="0.15">
      <c r="A398" s="18">
        <v>396</v>
      </c>
      <c r="B398" s="33" t="s">
        <v>1771</v>
      </c>
      <c r="C398" s="33" t="s">
        <v>1772</v>
      </c>
      <c r="D398" s="42" t="s">
        <v>568</v>
      </c>
      <c r="E398" s="182" t="s">
        <v>626</v>
      </c>
      <c r="F398" s="33">
        <v>64</v>
      </c>
      <c r="G398" s="33">
        <v>54</v>
      </c>
      <c r="H398" s="33">
        <v>203</v>
      </c>
      <c r="I398" s="33">
        <v>0</v>
      </c>
      <c r="J398" s="33">
        <v>321</v>
      </c>
      <c r="K398" s="79">
        <v>162</v>
      </c>
      <c r="L398" s="79">
        <v>564</v>
      </c>
      <c r="M398" s="42">
        <v>2</v>
      </c>
      <c r="N398" s="111"/>
      <c r="O398" s="111"/>
      <c r="P398" s="42" t="s">
        <v>35</v>
      </c>
    </row>
    <row r="399" spans="1:16" ht="18" customHeight="1" x14ac:dyDescent="0.15">
      <c r="A399" s="18">
        <v>397</v>
      </c>
      <c r="B399" s="33" t="s">
        <v>1773</v>
      </c>
      <c r="C399" s="33" t="s">
        <v>1774</v>
      </c>
      <c r="D399" s="42" t="s">
        <v>568</v>
      </c>
      <c r="E399" s="182" t="s">
        <v>626</v>
      </c>
      <c r="F399" s="33">
        <v>56</v>
      </c>
      <c r="G399" s="33">
        <v>39</v>
      </c>
      <c r="H399" s="33">
        <v>197</v>
      </c>
      <c r="I399" s="33">
        <v>0</v>
      </c>
      <c r="J399" s="33">
        <v>292</v>
      </c>
      <c r="K399" s="79">
        <v>163</v>
      </c>
      <c r="L399" s="79">
        <v>536.5</v>
      </c>
      <c r="M399" s="42">
        <v>3</v>
      </c>
      <c r="N399" s="111"/>
      <c r="O399" s="111"/>
      <c r="P399" s="42" t="s">
        <v>35</v>
      </c>
    </row>
    <row r="400" spans="1:16" ht="18" customHeight="1" x14ac:dyDescent="0.15">
      <c r="A400" s="18">
        <v>398</v>
      </c>
      <c r="B400" s="33" t="s">
        <v>1775</v>
      </c>
      <c r="C400" s="33" t="s">
        <v>1776</v>
      </c>
      <c r="D400" s="42" t="s">
        <v>568</v>
      </c>
      <c r="E400" s="182" t="s">
        <v>626</v>
      </c>
      <c r="F400" s="33">
        <v>61</v>
      </c>
      <c r="G400" s="33">
        <v>40</v>
      </c>
      <c r="H400" s="33">
        <v>209</v>
      </c>
      <c r="I400" s="33">
        <v>0</v>
      </c>
      <c r="J400" s="33">
        <v>310</v>
      </c>
      <c r="K400" s="79">
        <v>149</v>
      </c>
      <c r="L400" s="79">
        <v>533.5</v>
      </c>
      <c r="M400" s="42">
        <v>4</v>
      </c>
      <c r="N400" s="111"/>
      <c r="O400" s="111"/>
      <c r="P400" s="42" t="s">
        <v>35</v>
      </c>
    </row>
    <row r="401" spans="1:16" ht="18" customHeight="1" x14ac:dyDescent="0.15">
      <c r="A401" s="18">
        <v>399</v>
      </c>
      <c r="B401" s="33" t="s">
        <v>1777</v>
      </c>
      <c r="C401" s="33" t="s">
        <v>1778</v>
      </c>
      <c r="D401" s="42" t="s">
        <v>568</v>
      </c>
      <c r="E401" s="182" t="s">
        <v>626</v>
      </c>
      <c r="F401" s="33">
        <v>61</v>
      </c>
      <c r="G401" s="33">
        <v>52</v>
      </c>
      <c r="H401" s="33">
        <v>183</v>
      </c>
      <c r="I401" s="33">
        <v>0</v>
      </c>
      <c r="J401" s="33">
        <v>296</v>
      </c>
      <c r="K401" s="79">
        <v>154</v>
      </c>
      <c r="L401" s="79">
        <v>527</v>
      </c>
      <c r="M401" s="42">
        <v>5</v>
      </c>
      <c r="N401" s="111"/>
      <c r="O401" s="111"/>
      <c r="P401" s="10" t="s">
        <v>55</v>
      </c>
    </row>
    <row r="402" spans="1:16" ht="18" customHeight="1" x14ac:dyDescent="0.15">
      <c r="A402" s="18">
        <v>400</v>
      </c>
      <c r="B402" s="33" t="s">
        <v>1779</v>
      </c>
      <c r="C402" s="33" t="s">
        <v>1780</v>
      </c>
      <c r="D402" s="42" t="s">
        <v>568</v>
      </c>
      <c r="E402" s="182" t="s">
        <v>626</v>
      </c>
      <c r="F402" s="33">
        <v>63</v>
      </c>
      <c r="G402" s="33">
        <v>45</v>
      </c>
      <c r="H402" s="33">
        <v>208</v>
      </c>
      <c r="I402" s="33">
        <v>0</v>
      </c>
      <c r="J402" s="33">
        <v>316</v>
      </c>
      <c r="K402" s="79">
        <v>139</v>
      </c>
      <c r="L402" s="79">
        <v>524.5</v>
      </c>
      <c r="M402" s="42">
        <v>6</v>
      </c>
      <c r="N402" s="111"/>
      <c r="O402" s="111"/>
      <c r="P402" s="42" t="s">
        <v>35</v>
      </c>
    </row>
    <row r="403" spans="1:16" ht="18" customHeight="1" x14ac:dyDescent="0.15">
      <c r="A403" s="18">
        <v>401</v>
      </c>
      <c r="B403" s="134" t="s">
        <v>1781</v>
      </c>
      <c r="C403" s="33" t="s">
        <v>1782</v>
      </c>
      <c r="D403" s="42" t="s">
        <v>568</v>
      </c>
      <c r="E403" s="183" t="s">
        <v>626</v>
      </c>
      <c r="F403" s="33">
        <v>68</v>
      </c>
      <c r="G403" s="33">
        <v>42</v>
      </c>
      <c r="H403" s="33">
        <v>188</v>
      </c>
      <c r="I403" s="33">
        <v>0</v>
      </c>
      <c r="J403" s="33">
        <v>298</v>
      </c>
      <c r="K403" s="79">
        <v>150</v>
      </c>
      <c r="L403" s="79">
        <v>523</v>
      </c>
      <c r="M403" s="42">
        <v>7</v>
      </c>
      <c r="N403" s="111"/>
      <c r="O403" s="111"/>
      <c r="P403" s="10" t="s">
        <v>55</v>
      </c>
    </row>
    <row r="404" spans="1:16" ht="18" customHeight="1" x14ac:dyDescent="0.15">
      <c r="A404" s="18">
        <v>402</v>
      </c>
      <c r="B404" s="121" t="s">
        <v>1783</v>
      </c>
      <c r="C404" s="42" t="s">
        <v>1784</v>
      </c>
      <c r="D404" s="42" t="s">
        <v>568</v>
      </c>
      <c r="E404" s="182" t="s">
        <v>2723</v>
      </c>
      <c r="F404" s="42">
        <v>73</v>
      </c>
      <c r="G404" s="42">
        <v>56</v>
      </c>
      <c r="H404" s="42">
        <v>184</v>
      </c>
      <c r="I404" s="42">
        <v>0</v>
      </c>
      <c r="J404" s="42">
        <v>313</v>
      </c>
      <c r="K404" s="122">
        <v>172</v>
      </c>
      <c r="L404" s="122">
        <v>571</v>
      </c>
      <c r="M404" s="42">
        <v>1</v>
      </c>
      <c r="N404" s="111"/>
      <c r="O404" s="111"/>
      <c r="P404" s="10" t="s">
        <v>25</v>
      </c>
    </row>
    <row r="405" spans="1:16" ht="18" customHeight="1" x14ac:dyDescent="0.15">
      <c r="A405" s="18">
        <v>403</v>
      </c>
      <c r="B405" s="121" t="s">
        <v>1785</v>
      </c>
      <c r="C405" s="42" t="s">
        <v>1786</v>
      </c>
      <c r="D405" s="42" t="s">
        <v>568</v>
      </c>
      <c r="E405" s="182" t="s">
        <v>2723</v>
      </c>
      <c r="F405" s="42">
        <v>61</v>
      </c>
      <c r="G405" s="42">
        <v>53</v>
      </c>
      <c r="H405" s="42">
        <v>193</v>
      </c>
      <c r="I405" s="42">
        <v>0</v>
      </c>
      <c r="J405" s="42">
        <v>307</v>
      </c>
      <c r="K405" s="122">
        <v>161</v>
      </c>
      <c r="L405" s="122">
        <v>548.5</v>
      </c>
      <c r="M405" s="42">
        <v>2</v>
      </c>
      <c r="N405" s="111"/>
      <c r="O405" s="111"/>
      <c r="P405" s="10" t="s">
        <v>25</v>
      </c>
    </row>
    <row r="406" spans="1:16" ht="18" customHeight="1" x14ac:dyDescent="0.15">
      <c r="A406" s="18">
        <v>404</v>
      </c>
      <c r="B406" s="121" t="s">
        <v>1787</v>
      </c>
      <c r="C406" s="42" t="s">
        <v>1788</v>
      </c>
      <c r="D406" s="42" t="s">
        <v>568</v>
      </c>
      <c r="E406" s="182" t="s">
        <v>2723</v>
      </c>
      <c r="F406" s="42">
        <v>60</v>
      </c>
      <c r="G406" s="42">
        <v>51</v>
      </c>
      <c r="H406" s="42">
        <v>199</v>
      </c>
      <c r="I406" s="42">
        <v>0</v>
      </c>
      <c r="J406" s="42">
        <v>310</v>
      </c>
      <c r="K406" s="122">
        <v>139</v>
      </c>
      <c r="L406" s="122">
        <v>518.5</v>
      </c>
      <c r="M406" s="42">
        <v>3</v>
      </c>
      <c r="N406" s="111"/>
      <c r="O406" s="111"/>
      <c r="P406" s="10" t="s">
        <v>25</v>
      </c>
    </row>
    <row r="407" spans="1:16" ht="18" customHeight="1" x14ac:dyDescent="0.15">
      <c r="A407" s="18">
        <v>405</v>
      </c>
      <c r="B407" s="42" t="s">
        <v>1789</v>
      </c>
      <c r="C407" s="42" t="s">
        <v>1790</v>
      </c>
      <c r="D407" s="42" t="s">
        <v>568</v>
      </c>
      <c r="E407" s="182" t="s">
        <v>2724</v>
      </c>
      <c r="F407" s="42">
        <v>62</v>
      </c>
      <c r="G407" s="42">
        <v>57</v>
      </c>
      <c r="H407" s="42">
        <v>197</v>
      </c>
      <c r="I407" s="42">
        <v>0</v>
      </c>
      <c r="J407" s="42">
        <v>316</v>
      </c>
      <c r="K407" s="122">
        <v>156</v>
      </c>
      <c r="L407" s="122">
        <v>550</v>
      </c>
      <c r="M407" s="42">
        <v>1</v>
      </c>
      <c r="N407" s="111"/>
      <c r="O407" s="111"/>
      <c r="P407" s="42" t="s">
        <v>35</v>
      </c>
    </row>
    <row r="408" spans="1:16" ht="18" customHeight="1" x14ac:dyDescent="0.15">
      <c r="A408" s="18">
        <v>406</v>
      </c>
      <c r="B408" s="42" t="s">
        <v>1791</v>
      </c>
      <c r="C408" s="42" t="s">
        <v>1792</v>
      </c>
      <c r="D408" s="42" t="s">
        <v>568</v>
      </c>
      <c r="E408" s="182" t="s">
        <v>2725</v>
      </c>
      <c r="F408" s="42">
        <v>64</v>
      </c>
      <c r="G408" s="42">
        <v>71</v>
      </c>
      <c r="H408" s="42">
        <v>163</v>
      </c>
      <c r="I408" s="42">
        <v>0</v>
      </c>
      <c r="J408" s="42">
        <v>298</v>
      </c>
      <c r="K408" s="122">
        <v>161</v>
      </c>
      <c r="L408" s="122">
        <v>539.5</v>
      </c>
      <c r="M408" s="42">
        <v>1</v>
      </c>
      <c r="N408" s="111"/>
      <c r="O408" s="111"/>
      <c r="P408" s="42" t="s">
        <v>35</v>
      </c>
    </row>
    <row r="409" spans="1:16" ht="18" customHeight="1" x14ac:dyDescent="0.15">
      <c r="A409" s="18">
        <v>407</v>
      </c>
      <c r="B409" s="42" t="s">
        <v>1793</v>
      </c>
      <c r="C409" s="42" t="s">
        <v>1794</v>
      </c>
      <c r="D409" s="42" t="s">
        <v>568</v>
      </c>
      <c r="E409" s="184" t="s">
        <v>1795</v>
      </c>
      <c r="F409" s="42">
        <v>61</v>
      </c>
      <c r="G409" s="42">
        <v>75</v>
      </c>
      <c r="H409" s="42">
        <v>188</v>
      </c>
      <c r="I409" s="42">
        <v>0</v>
      </c>
      <c r="J409" s="42">
        <v>324</v>
      </c>
      <c r="K409" s="122">
        <v>170</v>
      </c>
      <c r="L409" s="122">
        <v>579</v>
      </c>
      <c r="M409" s="42">
        <v>1</v>
      </c>
      <c r="N409" s="111"/>
      <c r="O409" s="111"/>
      <c r="P409" s="10" t="s">
        <v>25</v>
      </c>
    </row>
    <row r="410" spans="1:16" ht="18" customHeight="1" x14ac:dyDescent="0.15">
      <c r="A410" s="18">
        <v>408</v>
      </c>
      <c r="B410" s="42" t="s">
        <v>1796</v>
      </c>
      <c r="C410" s="42" t="s">
        <v>1797</v>
      </c>
      <c r="D410" s="42" t="s">
        <v>568</v>
      </c>
      <c r="E410" s="184" t="s">
        <v>1795</v>
      </c>
      <c r="F410" s="42">
        <v>62</v>
      </c>
      <c r="G410" s="42">
        <v>54</v>
      </c>
      <c r="H410" s="42">
        <v>239</v>
      </c>
      <c r="I410" s="42">
        <v>0</v>
      </c>
      <c r="J410" s="42">
        <v>355</v>
      </c>
      <c r="K410" s="122">
        <v>146.5</v>
      </c>
      <c r="L410" s="122">
        <v>574.75</v>
      </c>
      <c r="M410" s="42">
        <v>2</v>
      </c>
      <c r="N410" s="111"/>
      <c r="O410" s="111"/>
      <c r="P410" s="10" t="s">
        <v>25</v>
      </c>
    </row>
    <row r="411" spans="1:16" ht="18" customHeight="1" x14ac:dyDescent="0.15">
      <c r="A411" s="18">
        <v>409</v>
      </c>
      <c r="B411" s="42" t="s">
        <v>1798</v>
      </c>
      <c r="C411" s="42" t="s">
        <v>1799</v>
      </c>
      <c r="D411" s="42" t="s">
        <v>568</v>
      </c>
      <c r="E411" s="184" t="s">
        <v>1795</v>
      </c>
      <c r="F411" s="42">
        <v>65</v>
      </c>
      <c r="G411" s="42">
        <v>47</v>
      </c>
      <c r="H411" s="42">
        <v>181</v>
      </c>
      <c r="I411" s="42">
        <v>0</v>
      </c>
      <c r="J411" s="42">
        <v>293</v>
      </c>
      <c r="K411" s="122">
        <v>163</v>
      </c>
      <c r="L411" s="122">
        <v>537.5</v>
      </c>
      <c r="M411" s="42">
        <v>3</v>
      </c>
      <c r="N411" s="111"/>
      <c r="O411" s="111"/>
      <c r="P411" s="42" t="s">
        <v>35</v>
      </c>
    </row>
    <row r="412" spans="1:16" ht="18" customHeight="1" x14ac:dyDescent="0.15">
      <c r="A412" s="18">
        <v>410</v>
      </c>
      <c r="B412" s="42" t="s">
        <v>1800</v>
      </c>
      <c r="C412" s="42" t="s">
        <v>1801</v>
      </c>
      <c r="D412" s="42" t="s">
        <v>568</v>
      </c>
      <c r="E412" s="184" t="s">
        <v>1795</v>
      </c>
      <c r="F412" s="42">
        <v>69</v>
      </c>
      <c r="G412" s="42">
        <v>61</v>
      </c>
      <c r="H412" s="42">
        <v>170</v>
      </c>
      <c r="I412" s="42">
        <v>0</v>
      </c>
      <c r="J412" s="42">
        <v>300</v>
      </c>
      <c r="K412" s="122">
        <v>157.5</v>
      </c>
      <c r="L412" s="122">
        <v>536.25</v>
      </c>
      <c r="M412" s="42">
        <v>4</v>
      </c>
      <c r="N412" s="111"/>
      <c r="O412" s="111"/>
      <c r="P412" s="10" t="s">
        <v>25</v>
      </c>
    </row>
    <row r="413" spans="1:16" ht="18" customHeight="1" x14ac:dyDescent="0.15">
      <c r="A413" s="18">
        <v>411</v>
      </c>
      <c r="B413" s="42" t="s">
        <v>1802</v>
      </c>
      <c r="C413" s="42" t="s">
        <v>1803</v>
      </c>
      <c r="D413" s="42" t="s">
        <v>568</v>
      </c>
      <c r="E413" s="184" t="s">
        <v>1795</v>
      </c>
      <c r="F413" s="42">
        <v>57</v>
      </c>
      <c r="G413" s="42">
        <v>53</v>
      </c>
      <c r="H413" s="42">
        <v>180</v>
      </c>
      <c r="I413" s="42">
        <v>0</v>
      </c>
      <c r="J413" s="42">
        <v>290</v>
      </c>
      <c r="K413" s="122">
        <v>157.5</v>
      </c>
      <c r="L413" s="122">
        <v>526.25</v>
      </c>
      <c r="M413" s="42">
        <v>5</v>
      </c>
      <c r="N413" s="111"/>
      <c r="O413" s="111"/>
      <c r="P413" s="42" t="s">
        <v>35</v>
      </c>
    </row>
    <row r="414" spans="1:16" ht="18" customHeight="1" x14ac:dyDescent="0.15">
      <c r="A414" s="18">
        <v>412</v>
      </c>
      <c r="B414" s="42" t="s">
        <v>1804</v>
      </c>
      <c r="C414" s="42" t="s">
        <v>1805</v>
      </c>
      <c r="D414" s="42" t="s">
        <v>568</v>
      </c>
      <c r="E414" s="184" t="s">
        <v>1795</v>
      </c>
      <c r="F414" s="42">
        <v>59</v>
      </c>
      <c r="G414" s="42">
        <v>67</v>
      </c>
      <c r="H414" s="42">
        <v>187</v>
      </c>
      <c r="I414" s="42">
        <v>0</v>
      </c>
      <c r="J414" s="42">
        <v>313</v>
      </c>
      <c r="K414" s="122">
        <v>138</v>
      </c>
      <c r="L414" s="122">
        <v>520</v>
      </c>
      <c r="M414" s="42">
        <v>6</v>
      </c>
      <c r="N414" s="111"/>
      <c r="O414" s="111"/>
      <c r="P414" s="10" t="s">
        <v>25</v>
      </c>
    </row>
    <row r="415" spans="1:16" ht="18" customHeight="1" x14ac:dyDescent="0.15">
      <c r="A415" s="18">
        <v>413</v>
      </c>
      <c r="B415" s="42" t="s">
        <v>1806</v>
      </c>
      <c r="C415" s="42" t="s">
        <v>1807</v>
      </c>
      <c r="D415" s="42" t="s">
        <v>568</v>
      </c>
      <c r="E415" s="184" t="s">
        <v>1795</v>
      </c>
      <c r="F415" s="42">
        <v>67</v>
      </c>
      <c r="G415" s="42">
        <v>61</v>
      </c>
      <c r="H415" s="42">
        <v>177</v>
      </c>
      <c r="I415" s="42">
        <v>0</v>
      </c>
      <c r="J415" s="42">
        <v>305</v>
      </c>
      <c r="K415" s="122">
        <v>140</v>
      </c>
      <c r="L415" s="122">
        <v>515</v>
      </c>
      <c r="M415" s="42">
        <v>7</v>
      </c>
      <c r="N415" s="111"/>
      <c r="O415" s="111"/>
      <c r="P415" s="10" t="s">
        <v>25</v>
      </c>
    </row>
    <row r="416" spans="1:16" ht="18" customHeight="1" x14ac:dyDescent="0.15">
      <c r="A416" s="18">
        <v>414</v>
      </c>
      <c r="B416" s="42" t="s">
        <v>1808</v>
      </c>
      <c r="C416" s="42" t="s">
        <v>1809</v>
      </c>
      <c r="D416" s="42" t="s">
        <v>568</v>
      </c>
      <c r="E416" s="184" t="s">
        <v>1795</v>
      </c>
      <c r="F416" s="42">
        <v>62</v>
      </c>
      <c r="G416" s="42">
        <v>46</v>
      </c>
      <c r="H416" s="42">
        <v>184</v>
      </c>
      <c r="I416" s="42">
        <v>0</v>
      </c>
      <c r="J416" s="42">
        <v>292</v>
      </c>
      <c r="K416" s="122">
        <v>138.5</v>
      </c>
      <c r="L416" s="122">
        <v>499.75</v>
      </c>
      <c r="M416" s="42">
        <v>8</v>
      </c>
      <c r="N416" s="111"/>
      <c r="O416" s="111"/>
      <c r="P416" s="42" t="s">
        <v>35</v>
      </c>
    </row>
    <row r="417" spans="1:16" ht="18" customHeight="1" x14ac:dyDescent="0.15">
      <c r="A417" s="18">
        <v>415</v>
      </c>
      <c r="B417" s="33" t="s">
        <v>1810</v>
      </c>
      <c r="C417" s="42" t="s">
        <v>1811</v>
      </c>
      <c r="D417" s="42" t="s">
        <v>568</v>
      </c>
      <c r="E417" s="182" t="s">
        <v>2726</v>
      </c>
      <c r="F417" s="42">
        <v>64</v>
      </c>
      <c r="G417" s="42">
        <v>54</v>
      </c>
      <c r="H417" s="42">
        <v>195</v>
      </c>
      <c r="I417" s="42">
        <v>0</v>
      </c>
      <c r="J417" s="42">
        <v>313</v>
      </c>
      <c r="K417" s="122">
        <v>155.01</v>
      </c>
      <c r="L417" s="122">
        <v>545.52</v>
      </c>
      <c r="M417" s="42">
        <v>1</v>
      </c>
      <c r="N417" s="111"/>
      <c r="O417" s="111"/>
      <c r="P417" s="10" t="s">
        <v>25</v>
      </c>
    </row>
    <row r="418" spans="1:16" ht="18" customHeight="1" x14ac:dyDescent="0.15">
      <c r="A418" s="18">
        <v>416</v>
      </c>
      <c r="B418" s="33" t="s">
        <v>1812</v>
      </c>
      <c r="C418" s="42" t="s">
        <v>1813</v>
      </c>
      <c r="D418" s="42" t="s">
        <v>568</v>
      </c>
      <c r="E418" s="182" t="s">
        <v>2726</v>
      </c>
      <c r="F418" s="42">
        <v>70</v>
      </c>
      <c r="G418" s="42">
        <v>50</v>
      </c>
      <c r="H418" s="42">
        <v>202</v>
      </c>
      <c r="I418" s="42">
        <v>0</v>
      </c>
      <c r="J418" s="42">
        <v>322</v>
      </c>
      <c r="K418" s="122">
        <v>146</v>
      </c>
      <c r="L418" s="122">
        <v>541</v>
      </c>
      <c r="M418" s="42">
        <v>2</v>
      </c>
      <c r="N418" s="111"/>
      <c r="O418" s="111"/>
      <c r="P418" s="10" t="s">
        <v>25</v>
      </c>
    </row>
    <row r="419" spans="1:16" ht="18" customHeight="1" x14ac:dyDescent="0.15">
      <c r="A419" s="18">
        <v>417</v>
      </c>
      <c r="B419" s="33" t="s">
        <v>1814</v>
      </c>
      <c r="C419" s="42" t="s">
        <v>1815</v>
      </c>
      <c r="D419" s="42" t="s">
        <v>568</v>
      </c>
      <c r="E419" s="182" t="s">
        <v>2726</v>
      </c>
      <c r="F419" s="42">
        <v>65</v>
      </c>
      <c r="G419" s="42">
        <v>54</v>
      </c>
      <c r="H419" s="42">
        <v>197</v>
      </c>
      <c r="I419" s="42">
        <v>0</v>
      </c>
      <c r="J419" s="42">
        <v>316</v>
      </c>
      <c r="K419" s="122">
        <v>146.85</v>
      </c>
      <c r="L419" s="122">
        <v>536.28</v>
      </c>
      <c r="M419" s="42">
        <v>3</v>
      </c>
      <c r="N419" s="111"/>
      <c r="O419" s="111"/>
      <c r="P419" s="10" t="s">
        <v>25</v>
      </c>
    </row>
    <row r="420" spans="1:16" ht="18" customHeight="1" x14ac:dyDescent="0.15">
      <c r="A420" s="18">
        <v>418</v>
      </c>
      <c r="B420" s="33" t="s">
        <v>1816</v>
      </c>
      <c r="C420" s="33" t="s">
        <v>1817</v>
      </c>
      <c r="D420" s="42" t="s">
        <v>568</v>
      </c>
      <c r="E420" s="182" t="s">
        <v>2726</v>
      </c>
      <c r="F420" s="42">
        <v>54</v>
      </c>
      <c r="G420" s="42">
        <v>58</v>
      </c>
      <c r="H420" s="42">
        <v>196</v>
      </c>
      <c r="I420" s="42">
        <v>0</v>
      </c>
      <c r="J420" s="42">
        <v>308</v>
      </c>
      <c r="K420" s="122">
        <v>146.86000000000001</v>
      </c>
      <c r="L420" s="122">
        <v>528.29</v>
      </c>
      <c r="M420" s="42">
        <v>4</v>
      </c>
      <c r="N420" s="111"/>
      <c r="O420" s="111"/>
      <c r="P420" s="10" t="s">
        <v>25</v>
      </c>
    </row>
    <row r="421" spans="1:16" ht="18" customHeight="1" x14ac:dyDescent="0.15">
      <c r="A421" s="18">
        <v>419</v>
      </c>
      <c r="B421" s="14" t="s">
        <v>1818</v>
      </c>
      <c r="C421" s="42" t="s">
        <v>1819</v>
      </c>
      <c r="D421" s="42" t="s">
        <v>568</v>
      </c>
      <c r="E421" s="182" t="s">
        <v>2727</v>
      </c>
      <c r="F421" s="42">
        <v>57</v>
      </c>
      <c r="G421" s="42">
        <v>59</v>
      </c>
      <c r="H421" s="42">
        <v>192</v>
      </c>
      <c r="I421" s="42">
        <v>0</v>
      </c>
      <c r="J421" s="42">
        <v>308</v>
      </c>
      <c r="K421" s="122">
        <v>150</v>
      </c>
      <c r="L421" s="122">
        <v>533</v>
      </c>
      <c r="M421" s="42">
        <v>1</v>
      </c>
      <c r="N421" s="111"/>
      <c r="O421" s="111"/>
      <c r="P421" s="10" t="s">
        <v>25</v>
      </c>
    </row>
    <row r="422" spans="1:16" ht="18" customHeight="1" x14ac:dyDescent="0.15">
      <c r="A422" s="18">
        <v>420</v>
      </c>
      <c r="B422" s="114" t="s">
        <v>1820</v>
      </c>
      <c r="C422" s="33" t="s">
        <v>1821</v>
      </c>
      <c r="D422" s="42" t="s">
        <v>568</v>
      </c>
      <c r="E422" s="182" t="s">
        <v>2727</v>
      </c>
      <c r="F422" s="33">
        <v>64</v>
      </c>
      <c r="G422" s="33">
        <v>47</v>
      </c>
      <c r="H422" s="33">
        <v>201</v>
      </c>
      <c r="I422" s="33">
        <v>0</v>
      </c>
      <c r="J422" s="33">
        <v>312</v>
      </c>
      <c r="K422" s="122">
        <v>145</v>
      </c>
      <c r="L422" s="122">
        <v>529.5</v>
      </c>
      <c r="M422" s="42">
        <v>2</v>
      </c>
      <c r="N422" s="111"/>
      <c r="O422" s="111"/>
      <c r="P422" s="10" t="s">
        <v>55</v>
      </c>
    </row>
    <row r="423" spans="1:16" ht="18" customHeight="1" x14ac:dyDescent="0.15">
      <c r="A423" s="18">
        <v>421</v>
      </c>
      <c r="B423" s="14" t="s">
        <v>1822</v>
      </c>
      <c r="C423" s="42" t="s">
        <v>1823</v>
      </c>
      <c r="D423" s="42" t="s">
        <v>568</v>
      </c>
      <c r="E423" s="182" t="s">
        <v>2727</v>
      </c>
      <c r="F423" s="42">
        <v>56</v>
      </c>
      <c r="G423" s="42">
        <v>60</v>
      </c>
      <c r="H423" s="42">
        <v>196</v>
      </c>
      <c r="I423" s="42">
        <v>0</v>
      </c>
      <c r="J423" s="42">
        <v>312</v>
      </c>
      <c r="K423" s="122">
        <v>145</v>
      </c>
      <c r="L423" s="122">
        <v>529.5</v>
      </c>
      <c r="M423" s="42">
        <v>3</v>
      </c>
      <c r="N423" s="111"/>
      <c r="O423" s="111"/>
      <c r="P423" s="10" t="s">
        <v>25</v>
      </c>
    </row>
    <row r="424" spans="1:16" ht="18" customHeight="1" x14ac:dyDescent="0.15">
      <c r="A424" s="18">
        <v>422</v>
      </c>
      <c r="B424" s="114" t="s">
        <v>1824</v>
      </c>
      <c r="C424" s="33" t="s">
        <v>249</v>
      </c>
      <c r="D424" s="42" t="s">
        <v>568</v>
      </c>
      <c r="E424" s="182" t="s">
        <v>2727</v>
      </c>
      <c r="F424" s="33">
        <v>61</v>
      </c>
      <c r="G424" s="33">
        <v>53</v>
      </c>
      <c r="H424" s="33">
        <v>196</v>
      </c>
      <c r="I424" s="33">
        <v>0</v>
      </c>
      <c r="J424" s="33">
        <v>310</v>
      </c>
      <c r="K424" s="122">
        <v>140</v>
      </c>
      <c r="L424" s="122">
        <v>520</v>
      </c>
      <c r="M424" s="42">
        <v>4</v>
      </c>
      <c r="N424" s="111"/>
      <c r="O424" s="111"/>
      <c r="P424" s="42" t="s">
        <v>35</v>
      </c>
    </row>
    <row r="425" spans="1:16" ht="18" customHeight="1" x14ac:dyDescent="0.15">
      <c r="A425" s="18">
        <v>423</v>
      </c>
      <c r="B425" s="14" t="s">
        <v>1825</v>
      </c>
      <c r="C425" s="42" t="s">
        <v>1826</v>
      </c>
      <c r="D425" s="42" t="s">
        <v>568</v>
      </c>
      <c r="E425" s="182" t="s">
        <v>2727</v>
      </c>
      <c r="F425" s="42">
        <v>64</v>
      </c>
      <c r="G425" s="42">
        <v>66</v>
      </c>
      <c r="H425" s="42">
        <v>179</v>
      </c>
      <c r="I425" s="42">
        <v>0</v>
      </c>
      <c r="J425" s="42">
        <v>309</v>
      </c>
      <c r="K425" s="122">
        <v>135</v>
      </c>
      <c r="L425" s="122">
        <v>511.5</v>
      </c>
      <c r="M425" s="42">
        <v>5</v>
      </c>
      <c r="N425" s="111"/>
      <c r="O425" s="111"/>
      <c r="P425" s="10" t="s">
        <v>25</v>
      </c>
    </row>
    <row r="426" spans="1:16" ht="18" customHeight="1" x14ac:dyDescent="0.15">
      <c r="A426" s="18">
        <v>424</v>
      </c>
      <c r="B426" s="124" t="s">
        <v>1827</v>
      </c>
      <c r="C426" s="42" t="s">
        <v>1828</v>
      </c>
      <c r="D426" s="42" t="s">
        <v>568</v>
      </c>
      <c r="E426" s="182" t="s">
        <v>2728</v>
      </c>
      <c r="F426" s="42">
        <v>62</v>
      </c>
      <c r="G426" s="42">
        <v>62</v>
      </c>
      <c r="H426" s="42">
        <v>203</v>
      </c>
      <c r="I426" s="33">
        <v>0</v>
      </c>
      <c r="J426" s="42">
        <v>327</v>
      </c>
      <c r="K426" s="122">
        <v>140.4</v>
      </c>
      <c r="L426" s="122">
        <v>537.6</v>
      </c>
      <c r="M426" s="42">
        <v>1</v>
      </c>
      <c r="N426" s="111"/>
      <c r="O426" s="111"/>
      <c r="P426" s="10" t="s">
        <v>25</v>
      </c>
    </row>
    <row r="427" spans="1:16" ht="18" customHeight="1" x14ac:dyDescent="0.15">
      <c r="A427" s="18">
        <v>425</v>
      </c>
      <c r="B427" s="124" t="s">
        <v>1829</v>
      </c>
      <c r="C427" s="42" t="s">
        <v>1830</v>
      </c>
      <c r="D427" s="42" t="s">
        <v>568</v>
      </c>
      <c r="E427" s="182" t="s">
        <v>2728</v>
      </c>
      <c r="F427" s="42">
        <v>69</v>
      </c>
      <c r="G427" s="42">
        <v>58</v>
      </c>
      <c r="H427" s="42">
        <v>178</v>
      </c>
      <c r="I427" s="42">
        <v>0</v>
      </c>
      <c r="J427" s="42">
        <v>305</v>
      </c>
      <c r="K427" s="122">
        <v>152.80000000000001</v>
      </c>
      <c r="L427" s="122">
        <v>534.20000000000005</v>
      </c>
      <c r="M427" s="42">
        <v>2</v>
      </c>
      <c r="N427" s="111"/>
      <c r="O427" s="111"/>
      <c r="P427" s="10" t="s">
        <v>25</v>
      </c>
    </row>
    <row r="428" spans="1:16" ht="18" customHeight="1" x14ac:dyDescent="0.15">
      <c r="A428" s="18">
        <v>426</v>
      </c>
      <c r="B428" s="124" t="s">
        <v>1831</v>
      </c>
      <c r="C428" s="42" t="s">
        <v>1832</v>
      </c>
      <c r="D428" s="42" t="s">
        <v>568</v>
      </c>
      <c r="E428" s="182" t="s">
        <v>2728</v>
      </c>
      <c r="F428" s="42">
        <v>57</v>
      </c>
      <c r="G428" s="42">
        <v>51</v>
      </c>
      <c r="H428" s="42">
        <v>185</v>
      </c>
      <c r="I428" s="33">
        <v>0</v>
      </c>
      <c r="J428" s="42">
        <v>293</v>
      </c>
      <c r="K428" s="122">
        <v>150.5</v>
      </c>
      <c r="L428" s="122">
        <v>518.75</v>
      </c>
      <c r="M428" s="42">
        <v>3</v>
      </c>
      <c r="N428" s="111"/>
      <c r="O428" s="111"/>
      <c r="P428" s="42" t="s">
        <v>35</v>
      </c>
    </row>
    <row r="429" spans="1:16" ht="18" customHeight="1" x14ac:dyDescent="0.15">
      <c r="A429" s="18">
        <v>427</v>
      </c>
      <c r="B429" s="134" t="s">
        <v>1833</v>
      </c>
      <c r="C429" s="33" t="s">
        <v>1834</v>
      </c>
      <c r="D429" s="42" t="s">
        <v>568</v>
      </c>
      <c r="E429" s="183" t="s">
        <v>2728</v>
      </c>
      <c r="F429" s="33">
        <v>54</v>
      </c>
      <c r="G429" s="33">
        <v>41</v>
      </c>
      <c r="H429" s="33">
        <v>163</v>
      </c>
      <c r="I429" s="42">
        <v>0</v>
      </c>
      <c r="J429" s="33">
        <v>258</v>
      </c>
      <c r="K429" s="122">
        <v>148.19999999999999</v>
      </c>
      <c r="L429" s="79">
        <v>480.3</v>
      </c>
      <c r="M429" s="33">
        <v>4</v>
      </c>
      <c r="N429" s="111"/>
      <c r="O429" s="111"/>
      <c r="P429" s="42" t="s">
        <v>1758</v>
      </c>
    </row>
    <row r="430" spans="1:16" ht="18" customHeight="1" x14ac:dyDescent="0.15">
      <c r="A430" s="18">
        <v>428</v>
      </c>
      <c r="B430" s="42" t="s">
        <v>1835</v>
      </c>
      <c r="C430" s="42" t="s">
        <v>1836</v>
      </c>
      <c r="D430" s="42" t="s">
        <v>568</v>
      </c>
      <c r="E430" s="182" t="s">
        <v>2729</v>
      </c>
      <c r="F430" s="42">
        <v>62</v>
      </c>
      <c r="G430" s="42">
        <v>74</v>
      </c>
      <c r="H430" s="42">
        <v>192</v>
      </c>
      <c r="I430" s="42">
        <v>0</v>
      </c>
      <c r="J430" s="42">
        <v>328</v>
      </c>
      <c r="K430" s="122">
        <v>159</v>
      </c>
      <c r="L430" s="122">
        <v>566.5</v>
      </c>
      <c r="M430" s="42">
        <v>1</v>
      </c>
      <c r="N430" s="111"/>
      <c r="O430" s="111"/>
      <c r="P430" s="10" t="s">
        <v>25</v>
      </c>
    </row>
    <row r="431" spans="1:16" ht="18" customHeight="1" x14ac:dyDescent="0.15">
      <c r="A431" s="18">
        <v>429</v>
      </c>
      <c r="B431" s="42" t="s">
        <v>1837</v>
      </c>
      <c r="C431" s="42" t="s">
        <v>1838</v>
      </c>
      <c r="D431" s="42" t="s">
        <v>568</v>
      </c>
      <c r="E431" s="182" t="s">
        <v>2729</v>
      </c>
      <c r="F431" s="42">
        <v>75</v>
      </c>
      <c r="G431" s="42">
        <v>58</v>
      </c>
      <c r="H431" s="42">
        <v>197</v>
      </c>
      <c r="I431" s="42">
        <v>0</v>
      </c>
      <c r="J431" s="42">
        <v>330</v>
      </c>
      <c r="K431" s="122">
        <v>142</v>
      </c>
      <c r="L431" s="122">
        <v>543</v>
      </c>
      <c r="M431" s="42">
        <v>2</v>
      </c>
      <c r="N431" s="111"/>
      <c r="O431" s="111"/>
      <c r="P431" s="42" t="s">
        <v>35</v>
      </c>
    </row>
    <row r="432" spans="1:16" ht="18" customHeight="1" x14ac:dyDescent="0.15">
      <c r="A432" s="18">
        <v>430</v>
      </c>
      <c r="B432" s="42" t="s">
        <v>1839</v>
      </c>
      <c r="C432" s="42" t="s">
        <v>1840</v>
      </c>
      <c r="D432" s="42" t="s">
        <v>568</v>
      </c>
      <c r="E432" s="182" t="s">
        <v>2729</v>
      </c>
      <c r="F432" s="42">
        <v>66</v>
      </c>
      <c r="G432" s="42">
        <v>44</v>
      </c>
      <c r="H432" s="42">
        <v>194</v>
      </c>
      <c r="I432" s="42">
        <v>0</v>
      </c>
      <c r="J432" s="42">
        <v>304</v>
      </c>
      <c r="K432" s="122">
        <v>152</v>
      </c>
      <c r="L432" s="122">
        <v>532</v>
      </c>
      <c r="M432" s="42">
        <v>3</v>
      </c>
      <c r="N432" s="111"/>
      <c r="O432" s="111"/>
      <c r="P432" s="42" t="s">
        <v>35</v>
      </c>
    </row>
    <row r="433" spans="1:16" ht="18" customHeight="1" x14ac:dyDescent="0.15">
      <c r="A433" s="18">
        <v>431</v>
      </c>
      <c r="B433" s="42" t="s">
        <v>1841</v>
      </c>
      <c r="C433" s="42" t="s">
        <v>1842</v>
      </c>
      <c r="D433" s="42" t="s">
        <v>568</v>
      </c>
      <c r="E433" s="182" t="s">
        <v>2729</v>
      </c>
      <c r="F433" s="42">
        <v>62</v>
      </c>
      <c r="G433" s="42">
        <v>60</v>
      </c>
      <c r="H433" s="42">
        <v>188</v>
      </c>
      <c r="I433" s="42">
        <v>0</v>
      </c>
      <c r="J433" s="42">
        <v>310</v>
      </c>
      <c r="K433" s="122">
        <v>137</v>
      </c>
      <c r="L433" s="122">
        <v>515.5</v>
      </c>
      <c r="M433" s="42">
        <v>4</v>
      </c>
      <c r="N433" s="111"/>
      <c r="O433" s="111"/>
      <c r="P433" s="10" t="s">
        <v>25</v>
      </c>
    </row>
    <row r="434" spans="1:16" ht="18" customHeight="1" x14ac:dyDescent="0.15">
      <c r="A434" s="18">
        <v>432</v>
      </c>
      <c r="B434" s="124" t="s">
        <v>1843</v>
      </c>
      <c r="C434" s="42" t="s">
        <v>1844</v>
      </c>
      <c r="D434" s="42" t="s">
        <v>568</v>
      </c>
      <c r="E434" s="182" t="s">
        <v>2729</v>
      </c>
      <c r="F434" s="42">
        <v>57</v>
      </c>
      <c r="G434" s="42">
        <v>52</v>
      </c>
      <c r="H434" s="42">
        <v>200</v>
      </c>
      <c r="I434" s="42">
        <v>0</v>
      </c>
      <c r="J434" s="42">
        <v>309</v>
      </c>
      <c r="K434" s="122">
        <v>137</v>
      </c>
      <c r="L434" s="122">
        <f>J434+K434*1.5</f>
        <v>514.5</v>
      </c>
      <c r="M434" s="42">
        <v>5</v>
      </c>
      <c r="N434" s="111"/>
      <c r="O434" s="111"/>
      <c r="P434" s="10" t="s">
        <v>25</v>
      </c>
    </row>
    <row r="435" spans="1:16" ht="18" customHeight="1" x14ac:dyDescent="0.15">
      <c r="A435" s="18">
        <v>433</v>
      </c>
      <c r="B435" s="42" t="s">
        <v>1845</v>
      </c>
      <c r="C435" s="42" t="s">
        <v>1846</v>
      </c>
      <c r="D435" s="42" t="s">
        <v>568</v>
      </c>
      <c r="E435" s="182" t="s">
        <v>2729</v>
      </c>
      <c r="F435" s="42">
        <v>58</v>
      </c>
      <c r="G435" s="42">
        <v>60</v>
      </c>
      <c r="H435" s="42">
        <v>214</v>
      </c>
      <c r="I435" s="42">
        <v>0</v>
      </c>
      <c r="J435" s="42">
        <v>332</v>
      </c>
      <c r="K435" s="122">
        <v>121</v>
      </c>
      <c r="L435" s="122">
        <v>513.5</v>
      </c>
      <c r="M435" s="42">
        <v>6</v>
      </c>
      <c r="N435" s="111"/>
      <c r="O435" s="111"/>
      <c r="P435" s="42" t="s">
        <v>35</v>
      </c>
    </row>
    <row r="436" spans="1:16" ht="18" customHeight="1" x14ac:dyDescent="0.15">
      <c r="A436" s="18">
        <v>434</v>
      </c>
      <c r="B436" s="42" t="s">
        <v>1847</v>
      </c>
      <c r="C436" s="42" t="s">
        <v>1848</v>
      </c>
      <c r="D436" s="42" t="s">
        <v>568</v>
      </c>
      <c r="E436" s="182" t="s">
        <v>2729</v>
      </c>
      <c r="F436" s="42">
        <v>58</v>
      </c>
      <c r="G436" s="42">
        <v>49</v>
      </c>
      <c r="H436" s="42">
        <v>193</v>
      </c>
      <c r="I436" s="42">
        <v>0</v>
      </c>
      <c r="J436" s="42">
        <v>300</v>
      </c>
      <c r="K436" s="122">
        <v>134</v>
      </c>
      <c r="L436" s="122">
        <v>501</v>
      </c>
      <c r="M436" s="42">
        <v>7</v>
      </c>
      <c r="N436" s="111"/>
      <c r="O436" s="111"/>
      <c r="P436" s="42" t="s">
        <v>35</v>
      </c>
    </row>
    <row r="437" spans="1:16" ht="18" customHeight="1" x14ac:dyDescent="0.15">
      <c r="A437" s="18">
        <v>435</v>
      </c>
      <c r="B437" s="42" t="s">
        <v>1849</v>
      </c>
      <c r="C437" s="42" t="s">
        <v>1850</v>
      </c>
      <c r="D437" s="42" t="s">
        <v>568</v>
      </c>
      <c r="E437" s="182" t="s">
        <v>2729</v>
      </c>
      <c r="F437" s="42">
        <v>58</v>
      </c>
      <c r="G437" s="42">
        <v>65</v>
      </c>
      <c r="H437" s="42">
        <v>182</v>
      </c>
      <c r="I437" s="42">
        <v>0</v>
      </c>
      <c r="J437" s="42">
        <v>305</v>
      </c>
      <c r="K437" s="122">
        <v>127</v>
      </c>
      <c r="L437" s="122">
        <v>495.5</v>
      </c>
      <c r="M437" s="42">
        <v>8</v>
      </c>
      <c r="N437" s="111"/>
      <c r="O437" s="111"/>
      <c r="P437" s="10" t="s">
        <v>25</v>
      </c>
    </row>
    <row r="438" spans="1:16" ht="18" customHeight="1" x14ac:dyDescent="0.15">
      <c r="A438" s="18">
        <v>436</v>
      </c>
      <c r="B438" s="42" t="s">
        <v>1851</v>
      </c>
      <c r="C438" s="42" t="s">
        <v>1852</v>
      </c>
      <c r="D438" s="42" t="s">
        <v>568</v>
      </c>
      <c r="E438" s="182" t="s">
        <v>2729</v>
      </c>
      <c r="F438" s="42">
        <v>59</v>
      </c>
      <c r="G438" s="42">
        <v>38</v>
      </c>
      <c r="H438" s="42">
        <v>215</v>
      </c>
      <c r="I438" s="42">
        <v>0</v>
      </c>
      <c r="J438" s="42">
        <v>312</v>
      </c>
      <c r="K438" s="122">
        <v>120</v>
      </c>
      <c r="L438" s="122">
        <v>492</v>
      </c>
      <c r="M438" s="42">
        <v>9</v>
      </c>
      <c r="N438" s="111"/>
      <c r="O438" s="111"/>
      <c r="P438" s="42" t="s">
        <v>35</v>
      </c>
    </row>
    <row r="439" spans="1:16" ht="18" customHeight="1" x14ac:dyDescent="0.15">
      <c r="A439" s="18">
        <v>437</v>
      </c>
      <c r="B439" s="42" t="s">
        <v>1853</v>
      </c>
      <c r="C439" s="42" t="s">
        <v>1854</v>
      </c>
      <c r="D439" s="42" t="s">
        <v>568</v>
      </c>
      <c r="E439" s="182" t="s">
        <v>2729</v>
      </c>
      <c r="F439" s="42">
        <v>40</v>
      </c>
      <c r="G439" s="42">
        <v>56</v>
      </c>
      <c r="H439" s="42">
        <v>160</v>
      </c>
      <c r="I439" s="42">
        <v>0</v>
      </c>
      <c r="J439" s="42">
        <v>256</v>
      </c>
      <c r="K439" s="122">
        <v>152</v>
      </c>
      <c r="L439" s="122">
        <v>484</v>
      </c>
      <c r="M439" s="42">
        <v>10</v>
      </c>
      <c r="N439" s="111"/>
      <c r="O439" s="111"/>
      <c r="P439" s="42" t="s">
        <v>1758</v>
      </c>
    </row>
    <row r="440" spans="1:16" ht="18" customHeight="1" x14ac:dyDescent="0.15">
      <c r="A440" s="18">
        <v>438</v>
      </c>
      <c r="B440" s="33" t="s">
        <v>1855</v>
      </c>
      <c r="C440" s="33" t="s">
        <v>1345</v>
      </c>
      <c r="D440" s="42" t="s">
        <v>568</v>
      </c>
      <c r="E440" s="183" t="s">
        <v>2730</v>
      </c>
      <c r="F440" s="33">
        <v>54</v>
      </c>
      <c r="G440" s="33">
        <v>61</v>
      </c>
      <c r="H440" s="33">
        <v>247</v>
      </c>
      <c r="I440" s="33">
        <v>0</v>
      </c>
      <c r="J440" s="33">
        <v>362</v>
      </c>
      <c r="K440" s="79">
        <f ca="1">(M:M-K:K)/1.5</f>
        <v>167</v>
      </c>
      <c r="L440" s="122">
        <v>612.5</v>
      </c>
      <c r="M440" s="42">
        <v>1</v>
      </c>
      <c r="N440" s="111"/>
      <c r="O440" s="111"/>
      <c r="P440" s="10" t="s">
        <v>25</v>
      </c>
    </row>
    <row r="441" spans="1:16" ht="18" customHeight="1" x14ac:dyDescent="0.15">
      <c r="A441" s="18">
        <v>439</v>
      </c>
      <c r="B441" s="33" t="s">
        <v>1856</v>
      </c>
      <c r="C441" s="33" t="s">
        <v>1857</v>
      </c>
      <c r="D441" s="42" t="s">
        <v>568</v>
      </c>
      <c r="E441" s="183" t="s">
        <v>2730</v>
      </c>
      <c r="F441" s="33">
        <v>59</v>
      </c>
      <c r="G441" s="33">
        <v>62</v>
      </c>
      <c r="H441" s="33">
        <v>211</v>
      </c>
      <c r="I441" s="33">
        <v>0</v>
      </c>
      <c r="J441" s="33">
        <v>332</v>
      </c>
      <c r="K441" s="79">
        <f ca="1">(M:M-K:K)/1.5</f>
        <v>179</v>
      </c>
      <c r="L441" s="122">
        <v>600.5</v>
      </c>
      <c r="M441" s="42">
        <v>2</v>
      </c>
      <c r="N441" s="111"/>
      <c r="O441" s="111"/>
      <c r="P441" s="10" t="s">
        <v>25</v>
      </c>
    </row>
    <row r="442" spans="1:16" ht="18" customHeight="1" x14ac:dyDescent="0.15">
      <c r="A442" s="18">
        <v>440</v>
      </c>
      <c r="B442" s="33" t="s">
        <v>1858</v>
      </c>
      <c r="C442" s="33" t="s">
        <v>1859</v>
      </c>
      <c r="D442" s="42" t="s">
        <v>568</v>
      </c>
      <c r="E442" s="183" t="s">
        <v>2730</v>
      </c>
      <c r="F442" s="33">
        <v>64</v>
      </c>
      <c r="G442" s="33">
        <v>79</v>
      </c>
      <c r="H442" s="33">
        <v>193</v>
      </c>
      <c r="I442" s="33">
        <v>0</v>
      </c>
      <c r="J442" s="33">
        <v>336</v>
      </c>
      <c r="K442" s="79">
        <f ca="1">(M:M-K:K)/1.5</f>
        <v>170</v>
      </c>
      <c r="L442" s="122">
        <v>591</v>
      </c>
      <c r="M442" s="42">
        <v>3</v>
      </c>
      <c r="N442" s="111"/>
      <c r="O442" s="111"/>
      <c r="P442" s="10" t="s">
        <v>25</v>
      </c>
    </row>
    <row r="443" spans="1:16" ht="18" customHeight="1" x14ac:dyDescent="0.15">
      <c r="A443" s="18">
        <v>441</v>
      </c>
      <c r="B443" s="124" t="s">
        <v>1860</v>
      </c>
      <c r="C443" s="42" t="s">
        <v>1861</v>
      </c>
      <c r="D443" s="42" t="s">
        <v>568</v>
      </c>
      <c r="E443" s="183" t="s">
        <v>2730</v>
      </c>
      <c r="F443" s="42">
        <v>75</v>
      </c>
      <c r="G443" s="42">
        <v>56</v>
      </c>
      <c r="H443" s="42">
        <v>202</v>
      </c>
      <c r="I443" s="42">
        <v>0</v>
      </c>
      <c r="J443" s="42">
        <v>333</v>
      </c>
      <c r="K443" s="79">
        <v>169</v>
      </c>
      <c r="L443" s="122">
        <f ca="1">K:K+(L:L*1.5)</f>
        <v>586.5</v>
      </c>
      <c r="M443" s="42">
        <v>4</v>
      </c>
      <c r="N443" s="111"/>
      <c r="O443" s="111"/>
      <c r="P443" s="10" t="s">
        <v>25</v>
      </c>
    </row>
    <row r="444" spans="1:16" ht="18" customHeight="1" x14ac:dyDescent="0.15">
      <c r="A444" s="18">
        <v>442</v>
      </c>
      <c r="B444" s="33" t="s">
        <v>1862</v>
      </c>
      <c r="C444" s="33" t="s">
        <v>1863</v>
      </c>
      <c r="D444" s="42" t="s">
        <v>568</v>
      </c>
      <c r="E444" s="183" t="s">
        <v>2730</v>
      </c>
      <c r="F444" s="33">
        <v>58</v>
      </c>
      <c r="G444" s="33">
        <v>58</v>
      </c>
      <c r="H444" s="33">
        <v>228</v>
      </c>
      <c r="I444" s="33">
        <v>0</v>
      </c>
      <c r="J444" s="33">
        <v>344</v>
      </c>
      <c r="K444" s="79">
        <v>161</v>
      </c>
      <c r="L444" s="122">
        <v>585.5</v>
      </c>
      <c r="M444" s="42">
        <v>5</v>
      </c>
      <c r="N444" s="111"/>
      <c r="O444" s="111"/>
      <c r="P444" s="10" t="s">
        <v>25</v>
      </c>
    </row>
    <row r="445" spans="1:16" ht="18" customHeight="1" x14ac:dyDescent="0.15">
      <c r="A445" s="18">
        <v>443</v>
      </c>
      <c r="B445" s="124" t="s">
        <v>1864</v>
      </c>
      <c r="C445" s="42" t="s">
        <v>1865</v>
      </c>
      <c r="D445" s="42" t="s">
        <v>568</v>
      </c>
      <c r="E445" s="183" t="s">
        <v>2730</v>
      </c>
      <c r="F445" s="42">
        <v>63</v>
      </c>
      <c r="G445" s="42">
        <v>59</v>
      </c>
      <c r="H445" s="42">
        <v>187</v>
      </c>
      <c r="I445" s="42">
        <v>0</v>
      </c>
      <c r="J445" s="42">
        <v>309</v>
      </c>
      <c r="K445" s="79">
        <v>174</v>
      </c>
      <c r="L445" s="122">
        <f ca="1">K:K+(L:L*1.5)</f>
        <v>570</v>
      </c>
      <c r="M445" s="42">
        <v>6</v>
      </c>
      <c r="N445" s="111"/>
      <c r="O445" s="111"/>
      <c r="P445" s="10" t="s">
        <v>25</v>
      </c>
    </row>
    <row r="446" spans="1:16" ht="18" customHeight="1" x14ac:dyDescent="0.15">
      <c r="A446" s="18">
        <v>444</v>
      </c>
      <c r="B446" s="33" t="s">
        <v>1866</v>
      </c>
      <c r="C446" s="33" t="s">
        <v>1867</v>
      </c>
      <c r="D446" s="42" t="s">
        <v>568</v>
      </c>
      <c r="E446" s="183" t="s">
        <v>2730</v>
      </c>
      <c r="F446" s="33">
        <v>64</v>
      </c>
      <c r="G446" s="33">
        <v>63</v>
      </c>
      <c r="H446" s="33">
        <v>196</v>
      </c>
      <c r="I446" s="33">
        <v>0</v>
      </c>
      <c r="J446" s="33">
        <v>323</v>
      </c>
      <c r="K446" s="79">
        <f ca="1">(M:M-K:K)/1.5</f>
        <v>164</v>
      </c>
      <c r="L446" s="122">
        <v>569</v>
      </c>
      <c r="M446" s="42">
        <v>7</v>
      </c>
      <c r="N446" s="111"/>
      <c r="O446" s="111"/>
      <c r="P446" s="10" t="s">
        <v>25</v>
      </c>
    </row>
    <row r="447" spans="1:16" ht="18" customHeight="1" x14ac:dyDescent="0.15">
      <c r="A447" s="18">
        <v>445</v>
      </c>
      <c r="B447" s="33" t="s">
        <v>1868</v>
      </c>
      <c r="C447" s="33" t="s">
        <v>1869</v>
      </c>
      <c r="D447" s="42" t="s">
        <v>568</v>
      </c>
      <c r="E447" s="183" t="s">
        <v>2730</v>
      </c>
      <c r="F447" s="33">
        <v>54</v>
      </c>
      <c r="G447" s="33">
        <v>61</v>
      </c>
      <c r="H447" s="33">
        <v>194</v>
      </c>
      <c r="I447" s="33">
        <v>0</v>
      </c>
      <c r="J447" s="33">
        <v>309</v>
      </c>
      <c r="K447" s="79">
        <f ca="1">(M:M-K:K)/1.5</f>
        <v>171</v>
      </c>
      <c r="L447" s="122">
        <v>565.5</v>
      </c>
      <c r="M447" s="42">
        <v>8</v>
      </c>
      <c r="N447" s="111"/>
      <c r="O447" s="111"/>
      <c r="P447" s="10" t="s">
        <v>25</v>
      </c>
    </row>
    <row r="448" spans="1:16" ht="18" customHeight="1" x14ac:dyDescent="0.15">
      <c r="A448" s="18">
        <v>446</v>
      </c>
      <c r="B448" s="124" t="s">
        <v>1870</v>
      </c>
      <c r="C448" s="42" t="s">
        <v>1871</v>
      </c>
      <c r="D448" s="42" t="s">
        <v>568</v>
      </c>
      <c r="E448" s="183" t="s">
        <v>2730</v>
      </c>
      <c r="F448" s="42">
        <v>59</v>
      </c>
      <c r="G448" s="42">
        <v>50</v>
      </c>
      <c r="H448" s="42">
        <v>198</v>
      </c>
      <c r="I448" s="42">
        <v>0</v>
      </c>
      <c r="J448" s="42">
        <v>307</v>
      </c>
      <c r="K448" s="79">
        <v>170</v>
      </c>
      <c r="L448" s="122">
        <f ca="1">K:K+(L:L*1.5)</f>
        <v>562</v>
      </c>
      <c r="M448" s="42">
        <v>9</v>
      </c>
      <c r="N448" s="111"/>
      <c r="O448" s="111"/>
      <c r="P448" s="10" t="s">
        <v>25</v>
      </c>
    </row>
    <row r="449" spans="1:16" ht="18" customHeight="1" x14ac:dyDescent="0.15">
      <c r="A449" s="18">
        <v>447</v>
      </c>
      <c r="B449" s="33" t="s">
        <v>1872</v>
      </c>
      <c r="C449" s="33" t="s">
        <v>1873</v>
      </c>
      <c r="D449" s="42" t="s">
        <v>568</v>
      </c>
      <c r="E449" s="183" t="s">
        <v>2730</v>
      </c>
      <c r="F449" s="33">
        <v>69</v>
      </c>
      <c r="G449" s="33">
        <v>56</v>
      </c>
      <c r="H449" s="33">
        <v>233</v>
      </c>
      <c r="I449" s="33">
        <v>0</v>
      </c>
      <c r="J449" s="33">
        <v>358</v>
      </c>
      <c r="K449" s="79">
        <f ca="1">(M:M-K:K)/1.5</f>
        <v>136</v>
      </c>
      <c r="L449" s="122">
        <v>562</v>
      </c>
      <c r="M449" s="42">
        <v>10</v>
      </c>
      <c r="N449" s="111"/>
      <c r="O449" s="111"/>
      <c r="P449" s="33" t="s">
        <v>35</v>
      </c>
    </row>
    <row r="450" spans="1:16" ht="18" customHeight="1" x14ac:dyDescent="0.15">
      <c r="A450" s="18">
        <v>448</v>
      </c>
      <c r="B450" s="33" t="s">
        <v>1874</v>
      </c>
      <c r="C450" s="33" t="s">
        <v>1875</v>
      </c>
      <c r="D450" s="42" t="s">
        <v>568</v>
      </c>
      <c r="E450" s="183" t="s">
        <v>2730</v>
      </c>
      <c r="F450" s="33">
        <v>71</v>
      </c>
      <c r="G450" s="33">
        <v>52</v>
      </c>
      <c r="H450" s="33">
        <v>195</v>
      </c>
      <c r="I450" s="33">
        <v>0</v>
      </c>
      <c r="J450" s="33">
        <v>318</v>
      </c>
      <c r="K450" s="79">
        <v>160</v>
      </c>
      <c r="L450" s="122">
        <v>558</v>
      </c>
      <c r="M450" s="42">
        <v>11</v>
      </c>
      <c r="N450" s="111"/>
      <c r="O450" s="111"/>
      <c r="P450" s="10" t="s">
        <v>25</v>
      </c>
    </row>
    <row r="451" spans="1:16" ht="18" customHeight="1" x14ac:dyDescent="0.15">
      <c r="A451" s="18">
        <v>449</v>
      </c>
      <c r="B451" s="124" t="s">
        <v>1876</v>
      </c>
      <c r="C451" s="42" t="s">
        <v>1877</v>
      </c>
      <c r="D451" s="42" t="s">
        <v>568</v>
      </c>
      <c r="E451" s="183" t="s">
        <v>2730</v>
      </c>
      <c r="F451" s="42">
        <v>65</v>
      </c>
      <c r="G451" s="42">
        <v>49</v>
      </c>
      <c r="H451" s="42">
        <v>209</v>
      </c>
      <c r="I451" s="42">
        <v>0</v>
      </c>
      <c r="J451" s="42">
        <v>323</v>
      </c>
      <c r="K451" s="79">
        <v>148</v>
      </c>
      <c r="L451" s="122">
        <f ca="1">K:K+(L:L*1.5)</f>
        <v>545</v>
      </c>
      <c r="M451" s="42">
        <v>12</v>
      </c>
      <c r="N451" s="111"/>
      <c r="O451" s="111"/>
      <c r="P451" s="42" t="s">
        <v>35</v>
      </c>
    </row>
    <row r="452" spans="1:16" ht="18" customHeight="1" x14ac:dyDescent="0.15">
      <c r="A452" s="18">
        <v>450</v>
      </c>
      <c r="B452" s="33" t="s">
        <v>1878</v>
      </c>
      <c r="C452" s="33" t="s">
        <v>1879</v>
      </c>
      <c r="D452" s="42" t="s">
        <v>568</v>
      </c>
      <c r="E452" s="183" t="s">
        <v>2730</v>
      </c>
      <c r="F452" s="33">
        <v>60</v>
      </c>
      <c r="G452" s="33">
        <v>47</v>
      </c>
      <c r="H452" s="33">
        <v>202</v>
      </c>
      <c r="I452" s="33">
        <v>0</v>
      </c>
      <c r="J452" s="33">
        <v>309</v>
      </c>
      <c r="K452" s="79">
        <f ca="1">(M:M-K:K)/1.5</f>
        <v>157</v>
      </c>
      <c r="L452" s="122">
        <v>544.5</v>
      </c>
      <c r="M452" s="42">
        <v>13</v>
      </c>
      <c r="N452" s="111"/>
      <c r="O452" s="111"/>
      <c r="P452" s="42" t="s">
        <v>35</v>
      </c>
    </row>
    <row r="453" spans="1:16" ht="18" customHeight="1" x14ac:dyDescent="0.15">
      <c r="A453" s="18">
        <v>451</v>
      </c>
      <c r="B453" s="33" t="s">
        <v>1880</v>
      </c>
      <c r="C453" s="33" t="s">
        <v>1881</v>
      </c>
      <c r="D453" s="42" t="s">
        <v>568</v>
      </c>
      <c r="E453" s="183" t="s">
        <v>2730</v>
      </c>
      <c r="F453" s="33">
        <v>65</v>
      </c>
      <c r="G453" s="33">
        <v>54</v>
      </c>
      <c r="H453" s="33">
        <v>207</v>
      </c>
      <c r="I453" s="33">
        <v>0</v>
      </c>
      <c r="J453" s="33">
        <v>326</v>
      </c>
      <c r="K453" s="79">
        <f ca="1">(M:M-K:K)/1.5</f>
        <v>143</v>
      </c>
      <c r="L453" s="122">
        <v>540.5</v>
      </c>
      <c r="M453" s="42">
        <v>14</v>
      </c>
      <c r="N453" s="111"/>
      <c r="O453" s="111"/>
      <c r="P453" s="42" t="s">
        <v>35</v>
      </c>
    </row>
    <row r="454" spans="1:16" ht="18" customHeight="1" x14ac:dyDescent="0.15">
      <c r="A454" s="18">
        <v>452</v>
      </c>
      <c r="B454" s="33" t="s">
        <v>1882</v>
      </c>
      <c r="C454" s="33" t="s">
        <v>1883</v>
      </c>
      <c r="D454" s="42" t="s">
        <v>568</v>
      </c>
      <c r="E454" s="183" t="s">
        <v>2730</v>
      </c>
      <c r="F454" s="33">
        <v>64</v>
      </c>
      <c r="G454" s="33">
        <v>58</v>
      </c>
      <c r="H454" s="33">
        <v>178</v>
      </c>
      <c r="I454" s="33">
        <v>0</v>
      </c>
      <c r="J454" s="33">
        <v>300</v>
      </c>
      <c r="K454" s="79">
        <v>160</v>
      </c>
      <c r="L454" s="122">
        <v>540</v>
      </c>
      <c r="M454" s="42">
        <v>15</v>
      </c>
      <c r="N454" s="111"/>
      <c r="O454" s="111"/>
      <c r="P454" s="42" t="s">
        <v>35</v>
      </c>
    </row>
    <row r="455" spans="1:16" ht="18" customHeight="1" x14ac:dyDescent="0.15">
      <c r="A455" s="18">
        <v>453</v>
      </c>
      <c r="B455" s="124" t="s">
        <v>1884</v>
      </c>
      <c r="C455" s="42" t="s">
        <v>1885</v>
      </c>
      <c r="D455" s="42" t="s">
        <v>568</v>
      </c>
      <c r="E455" s="183" t="s">
        <v>2730</v>
      </c>
      <c r="F455" s="42">
        <v>66</v>
      </c>
      <c r="G455" s="42">
        <v>40</v>
      </c>
      <c r="H455" s="42">
        <v>201</v>
      </c>
      <c r="I455" s="42">
        <v>0</v>
      </c>
      <c r="J455" s="42">
        <v>307</v>
      </c>
      <c r="K455" s="79">
        <v>154</v>
      </c>
      <c r="L455" s="122">
        <f ca="1">K:K+(L:L*1.5)</f>
        <v>538</v>
      </c>
      <c r="M455" s="42">
        <v>16</v>
      </c>
      <c r="N455" s="111"/>
      <c r="O455" s="111"/>
      <c r="P455" s="42" t="s">
        <v>35</v>
      </c>
    </row>
    <row r="456" spans="1:16" ht="18" customHeight="1" x14ac:dyDescent="0.15">
      <c r="A456" s="18">
        <v>454</v>
      </c>
      <c r="B456" s="33" t="s">
        <v>1886</v>
      </c>
      <c r="C456" s="33" t="s">
        <v>1887</v>
      </c>
      <c r="D456" s="42" t="s">
        <v>568</v>
      </c>
      <c r="E456" s="183" t="s">
        <v>2730</v>
      </c>
      <c r="F456" s="33">
        <v>74</v>
      </c>
      <c r="G456" s="33">
        <v>56</v>
      </c>
      <c r="H456" s="33">
        <v>187</v>
      </c>
      <c r="I456" s="33">
        <v>0</v>
      </c>
      <c r="J456" s="33">
        <v>317</v>
      </c>
      <c r="K456" s="79">
        <v>145</v>
      </c>
      <c r="L456" s="122">
        <f>J456+K456*1.5</f>
        <v>534.5</v>
      </c>
      <c r="M456" s="42">
        <v>17</v>
      </c>
      <c r="N456" s="111"/>
      <c r="O456" s="111"/>
      <c r="P456" s="42" t="s">
        <v>35</v>
      </c>
    </row>
    <row r="457" spans="1:16" ht="18" customHeight="1" x14ac:dyDescent="0.15">
      <c r="A457" s="18">
        <v>455</v>
      </c>
      <c r="B457" s="33" t="s">
        <v>1888</v>
      </c>
      <c r="C457" s="33" t="s">
        <v>1889</v>
      </c>
      <c r="D457" s="42" t="s">
        <v>568</v>
      </c>
      <c r="E457" s="183" t="s">
        <v>2730</v>
      </c>
      <c r="F457" s="33">
        <v>64</v>
      </c>
      <c r="G457" s="33">
        <v>55</v>
      </c>
      <c r="H457" s="33">
        <v>187</v>
      </c>
      <c r="I457" s="33">
        <v>0</v>
      </c>
      <c r="J457" s="33">
        <v>306</v>
      </c>
      <c r="K457" s="79">
        <f ca="1">(M:M-K:K)/1.5</f>
        <v>151</v>
      </c>
      <c r="L457" s="122">
        <v>532.5</v>
      </c>
      <c r="M457" s="42">
        <v>18</v>
      </c>
      <c r="N457" s="111"/>
      <c r="O457" s="111"/>
      <c r="P457" s="42" t="s">
        <v>35</v>
      </c>
    </row>
    <row r="458" spans="1:16" ht="18" customHeight="1" x14ac:dyDescent="0.15">
      <c r="A458" s="18">
        <v>456</v>
      </c>
      <c r="B458" s="124" t="s">
        <v>1890</v>
      </c>
      <c r="C458" s="42" t="s">
        <v>1891</v>
      </c>
      <c r="D458" s="42" t="s">
        <v>568</v>
      </c>
      <c r="E458" s="183" t="s">
        <v>2730</v>
      </c>
      <c r="F458" s="42">
        <v>66</v>
      </c>
      <c r="G458" s="42">
        <v>58</v>
      </c>
      <c r="H458" s="42">
        <v>168</v>
      </c>
      <c r="I458" s="42">
        <v>0</v>
      </c>
      <c r="J458" s="42">
        <v>292</v>
      </c>
      <c r="K458" s="79">
        <v>158</v>
      </c>
      <c r="L458" s="122">
        <f ca="1">K:K+(L:L*1.5)</f>
        <v>529</v>
      </c>
      <c r="M458" s="42">
        <v>19</v>
      </c>
      <c r="N458" s="111"/>
      <c r="O458" s="111"/>
      <c r="P458" s="42" t="s">
        <v>35</v>
      </c>
    </row>
    <row r="459" spans="1:16" ht="18" customHeight="1" x14ac:dyDescent="0.15">
      <c r="A459" s="18">
        <v>457</v>
      </c>
      <c r="B459" s="33" t="s">
        <v>1892</v>
      </c>
      <c r="C459" s="33" t="s">
        <v>1893</v>
      </c>
      <c r="D459" s="42" t="s">
        <v>568</v>
      </c>
      <c r="E459" s="183" t="s">
        <v>2730</v>
      </c>
      <c r="F459" s="33">
        <v>60</v>
      </c>
      <c r="G459" s="33">
        <v>63</v>
      </c>
      <c r="H459" s="33">
        <v>177</v>
      </c>
      <c r="I459" s="33">
        <v>0</v>
      </c>
      <c r="J459" s="33">
        <v>300</v>
      </c>
      <c r="K459" s="79">
        <f ca="1">(M:M-K:K)/1.5</f>
        <v>152</v>
      </c>
      <c r="L459" s="122">
        <v>528</v>
      </c>
      <c r="M459" s="42">
        <v>20</v>
      </c>
      <c r="N459" s="111"/>
      <c r="O459" s="111"/>
      <c r="P459" s="42" t="s">
        <v>35</v>
      </c>
    </row>
    <row r="460" spans="1:16" ht="18" customHeight="1" x14ac:dyDescent="0.15">
      <c r="A460" s="18">
        <v>458</v>
      </c>
      <c r="B460" s="33" t="s">
        <v>1894</v>
      </c>
      <c r="C460" s="33" t="s">
        <v>1895</v>
      </c>
      <c r="D460" s="42" t="s">
        <v>568</v>
      </c>
      <c r="E460" s="183" t="s">
        <v>2730</v>
      </c>
      <c r="F460" s="33">
        <v>63</v>
      </c>
      <c r="G460" s="33">
        <v>53</v>
      </c>
      <c r="H460" s="33">
        <v>175</v>
      </c>
      <c r="I460" s="33">
        <v>0</v>
      </c>
      <c r="J460" s="33">
        <v>291</v>
      </c>
      <c r="K460" s="79">
        <f ca="1">(M:M-K:K)/1.5</f>
        <v>154</v>
      </c>
      <c r="L460" s="122">
        <v>522</v>
      </c>
      <c r="M460" s="42">
        <v>21</v>
      </c>
      <c r="N460" s="111"/>
      <c r="O460" s="111"/>
      <c r="P460" s="42" t="s">
        <v>35</v>
      </c>
    </row>
    <row r="461" spans="1:16" ht="18" customHeight="1" x14ac:dyDescent="0.15">
      <c r="A461" s="18">
        <v>459</v>
      </c>
      <c r="B461" s="33" t="s">
        <v>1896</v>
      </c>
      <c r="C461" s="33" t="s">
        <v>1897</v>
      </c>
      <c r="D461" s="42" t="s">
        <v>568</v>
      </c>
      <c r="E461" s="183" t="s">
        <v>2730</v>
      </c>
      <c r="F461" s="33">
        <v>61</v>
      </c>
      <c r="G461" s="33">
        <v>46</v>
      </c>
      <c r="H461" s="33">
        <v>172</v>
      </c>
      <c r="I461" s="33">
        <v>0</v>
      </c>
      <c r="J461" s="33">
        <v>279</v>
      </c>
      <c r="K461" s="79">
        <f ca="1">(M:M-K:K)/1.5</f>
        <v>160</v>
      </c>
      <c r="L461" s="122">
        <v>519</v>
      </c>
      <c r="M461" s="42">
        <v>22</v>
      </c>
      <c r="N461" s="111"/>
      <c r="O461" s="111"/>
      <c r="P461" s="42" t="s">
        <v>1758</v>
      </c>
    </row>
    <row r="462" spans="1:16" ht="18" customHeight="1" x14ac:dyDescent="0.15">
      <c r="A462" s="18">
        <v>460</v>
      </c>
      <c r="B462" s="33" t="s">
        <v>1898</v>
      </c>
      <c r="C462" s="33" t="s">
        <v>1899</v>
      </c>
      <c r="D462" s="42" t="s">
        <v>568</v>
      </c>
      <c r="E462" s="183" t="s">
        <v>2730</v>
      </c>
      <c r="F462" s="33">
        <v>75</v>
      </c>
      <c r="G462" s="33">
        <v>48</v>
      </c>
      <c r="H462" s="33">
        <v>210</v>
      </c>
      <c r="I462" s="33">
        <v>0</v>
      </c>
      <c r="J462" s="33">
        <v>333</v>
      </c>
      <c r="K462" s="79">
        <v>123</v>
      </c>
      <c r="L462" s="122">
        <f>J462+K462*1.5</f>
        <v>517.5</v>
      </c>
      <c r="M462" s="42">
        <v>23</v>
      </c>
      <c r="N462" s="111"/>
      <c r="O462" s="111"/>
      <c r="P462" s="33" t="s">
        <v>35</v>
      </c>
    </row>
    <row r="463" spans="1:16" ht="18" customHeight="1" x14ac:dyDescent="0.15">
      <c r="A463" s="18">
        <v>461</v>
      </c>
      <c r="B463" s="33" t="s">
        <v>1900</v>
      </c>
      <c r="C463" s="33" t="s">
        <v>1901</v>
      </c>
      <c r="D463" s="42" t="s">
        <v>568</v>
      </c>
      <c r="E463" s="183" t="s">
        <v>2730</v>
      </c>
      <c r="F463" s="33">
        <v>61</v>
      </c>
      <c r="G463" s="33">
        <v>56</v>
      </c>
      <c r="H463" s="33">
        <v>191</v>
      </c>
      <c r="I463" s="33">
        <v>0</v>
      </c>
      <c r="J463" s="33">
        <v>308</v>
      </c>
      <c r="K463" s="79">
        <f ca="1">(M:M-K:K)/1.5</f>
        <v>128</v>
      </c>
      <c r="L463" s="122">
        <v>500</v>
      </c>
      <c r="M463" s="42">
        <v>24</v>
      </c>
      <c r="N463" s="111"/>
      <c r="O463" s="111"/>
      <c r="P463" s="42" t="s">
        <v>35</v>
      </c>
    </row>
    <row r="464" spans="1:16" ht="18" customHeight="1" x14ac:dyDescent="0.15">
      <c r="A464" s="18">
        <v>462</v>
      </c>
      <c r="B464" s="33" t="s">
        <v>1902</v>
      </c>
      <c r="C464" s="33" t="s">
        <v>1903</v>
      </c>
      <c r="D464" s="42" t="s">
        <v>568</v>
      </c>
      <c r="E464" s="183" t="s">
        <v>2730</v>
      </c>
      <c r="F464" s="33">
        <v>55</v>
      </c>
      <c r="G464" s="33">
        <v>43</v>
      </c>
      <c r="H464" s="33">
        <v>201</v>
      </c>
      <c r="I464" s="33">
        <v>0</v>
      </c>
      <c r="J464" s="33">
        <v>299</v>
      </c>
      <c r="K464" s="79">
        <f ca="1">(M:M-K:K)/1.5</f>
        <v>134</v>
      </c>
      <c r="L464" s="122">
        <v>500</v>
      </c>
      <c r="M464" s="42">
        <v>25</v>
      </c>
      <c r="N464" s="111"/>
      <c r="O464" s="111"/>
      <c r="P464" s="42" t="s">
        <v>35</v>
      </c>
    </row>
    <row r="465" spans="1:16" ht="18" customHeight="1" x14ac:dyDescent="0.15">
      <c r="A465" s="18">
        <v>463</v>
      </c>
      <c r="B465" s="33" t="s">
        <v>1904</v>
      </c>
      <c r="C465" s="33" t="s">
        <v>1905</v>
      </c>
      <c r="D465" s="42" t="s">
        <v>568</v>
      </c>
      <c r="E465" s="183" t="s">
        <v>2730</v>
      </c>
      <c r="F465" s="33">
        <v>63</v>
      </c>
      <c r="G465" s="33">
        <v>47</v>
      </c>
      <c r="H465" s="33">
        <v>186</v>
      </c>
      <c r="I465" s="33">
        <v>0</v>
      </c>
      <c r="J465" s="33">
        <v>296</v>
      </c>
      <c r="K465" s="79">
        <v>136</v>
      </c>
      <c r="L465" s="122">
        <v>500</v>
      </c>
      <c r="M465" s="42">
        <v>26</v>
      </c>
      <c r="N465" s="111"/>
      <c r="O465" s="111"/>
      <c r="P465" s="42" t="s">
        <v>35</v>
      </c>
    </row>
    <row r="466" spans="1:16" ht="18" customHeight="1" x14ac:dyDescent="0.15">
      <c r="A466" s="18">
        <v>464</v>
      </c>
      <c r="B466" s="33" t="s">
        <v>1906</v>
      </c>
      <c r="C466" s="33" t="s">
        <v>1907</v>
      </c>
      <c r="D466" s="42" t="s">
        <v>568</v>
      </c>
      <c r="E466" s="183" t="s">
        <v>2730</v>
      </c>
      <c r="F466" s="33">
        <v>54</v>
      </c>
      <c r="G466" s="33">
        <v>45</v>
      </c>
      <c r="H466" s="33">
        <v>147</v>
      </c>
      <c r="I466" s="33">
        <v>0</v>
      </c>
      <c r="J466" s="33">
        <v>246</v>
      </c>
      <c r="K466" s="79">
        <f ca="1">(M:M-K:K)/1.5</f>
        <v>121</v>
      </c>
      <c r="L466" s="122">
        <v>427.5</v>
      </c>
      <c r="M466" s="42">
        <v>27</v>
      </c>
      <c r="N466" s="111"/>
      <c r="O466" s="111"/>
      <c r="P466" s="42" t="s">
        <v>1758</v>
      </c>
    </row>
    <row r="467" spans="1:16" ht="18" customHeight="1" x14ac:dyDescent="0.15">
      <c r="A467" s="18">
        <v>465</v>
      </c>
      <c r="B467" s="42" t="s">
        <v>1908</v>
      </c>
      <c r="C467" s="42" t="s">
        <v>1909</v>
      </c>
      <c r="D467" s="42" t="s">
        <v>568</v>
      </c>
      <c r="E467" s="182" t="s">
        <v>2731</v>
      </c>
      <c r="F467" s="42">
        <v>61</v>
      </c>
      <c r="G467" s="42">
        <v>47</v>
      </c>
      <c r="H467" s="42">
        <v>196</v>
      </c>
      <c r="I467" s="42"/>
      <c r="J467" s="42">
        <v>304</v>
      </c>
      <c r="K467" s="122">
        <v>159</v>
      </c>
      <c r="L467" s="122">
        <v>542.5</v>
      </c>
      <c r="M467" s="42">
        <v>1</v>
      </c>
      <c r="N467" s="111"/>
      <c r="O467" s="111"/>
      <c r="P467" s="10" t="s">
        <v>55</v>
      </c>
    </row>
    <row r="468" spans="1:16" ht="18" customHeight="1" x14ac:dyDescent="0.15">
      <c r="A468" s="18">
        <v>466</v>
      </c>
      <c r="B468" s="42" t="s">
        <v>1910</v>
      </c>
      <c r="C468" s="42" t="s">
        <v>1911</v>
      </c>
      <c r="D468" s="42" t="s">
        <v>568</v>
      </c>
      <c r="E468" s="182" t="s">
        <v>2731</v>
      </c>
      <c r="F468" s="42">
        <v>59</v>
      </c>
      <c r="G468" s="42">
        <v>46</v>
      </c>
      <c r="H468" s="42">
        <v>188</v>
      </c>
      <c r="I468" s="42"/>
      <c r="J468" s="42">
        <v>293</v>
      </c>
      <c r="K468" s="122">
        <v>127</v>
      </c>
      <c r="L468" s="122">
        <v>483.5</v>
      </c>
      <c r="M468" s="42">
        <v>2</v>
      </c>
      <c r="N468" s="111"/>
      <c r="O468" s="111"/>
      <c r="P468" s="10" t="s">
        <v>55</v>
      </c>
    </row>
    <row r="469" spans="1:16" ht="18" customHeight="1" x14ac:dyDescent="0.15">
      <c r="A469" s="18">
        <v>467</v>
      </c>
      <c r="B469" s="14" t="s">
        <v>1912</v>
      </c>
      <c r="C469" s="33" t="s">
        <v>1913</v>
      </c>
      <c r="D469" s="42" t="s">
        <v>568</v>
      </c>
      <c r="E469" s="183" t="s">
        <v>2732</v>
      </c>
      <c r="F469" s="33">
        <v>59</v>
      </c>
      <c r="G469" s="33">
        <v>50</v>
      </c>
      <c r="H469" s="33">
        <v>200</v>
      </c>
      <c r="I469" s="33">
        <v>0</v>
      </c>
      <c r="J469" s="33">
        <v>309</v>
      </c>
      <c r="K469" s="79">
        <v>172</v>
      </c>
      <c r="L469" s="79">
        <f>J469+K469*1.5</f>
        <v>567</v>
      </c>
      <c r="M469" s="33">
        <v>1</v>
      </c>
      <c r="N469" s="111"/>
      <c r="O469" s="111"/>
      <c r="P469" s="42" t="s">
        <v>35</v>
      </c>
    </row>
    <row r="470" spans="1:16" ht="18" customHeight="1" x14ac:dyDescent="0.15">
      <c r="A470" s="18">
        <v>468</v>
      </c>
      <c r="B470" s="52" t="s">
        <v>1914</v>
      </c>
      <c r="C470" s="52" t="s">
        <v>1915</v>
      </c>
      <c r="D470" s="42" t="s">
        <v>568</v>
      </c>
      <c r="E470" s="157" t="s">
        <v>2733</v>
      </c>
      <c r="F470" s="52">
        <v>62</v>
      </c>
      <c r="G470" s="52">
        <v>66</v>
      </c>
      <c r="H470" s="52">
        <v>199</v>
      </c>
      <c r="I470" s="52">
        <v>0</v>
      </c>
      <c r="J470" s="52">
        <v>327</v>
      </c>
      <c r="K470" s="116">
        <v>168</v>
      </c>
      <c r="L470" s="122">
        <v>579</v>
      </c>
      <c r="M470" s="42">
        <v>1</v>
      </c>
      <c r="N470" s="111"/>
      <c r="O470" s="111"/>
      <c r="P470" s="10" t="s">
        <v>25</v>
      </c>
    </row>
    <row r="471" spans="1:16" ht="18" customHeight="1" x14ac:dyDescent="0.15">
      <c r="A471" s="18">
        <v>469</v>
      </c>
      <c r="B471" s="33" t="s">
        <v>1916</v>
      </c>
      <c r="C471" s="33" t="s">
        <v>1917</v>
      </c>
      <c r="D471" s="42" t="s">
        <v>568</v>
      </c>
      <c r="E471" s="157" t="s">
        <v>2733</v>
      </c>
      <c r="F471" s="33">
        <v>65</v>
      </c>
      <c r="G471" s="33">
        <v>67</v>
      </c>
      <c r="H471" s="33">
        <v>186</v>
      </c>
      <c r="I471" s="33">
        <v>0</v>
      </c>
      <c r="J471" s="33">
        <v>318</v>
      </c>
      <c r="K471" s="79">
        <v>161.80000000000001</v>
      </c>
      <c r="L471" s="122">
        <f>J471+K471*1.5</f>
        <v>560.70000000000005</v>
      </c>
      <c r="M471" s="42">
        <v>2</v>
      </c>
      <c r="N471" s="111"/>
      <c r="O471" s="111"/>
      <c r="P471" s="10" t="s">
        <v>25</v>
      </c>
    </row>
    <row r="472" spans="1:16" ht="18" customHeight="1" x14ac:dyDescent="0.15">
      <c r="A472" s="18">
        <v>470</v>
      </c>
      <c r="B472" s="52" t="s">
        <v>1918</v>
      </c>
      <c r="C472" s="52" t="s">
        <v>1919</v>
      </c>
      <c r="D472" s="42" t="s">
        <v>568</v>
      </c>
      <c r="E472" s="157" t="s">
        <v>2733</v>
      </c>
      <c r="F472" s="52">
        <v>60</v>
      </c>
      <c r="G472" s="52">
        <v>73</v>
      </c>
      <c r="H472" s="52">
        <v>181</v>
      </c>
      <c r="I472" s="52">
        <v>0</v>
      </c>
      <c r="J472" s="52">
        <v>314</v>
      </c>
      <c r="K472" s="116">
        <v>155</v>
      </c>
      <c r="L472" s="122">
        <v>546.5</v>
      </c>
      <c r="M472" s="42">
        <v>3</v>
      </c>
      <c r="N472" s="111"/>
      <c r="O472" s="111"/>
      <c r="P472" s="10" t="s">
        <v>25</v>
      </c>
    </row>
    <row r="473" spans="1:16" ht="18" customHeight="1" x14ac:dyDescent="0.15">
      <c r="A473" s="18">
        <v>471</v>
      </c>
      <c r="B473" s="33" t="s">
        <v>1920</v>
      </c>
      <c r="C473" s="33" t="s">
        <v>1921</v>
      </c>
      <c r="D473" s="42" t="s">
        <v>568</v>
      </c>
      <c r="E473" s="157" t="s">
        <v>2733</v>
      </c>
      <c r="F473" s="33">
        <v>63</v>
      </c>
      <c r="G473" s="33">
        <v>57</v>
      </c>
      <c r="H473" s="33">
        <v>223</v>
      </c>
      <c r="I473" s="33">
        <v>0</v>
      </c>
      <c r="J473" s="33">
        <v>343</v>
      </c>
      <c r="K473" s="79">
        <v>131</v>
      </c>
      <c r="L473" s="122">
        <f>J473+K473*1.5</f>
        <v>539.5</v>
      </c>
      <c r="M473" s="42">
        <v>4</v>
      </c>
      <c r="N473" s="111"/>
      <c r="O473" s="111"/>
      <c r="P473" s="10" t="s">
        <v>25</v>
      </c>
    </row>
    <row r="474" spans="1:16" ht="18" customHeight="1" x14ac:dyDescent="0.15">
      <c r="A474" s="18">
        <v>472</v>
      </c>
      <c r="B474" s="52" t="s">
        <v>1922</v>
      </c>
      <c r="C474" s="52" t="s">
        <v>1923</v>
      </c>
      <c r="D474" s="42" t="s">
        <v>568</v>
      </c>
      <c r="E474" s="157" t="s">
        <v>2733</v>
      </c>
      <c r="F474" s="52">
        <v>66</v>
      </c>
      <c r="G474" s="52">
        <v>55</v>
      </c>
      <c r="H474" s="52">
        <v>207</v>
      </c>
      <c r="I474" s="52">
        <v>0</v>
      </c>
      <c r="J474" s="52">
        <v>328</v>
      </c>
      <c r="K474" s="116">
        <v>140</v>
      </c>
      <c r="L474" s="122">
        <v>538</v>
      </c>
      <c r="M474" s="42">
        <v>5</v>
      </c>
      <c r="N474" s="111"/>
      <c r="O474" s="111"/>
      <c r="P474" s="10" t="s">
        <v>25</v>
      </c>
    </row>
    <row r="475" spans="1:16" ht="18" customHeight="1" x14ac:dyDescent="0.15">
      <c r="A475" s="18">
        <v>473</v>
      </c>
      <c r="B475" s="33" t="s">
        <v>1924</v>
      </c>
      <c r="C475" s="33" t="s">
        <v>1925</v>
      </c>
      <c r="D475" s="42" t="s">
        <v>568</v>
      </c>
      <c r="E475" s="157" t="s">
        <v>2733</v>
      </c>
      <c r="F475" s="33">
        <v>69</v>
      </c>
      <c r="G475" s="33">
        <v>52</v>
      </c>
      <c r="H475" s="33">
        <v>174</v>
      </c>
      <c r="I475" s="33">
        <v>0</v>
      </c>
      <c r="J475" s="33">
        <v>295</v>
      </c>
      <c r="K475" s="79">
        <v>157.19999999999999</v>
      </c>
      <c r="L475" s="122">
        <f>J475+K475*1.5</f>
        <v>530.79999999999995</v>
      </c>
      <c r="M475" s="42">
        <v>6</v>
      </c>
      <c r="N475" s="111"/>
      <c r="O475" s="111"/>
      <c r="P475" s="42" t="s">
        <v>35</v>
      </c>
    </row>
    <row r="476" spans="1:16" ht="18" customHeight="1" x14ac:dyDescent="0.15">
      <c r="A476" s="18">
        <v>474</v>
      </c>
      <c r="B476" s="52" t="s">
        <v>1926</v>
      </c>
      <c r="C476" s="52" t="s">
        <v>1927</v>
      </c>
      <c r="D476" s="42" t="s">
        <v>568</v>
      </c>
      <c r="E476" s="157" t="s">
        <v>2733</v>
      </c>
      <c r="F476" s="52">
        <v>67</v>
      </c>
      <c r="G476" s="52">
        <v>51</v>
      </c>
      <c r="H476" s="52">
        <v>231</v>
      </c>
      <c r="I476" s="52">
        <v>0</v>
      </c>
      <c r="J476" s="52">
        <v>349</v>
      </c>
      <c r="K476" s="116">
        <v>120</v>
      </c>
      <c r="L476" s="122">
        <v>529</v>
      </c>
      <c r="M476" s="42">
        <v>7</v>
      </c>
      <c r="N476" s="111"/>
      <c r="O476" s="111"/>
      <c r="P476" s="10" t="s">
        <v>25</v>
      </c>
    </row>
    <row r="477" spans="1:16" ht="18" customHeight="1" x14ac:dyDescent="0.15">
      <c r="A477" s="18">
        <v>475</v>
      </c>
      <c r="B477" s="33" t="s">
        <v>1928</v>
      </c>
      <c r="C477" s="33" t="s">
        <v>1929</v>
      </c>
      <c r="D477" s="42" t="s">
        <v>568</v>
      </c>
      <c r="E477" s="157" t="s">
        <v>2733</v>
      </c>
      <c r="F477" s="33">
        <v>63</v>
      </c>
      <c r="G477" s="33">
        <v>46</v>
      </c>
      <c r="H477" s="33">
        <v>202</v>
      </c>
      <c r="I477" s="33">
        <v>0</v>
      </c>
      <c r="J477" s="33">
        <v>311</v>
      </c>
      <c r="K477" s="79">
        <v>142</v>
      </c>
      <c r="L477" s="122">
        <f>J477+K477*1.5</f>
        <v>524</v>
      </c>
      <c r="M477" s="42">
        <v>8</v>
      </c>
      <c r="N477" s="111"/>
      <c r="O477" s="111"/>
      <c r="P477" s="42" t="s">
        <v>35</v>
      </c>
    </row>
    <row r="478" spans="1:16" ht="18" customHeight="1" x14ac:dyDescent="0.15">
      <c r="A478" s="18">
        <v>476</v>
      </c>
      <c r="B478" s="52" t="s">
        <v>1930</v>
      </c>
      <c r="C478" s="52" t="s">
        <v>1931</v>
      </c>
      <c r="D478" s="42" t="s">
        <v>568</v>
      </c>
      <c r="E478" s="157" t="s">
        <v>2733</v>
      </c>
      <c r="F478" s="52">
        <v>57</v>
      </c>
      <c r="G478" s="52">
        <v>50</v>
      </c>
      <c r="H478" s="52">
        <v>196</v>
      </c>
      <c r="I478" s="52">
        <v>0</v>
      </c>
      <c r="J478" s="52">
        <v>303</v>
      </c>
      <c r="K478" s="116">
        <v>146</v>
      </c>
      <c r="L478" s="122">
        <v>522</v>
      </c>
      <c r="M478" s="42">
        <v>9</v>
      </c>
      <c r="N478" s="111"/>
      <c r="O478" s="111"/>
      <c r="P478" s="42" t="s">
        <v>35</v>
      </c>
    </row>
    <row r="479" spans="1:16" ht="18" customHeight="1" x14ac:dyDescent="0.15">
      <c r="A479" s="18">
        <v>477</v>
      </c>
      <c r="B479" s="33" t="s">
        <v>1932</v>
      </c>
      <c r="C479" s="33" t="s">
        <v>1933</v>
      </c>
      <c r="D479" s="42" t="s">
        <v>568</v>
      </c>
      <c r="E479" s="157" t="s">
        <v>2733</v>
      </c>
      <c r="F479" s="33">
        <v>63</v>
      </c>
      <c r="G479" s="33">
        <v>52</v>
      </c>
      <c r="H479" s="33">
        <v>196</v>
      </c>
      <c r="I479" s="33">
        <v>0</v>
      </c>
      <c r="J479" s="33">
        <v>311</v>
      </c>
      <c r="K479" s="79">
        <v>139.80000000000001</v>
      </c>
      <c r="L479" s="122">
        <f>J479+K479*1.5</f>
        <v>520.70000000000005</v>
      </c>
      <c r="M479" s="42">
        <v>10</v>
      </c>
      <c r="N479" s="111"/>
      <c r="O479" s="111"/>
      <c r="P479" s="10" t="s">
        <v>25</v>
      </c>
    </row>
    <row r="480" spans="1:16" ht="18" customHeight="1" x14ac:dyDescent="0.15">
      <c r="A480" s="18">
        <v>478</v>
      </c>
      <c r="B480" s="121">
        <v>107598000002836</v>
      </c>
      <c r="C480" s="52" t="s">
        <v>1934</v>
      </c>
      <c r="D480" s="42" t="s">
        <v>568</v>
      </c>
      <c r="E480" s="157" t="s">
        <v>2733</v>
      </c>
      <c r="F480" s="52">
        <v>69</v>
      </c>
      <c r="G480" s="52">
        <v>62</v>
      </c>
      <c r="H480" s="52">
        <v>192</v>
      </c>
      <c r="I480" s="52">
        <v>0</v>
      </c>
      <c r="J480" s="52">
        <v>323</v>
      </c>
      <c r="K480" s="116">
        <v>131.75</v>
      </c>
      <c r="L480" s="122">
        <v>520.625</v>
      </c>
      <c r="M480" s="42">
        <v>11</v>
      </c>
      <c r="N480" s="111"/>
      <c r="O480" s="111"/>
      <c r="P480" s="42" t="s">
        <v>35</v>
      </c>
    </row>
    <row r="481" spans="1:16" ht="18" customHeight="1" x14ac:dyDescent="0.15">
      <c r="A481" s="18">
        <v>479</v>
      </c>
      <c r="B481" s="52" t="s">
        <v>1935</v>
      </c>
      <c r="C481" s="52" t="s">
        <v>1936</v>
      </c>
      <c r="D481" s="42" t="s">
        <v>568</v>
      </c>
      <c r="E481" s="157" t="s">
        <v>2733</v>
      </c>
      <c r="F481" s="52">
        <v>64</v>
      </c>
      <c r="G481" s="52">
        <v>60</v>
      </c>
      <c r="H481" s="52">
        <v>170</v>
      </c>
      <c r="I481" s="52">
        <v>0</v>
      </c>
      <c r="J481" s="52">
        <v>294</v>
      </c>
      <c r="K481" s="116">
        <v>151</v>
      </c>
      <c r="L481" s="122">
        <v>520.5</v>
      </c>
      <c r="M481" s="42">
        <v>12</v>
      </c>
      <c r="N481" s="111"/>
      <c r="O481" s="111"/>
      <c r="P481" s="42" t="s">
        <v>35</v>
      </c>
    </row>
    <row r="482" spans="1:16" ht="18" customHeight="1" x14ac:dyDescent="0.15">
      <c r="A482" s="18">
        <v>480</v>
      </c>
      <c r="B482" s="52" t="s">
        <v>1937</v>
      </c>
      <c r="C482" s="52" t="s">
        <v>1938</v>
      </c>
      <c r="D482" s="42" t="s">
        <v>568</v>
      </c>
      <c r="E482" s="157" t="s">
        <v>2733</v>
      </c>
      <c r="F482" s="52">
        <v>59</v>
      </c>
      <c r="G482" s="52">
        <v>68</v>
      </c>
      <c r="H482" s="52">
        <v>182</v>
      </c>
      <c r="I482" s="52">
        <v>0</v>
      </c>
      <c r="J482" s="52">
        <v>309</v>
      </c>
      <c r="K482" s="116">
        <v>139</v>
      </c>
      <c r="L482" s="122">
        <v>517.5</v>
      </c>
      <c r="M482" s="42">
        <v>13</v>
      </c>
      <c r="N482" s="111"/>
      <c r="O482" s="111"/>
      <c r="P482" s="42" t="s">
        <v>35</v>
      </c>
    </row>
    <row r="483" spans="1:16" ht="18" customHeight="1" x14ac:dyDescent="0.15">
      <c r="A483" s="18">
        <v>481</v>
      </c>
      <c r="B483" s="52" t="s">
        <v>1939</v>
      </c>
      <c r="C483" s="52" t="s">
        <v>1940</v>
      </c>
      <c r="D483" s="42" t="s">
        <v>568</v>
      </c>
      <c r="E483" s="157" t="s">
        <v>2733</v>
      </c>
      <c r="F483" s="52">
        <v>61</v>
      </c>
      <c r="G483" s="52">
        <v>65</v>
      </c>
      <c r="H483" s="52">
        <v>183</v>
      </c>
      <c r="I483" s="52">
        <v>0</v>
      </c>
      <c r="J483" s="52">
        <v>309</v>
      </c>
      <c r="K483" s="116">
        <v>139</v>
      </c>
      <c r="L483" s="122">
        <v>517.5</v>
      </c>
      <c r="M483" s="42">
        <v>14</v>
      </c>
      <c r="N483" s="111"/>
      <c r="O483" s="111"/>
      <c r="P483" s="10" t="s">
        <v>25</v>
      </c>
    </row>
    <row r="484" spans="1:16" ht="18" customHeight="1" x14ac:dyDescent="0.15">
      <c r="A484" s="18">
        <v>482</v>
      </c>
      <c r="B484" s="121">
        <v>107598000000507</v>
      </c>
      <c r="C484" s="52" t="s">
        <v>1941</v>
      </c>
      <c r="D484" s="42" t="s">
        <v>568</v>
      </c>
      <c r="E484" s="157" t="s">
        <v>2733</v>
      </c>
      <c r="F484" s="52">
        <v>67</v>
      </c>
      <c r="G484" s="52">
        <v>46</v>
      </c>
      <c r="H484" s="52">
        <v>187</v>
      </c>
      <c r="I484" s="52">
        <v>0</v>
      </c>
      <c r="J484" s="52">
        <v>300</v>
      </c>
      <c r="K484" s="116">
        <v>143.75</v>
      </c>
      <c r="L484" s="122">
        <v>515.625</v>
      </c>
      <c r="M484" s="42">
        <v>15</v>
      </c>
      <c r="N484" s="111"/>
      <c r="O484" s="111"/>
      <c r="P484" s="42" t="s">
        <v>35</v>
      </c>
    </row>
    <row r="485" spans="1:16" ht="18" customHeight="1" x14ac:dyDescent="0.15">
      <c r="A485" s="18">
        <v>483</v>
      </c>
      <c r="B485" s="121">
        <v>107598000001046</v>
      </c>
      <c r="C485" s="52" t="s">
        <v>1942</v>
      </c>
      <c r="D485" s="42" t="s">
        <v>568</v>
      </c>
      <c r="E485" s="157" t="s">
        <v>2733</v>
      </c>
      <c r="F485" s="52">
        <v>72</v>
      </c>
      <c r="G485" s="52">
        <v>48</v>
      </c>
      <c r="H485" s="52">
        <v>175</v>
      </c>
      <c r="I485" s="52">
        <v>0</v>
      </c>
      <c r="J485" s="52">
        <v>295</v>
      </c>
      <c r="K485" s="116">
        <v>146.65</v>
      </c>
      <c r="L485" s="122">
        <v>514.97500000000002</v>
      </c>
      <c r="M485" s="42">
        <v>16</v>
      </c>
      <c r="N485" s="111"/>
      <c r="O485" s="111"/>
      <c r="P485" s="42" t="s">
        <v>35</v>
      </c>
    </row>
    <row r="486" spans="1:16" ht="18" customHeight="1" x14ac:dyDescent="0.15">
      <c r="A486" s="18">
        <v>484</v>
      </c>
      <c r="B486" s="121">
        <v>104228510102218</v>
      </c>
      <c r="C486" s="52" t="s">
        <v>1943</v>
      </c>
      <c r="D486" s="42" t="s">
        <v>568</v>
      </c>
      <c r="E486" s="157" t="s">
        <v>2733</v>
      </c>
      <c r="F486" s="52">
        <v>55</v>
      </c>
      <c r="G486" s="52">
        <v>62</v>
      </c>
      <c r="H486" s="52">
        <v>191</v>
      </c>
      <c r="I486" s="52">
        <v>0</v>
      </c>
      <c r="J486" s="52">
        <v>308</v>
      </c>
      <c r="K486" s="116">
        <v>137.19999999999999</v>
      </c>
      <c r="L486" s="122">
        <v>513.79999999999995</v>
      </c>
      <c r="M486" s="42">
        <v>17</v>
      </c>
      <c r="N486" s="111"/>
      <c r="O486" s="111"/>
      <c r="P486" s="10" t="s">
        <v>25</v>
      </c>
    </row>
    <row r="487" spans="1:16" ht="18" customHeight="1" x14ac:dyDescent="0.15">
      <c r="A487" s="18">
        <v>485</v>
      </c>
      <c r="B487" s="121">
        <v>107598000000857</v>
      </c>
      <c r="C487" s="52" t="s">
        <v>1944</v>
      </c>
      <c r="D487" s="42" t="s">
        <v>568</v>
      </c>
      <c r="E487" s="157" t="s">
        <v>2733</v>
      </c>
      <c r="F487" s="52">
        <v>65</v>
      </c>
      <c r="G487" s="52">
        <v>37</v>
      </c>
      <c r="H487" s="52">
        <v>192</v>
      </c>
      <c r="I487" s="52">
        <v>0</v>
      </c>
      <c r="J487" s="52">
        <v>294</v>
      </c>
      <c r="K487" s="116">
        <v>146.44999999999999</v>
      </c>
      <c r="L487" s="122">
        <v>513.67499999999995</v>
      </c>
      <c r="M487" s="42">
        <v>18</v>
      </c>
      <c r="N487" s="111"/>
      <c r="O487" s="111"/>
      <c r="P487" s="42" t="s">
        <v>35</v>
      </c>
    </row>
    <row r="488" spans="1:16" ht="18" customHeight="1" x14ac:dyDescent="0.15">
      <c r="A488" s="18">
        <v>486</v>
      </c>
      <c r="B488" s="121">
        <v>101838217513638</v>
      </c>
      <c r="C488" s="52" t="s">
        <v>1945</v>
      </c>
      <c r="D488" s="42" t="s">
        <v>568</v>
      </c>
      <c r="E488" s="157" t="s">
        <v>2733</v>
      </c>
      <c r="F488" s="52">
        <v>65</v>
      </c>
      <c r="G488" s="52">
        <v>61</v>
      </c>
      <c r="H488" s="52">
        <v>184</v>
      </c>
      <c r="I488" s="52">
        <v>0</v>
      </c>
      <c r="J488" s="52">
        <v>310</v>
      </c>
      <c r="K488" s="116">
        <v>134.65</v>
      </c>
      <c r="L488" s="122">
        <v>511.97500000000002</v>
      </c>
      <c r="M488" s="42">
        <v>19</v>
      </c>
      <c r="N488" s="111"/>
      <c r="O488" s="111"/>
      <c r="P488" s="10" t="s">
        <v>25</v>
      </c>
    </row>
    <row r="489" spans="1:16" ht="18" customHeight="1" x14ac:dyDescent="0.15">
      <c r="A489" s="18">
        <v>487</v>
      </c>
      <c r="B489" s="121">
        <v>107598000002931</v>
      </c>
      <c r="C489" s="52" t="s">
        <v>1946</v>
      </c>
      <c r="D489" s="42" t="s">
        <v>568</v>
      </c>
      <c r="E489" s="157" t="s">
        <v>2733</v>
      </c>
      <c r="F489" s="52">
        <v>67</v>
      </c>
      <c r="G489" s="52">
        <v>47</v>
      </c>
      <c r="H489" s="52">
        <v>188</v>
      </c>
      <c r="I489" s="52">
        <v>0</v>
      </c>
      <c r="J489" s="52">
        <v>302</v>
      </c>
      <c r="K489" s="116">
        <v>139.69999999999999</v>
      </c>
      <c r="L489" s="122">
        <v>511.55</v>
      </c>
      <c r="M489" s="42">
        <v>20</v>
      </c>
      <c r="N489" s="111"/>
      <c r="O489" s="111"/>
      <c r="P489" s="42" t="s">
        <v>35</v>
      </c>
    </row>
    <row r="490" spans="1:16" ht="18" customHeight="1" x14ac:dyDescent="0.15">
      <c r="A490" s="18">
        <v>488</v>
      </c>
      <c r="B490" s="33" t="s">
        <v>1947</v>
      </c>
      <c r="C490" s="33" t="s">
        <v>1948</v>
      </c>
      <c r="D490" s="42" t="s">
        <v>568</v>
      </c>
      <c r="E490" s="157" t="s">
        <v>2733</v>
      </c>
      <c r="F490" s="33">
        <v>69</v>
      </c>
      <c r="G490" s="33">
        <v>55</v>
      </c>
      <c r="H490" s="33">
        <v>189</v>
      </c>
      <c r="I490" s="33">
        <v>0</v>
      </c>
      <c r="J490" s="33">
        <v>313</v>
      </c>
      <c r="K490" s="79">
        <v>130.80000000000001</v>
      </c>
      <c r="L490" s="122">
        <f>J490+K490*1.5</f>
        <v>509.20000000000005</v>
      </c>
      <c r="M490" s="42">
        <v>21</v>
      </c>
      <c r="N490" s="111"/>
      <c r="O490" s="111"/>
      <c r="P490" s="42" t="s">
        <v>35</v>
      </c>
    </row>
    <row r="491" spans="1:16" ht="18" customHeight="1" x14ac:dyDescent="0.15">
      <c r="A491" s="18">
        <v>489</v>
      </c>
      <c r="B491" s="121">
        <v>106318020802147</v>
      </c>
      <c r="C491" s="52" t="s">
        <v>1949</v>
      </c>
      <c r="D491" s="42" t="s">
        <v>568</v>
      </c>
      <c r="E491" s="157" t="s">
        <v>2733</v>
      </c>
      <c r="F491" s="52">
        <v>67</v>
      </c>
      <c r="G491" s="52">
        <v>55</v>
      </c>
      <c r="H491" s="52">
        <v>193</v>
      </c>
      <c r="I491" s="52">
        <v>0</v>
      </c>
      <c r="J491" s="52">
        <v>315</v>
      </c>
      <c r="K491" s="116">
        <v>126.45</v>
      </c>
      <c r="L491" s="122">
        <v>504.68</v>
      </c>
      <c r="M491" s="42">
        <v>22</v>
      </c>
      <c r="N491" s="111"/>
      <c r="O491" s="111"/>
      <c r="P491" s="10" t="s">
        <v>25</v>
      </c>
    </row>
    <row r="492" spans="1:16" ht="18" customHeight="1" x14ac:dyDescent="0.15">
      <c r="A492" s="18">
        <v>490</v>
      </c>
      <c r="B492" s="52" t="s">
        <v>1950</v>
      </c>
      <c r="C492" s="52" t="s">
        <v>1951</v>
      </c>
      <c r="D492" s="42" t="s">
        <v>568</v>
      </c>
      <c r="E492" s="157" t="s">
        <v>2733</v>
      </c>
      <c r="F492" s="52">
        <v>63</v>
      </c>
      <c r="G492" s="52">
        <v>63</v>
      </c>
      <c r="H492" s="52">
        <v>174</v>
      </c>
      <c r="I492" s="52">
        <v>0</v>
      </c>
      <c r="J492" s="52">
        <v>300</v>
      </c>
      <c r="K492" s="116">
        <v>134</v>
      </c>
      <c r="L492" s="122">
        <v>501</v>
      </c>
      <c r="M492" s="42">
        <v>23</v>
      </c>
      <c r="N492" s="111"/>
      <c r="O492" s="111"/>
      <c r="P492" s="10" t="s">
        <v>25</v>
      </c>
    </row>
    <row r="493" spans="1:16" ht="18" customHeight="1" x14ac:dyDescent="0.15">
      <c r="A493" s="18">
        <v>491</v>
      </c>
      <c r="B493" s="33" t="s">
        <v>1952</v>
      </c>
      <c r="C493" s="33" t="s">
        <v>1953</v>
      </c>
      <c r="D493" s="42" t="s">
        <v>568</v>
      </c>
      <c r="E493" s="157" t="s">
        <v>2733</v>
      </c>
      <c r="F493" s="33">
        <v>58</v>
      </c>
      <c r="G493" s="33">
        <v>37</v>
      </c>
      <c r="H493" s="33">
        <v>208</v>
      </c>
      <c r="I493" s="33">
        <v>0</v>
      </c>
      <c r="J493" s="33">
        <v>303</v>
      </c>
      <c r="K493" s="79">
        <v>132</v>
      </c>
      <c r="L493" s="122">
        <f>J493+K493*1.5</f>
        <v>501</v>
      </c>
      <c r="M493" s="42">
        <v>24</v>
      </c>
      <c r="N493" s="111"/>
      <c r="O493" s="111"/>
      <c r="P493" s="42" t="s">
        <v>35</v>
      </c>
    </row>
    <row r="494" spans="1:16" ht="18" customHeight="1" x14ac:dyDescent="0.15">
      <c r="A494" s="18">
        <v>492</v>
      </c>
      <c r="B494" s="121">
        <v>107598000002051</v>
      </c>
      <c r="C494" s="52" t="s">
        <v>1954</v>
      </c>
      <c r="D494" s="42" t="s">
        <v>568</v>
      </c>
      <c r="E494" s="183" t="s">
        <v>2733</v>
      </c>
      <c r="F494" s="42">
        <v>67</v>
      </c>
      <c r="G494" s="42">
        <v>42</v>
      </c>
      <c r="H494" s="42">
        <v>183</v>
      </c>
      <c r="I494" s="42">
        <v>0</v>
      </c>
      <c r="J494" s="42">
        <v>292</v>
      </c>
      <c r="K494" s="122">
        <v>121</v>
      </c>
      <c r="L494" s="122">
        <f>J494+K494*1.5</f>
        <v>473.5</v>
      </c>
      <c r="M494" s="42">
        <v>25</v>
      </c>
      <c r="N494" s="111"/>
      <c r="O494" s="111"/>
      <c r="P494" s="42" t="s">
        <v>35</v>
      </c>
    </row>
    <row r="495" spans="1:16" ht="18" customHeight="1" x14ac:dyDescent="0.15">
      <c r="A495" s="18">
        <v>493</v>
      </c>
      <c r="B495" s="42" t="s">
        <v>1955</v>
      </c>
      <c r="C495" s="42" t="s">
        <v>1956</v>
      </c>
      <c r="D495" s="42" t="s">
        <v>568</v>
      </c>
      <c r="E495" s="182" t="s">
        <v>2734</v>
      </c>
      <c r="F495" s="42">
        <v>65</v>
      </c>
      <c r="G495" s="42">
        <v>48</v>
      </c>
      <c r="H495" s="42">
        <v>188</v>
      </c>
      <c r="I495" s="42">
        <v>0</v>
      </c>
      <c r="J495" s="42">
        <v>301</v>
      </c>
      <c r="K495" s="122">
        <v>148</v>
      </c>
      <c r="L495" s="122">
        <v>523</v>
      </c>
      <c r="M495" s="42">
        <v>1</v>
      </c>
      <c r="N495" s="111"/>
      <c r="O495" s="111"/>
      <c r="P495" s="42" t="s">
        <v>35</v>
      </c>
    </row>
    <row r="496" spans="1:16" ht="18" customHeight="1" x14ac:dyDescent="0.15">
      <c r="A496" s="18">
        <v>494</v>
      </c>
      <c r="B496" s="33" t="s">
        <v>1957</v>
      </c>
      <c r="C496" s="33" t="s">
        <v>1958</v>
      </c>
      <c r="D496" s="42" t="s">
        <v>568</v>
      </c>
      <c r="E496" s="183" t="s">
        <v>2735</v>
      </c>
      <c r="F496" s="33">
        <v>68</v>
      </c>
      <c r="G496" s="33">
        <v>66</v>
      </c>
      <c r="H496" s="33">
        <v>210</v>
      </c>
      <c r="I496" s="33">
        <v>0</v>
      </c>
      <c r="J496" s="33">
        <v>344</v>
      </c>
      <c r="K496" s="122">
        <v>150</v>
      </c>
      <c r="L496" s="122">
        <v>569</v>
      </c>
      <c r="M496" s="42">
        <v>1</v>
      </c>
      <c r="N496" s="111"/>
      <c r="O496" s="111"/>
      <c r="P496" s="10" t="s">
        <v>25</v>
      </c>
    </row>
    <row r="497" spans="1:16" ht="18" customHeight="1" x14ac:dyDescent="0.15">
      <c r="A497" s="18">
        <v>495</v>
      </c>
      <c r="B497" s="33" t="s">
        <v>1959</v>
      </c>
      <c r="C497" s="33" t="s">
        <v>1960</v>
      </c>
      <c r="D497" s="42" t="s">
        <v>568</v>
      </c>
      <c r="E497" s="183" t="s">
        <v>2735</v>
      </c>
      <c r="F497" s="33">
        <v>60</v>
      </c>
      <c r="G497" s="33">
        <v>53</v>
      </c>
      <c r="H497" s="33">
        <v>214</v>
      </c>
      <c r="I497" s="33">
        <v>0</v>
      </c>
      <c r="J497" s="33">
        <v>327</v>
      </c>
      <c r="K497" s="122">
        <v>156</v>
      </c>
      <c r="L497" s="122">
        <f>J497+K497*1.5</f>
        <v>561</v>
      </c>
      <c r="M497" s="42">
        <v>2</v>
      </c>
      <c r="N497" s="111"/>
      <c r="O497" s="111"/>
      <c r="P497" s="42" t="s">
        <v>35</v>
      </c>
    </row>
    <row r="498" spans="1:16" ht="18" customHeight="1" x14ac:dyDescent="0.15">
      <c r="A498" s="18">
        <v>496</v>
      </c>
      <c r="B498" s="33" t="s">
        <v>1961</v>
      </c>
      <c r="C498" s="33" t="s">
        <v>1962</v>
      </c>
      <c r="D498" s="42" t="s">
        <v>568</v>
      </c>
      <c r="E498" s="183" t="s">
        <v>2735</v>
      </c>
      <c r="F498" s="33">
        <v>67</v>
      </c>
      <c r="G498" s="33">
        <v>69</v>
      </c>
      <c r="H498" s="33">
        <v>186</v>
      </c>
      <c r="I498" s="33">
        <v>0</v>
      </c>
      <c r="J498" s="33">
        <v>322</v>
      </c>
      <c r="K498" s="122">
        <v>159</v>
      </c>
      <c r="L498" s="122">
        <v>560.5</v>
      </c>
      <c r="M498" s="42">
        <v>3</v>
      </c>
      <c r="N498" s="111"/>
      <c r="O498" s="111"/>
      <c r="P498" s="42" t="s">
        <v>35</v>
      </c>
    </row>
    <row r="499" spans="1:16" ht="18" customHeight="1" x14ac:dyDescent="0.15">
      <c r="A499" s="18">
        <v>497</v>
      </c>
      <c r="B499" s="33" t="s">
        <v>1963</v>
      </c>
      <c r="C499" s="33" t="s">
        <v>1964</v>
      </c>
      <c r="D499" s="42" t="s">
        <v>568</v>
      </c>
      <c r="E499" s="183" t="s">
        <v>2735</v>
      </c>
      <c r="F499" s="33">
        <v>57</v>
      </c>
      <c r="G499" s="33">
        <v>51</v>
      </c>
      <c r="H499" s="33">
        <v>204</v>
      </c>
      <c r="I499" s="33">
        <v>0</v>
      </c>
      <c r="J499" s="33">
        <v>312</v>
      </c>
      <c r="K499" s="122">
        <v>159</v>
      </c>
      <c r="L499" s="122">
        <v>550.5</v>
      </c>
      <c r="M499" s="42">
        <v>4</v>
      </c>
      <c r="N499" s="111"/>
      <c r="O499" s="111"/>
      <c r="P499" s="10" t="s">
        <v>25</v>
      </c>
    </row>
    <row r="500" spans="1:16" ht="18" customHeight="1" x14ac:dyDescent="0.15">
      <c r="A500" s="18">
        <v>498</v>
      </c>
      <c r="B500" s="33" t="s">
        <v>1965</v>
      </c>
      <c r="C500" s="33" t="s">
        <v>1966</v>
      </c>
      <c r="D500" s="42" t="s">
        <v>568</v>
      </c>
      <c r="E500" s="183" t="s">
        <v>2735</v>
      </c>
      <c r="F500" s="33">
        <v>67</v>
      </c>
      <c r="G500" s="33">
        <v>52</v>
      </c>
      <c r="H500" s="33">
        <v>190</v>
      </c>
      <c r="I500" s="33">
        <v>0</v>
      </c>
      <c r="J500" s="33">
        <v>309</v>
      </c>
      <c r="K500" s="122">
        <v>159</v>
      </c>
      <c r="L500" s="122">
        <v>547.5</v>
      </c>
      <c r="M500" s="42">
        <v>5</v>
      </c>
      <c r="N500" s="111"/>
      <c r="O500" s="111"/>
      <c r="P500" s="10" t="s">
        <v>25</v>
      </c>
    </row>
    <row r="501" spans="1:16" ht="18" customHeight="1" x14ac:dyDescent="0.15">
      <c r="A501" s="18">
        <v>499</v>
      </c>
      <c r="B501" s="33" t="s">
        <v>1967</v>
      </c>
      <c r="C501" s="33" t="s">
        <v>1968</v>
      </c>
      <c r="D501" s="42" t="s">
        <v>568</v>
      </c>
      <c r="E501" s="183" t="s">
        <v>2735</v>
      </c>
      <c r="F501" s="33">
        <v>71</v>
      </c>
      <c r="G501" s="33">
        <v>58</v>
      </c>
      <c r="H501" s="33">
        <v>193</v>
      </c>
      <c r="I501" s="33">
        <v>0</v>
      </c>
      <c r="J501" s="33">
        <v>322</v>
      </c>
      <c r="K501" s="122">
        <v>148</v>
      </c>
      <c r="L501" s="122">
        <v>544</v>
      </c>
      <c r="M501" s="42">
        <v>6</v>
      </c>
      <c r="N501" s="111"/>
      <c r="O501" s="111"/>
      <c r="P501" s="42" t="s">
        <v>35</v>
      </c>
    </row>
    <row r="502" spans="1:16" ht="18" customHeight="1" x14ac:dyDescent="0.15">
      <c r="A502" s="18">
        <v>500</v>
      </c>
      <c r="B502" s="33" t="s">
        <v>1969</v>
      </c>
      <c r="C502" s="33" t="s">
        <v>1970</v>
      </c>
      <c r="D502" s="42" t="s">
        <v>568</v>
      </c>
      <c r="E502" s="183" t="s">
        <v>2735</v>
      </c>
      <c r="F502" s="33">
        <v>71</v>
      </c>
      <c r="G502" s="33">
        <v>61</v>
      </c>
      <c r="H502" s="33">
        <v>178</v>
      </c>
      <c r="I502" s="33">
        <v>0</v>
      </c>
      <c r="J502" s="33">
        <v>310</v>
      </c>
      <c r="K502" s="122">
        <v>156</v>
      </c>
      <c r="L502" s="122">
        <v>544</v>
      </c>
      <c r="M502" s="42">
        <v>7</v>
      </c>
      <c r="N502" s="111"/>
      <c r="O502" s="111"/>
      <c r="P502" s="42" t="s">
        <v>35</v>
      </c>
    </row>
    <row r="503" spans="1:16" ht="18" customHeight="1" x14ac:dyDescent="0.15">
      <c r="A503" s="18">
        <v>501</v>
      </c>
      <c r="B503" s="33" t="s">
        <v>1971</v>
      </c>
      <c r="C503" s="33" t="s">
        <v>1972</v>
      </c>
      <c r="D503" s="42" t="s">
        <v>568</v>
      </c>
      <c r="E503" s="183" t="s">
        <v>2735</v>
      </c>
      <c r="F503" s="33">
        <v>61</v>
      </c>
      <c r="G503" s="33">
        <v>50</v>
      </c>
      <c r="H503" s="33">
        <v>192</v>
      </c>
      <c r="I503" s="33">
        <v>0</v>
      </c>
      <c r="J503" s="33">
        <v>303</v>
      </c>
      <c r="K503" s="122">
        <v>153</v>
      </c>
      <c r="L503" s="122">
        <v>532.5</v>
      </c>
      <c r="M503" s="42">
        <v>8</v>
      </c>
      <c r="N503" s="111"/>
      <c r="O503" s="111"/>
      <c r="P503" s="42" t="s">
        <v>35</v>
      </c>
    </row>
    <row r="504" spans="1:16" ht="18" customHeight="1" x14ac:dyDescent="0.15">
      <c r="A504" s="18">
        <v>502</v>
      </c>
      <c r="B504" s="42" t="s">
        <v>1973</v>
      </c>
      <c r="C504" s="42" t="s">
        <v>1974</v>
      </c>
      <c r="D504" s="42" t="s">
        <v>568</v>
      </c>
      <c r="E504" s="182" t="s">
        <v>2736</v>
      </c>
      <c r="F504" s="42">
        <v>62</v>
      </c>
      <c r="G504" s="42">
        <v>62</v>
      </c>
      <c r="H504" s="42">
        <v>184</v>
      </c>
      <c r="I504" s="42">
        <v>0</v>
      </c>
      <c r="J504" s="42">
        <v>308</v>
      </c>
      <c r="K504" s="122">
        <v>138.80000000000001</v>
      </c>
      <c r="L504" s="122">
        <f>J504+K504*1.5</f>
        <v>516.20000000000005</v>
      </c>
      <c r="M504" s="42">
        <v>1</v>
      </c>
      <c r="N504" s="111"/>
      <c r="O504" s="111"/>
      <c r="P504" s="10" t="s">
        <v>25</v>
      </c>
    </row>
    <row r="505" spans="1:16" ht="18" customHeight="1" x14ac:dyDescent="0.15">
      <c r="A505" s="18">
        <v>503</v>
      </c>
      <c r="B505" s="121" t="s">
        <v>1975</v>
      </c>
      <c r="C505" s="42" t="s">
        <v>1976</v>
      </c>
      <c r="D505" s="42" t="s">
        <v>568</v>
      </c>
      <c r="E505" s="182" t="s">
        <v>2736</v>
      </c>
      <c r="F505" s="42">
        <v>61</v>
      </c>
      <c r="G505" s="42">
        <v>40</v>
      </c>
      <c r="H505" s="42">
        <v>193</v>
      </c>
      <c r="I505" s="42">
        <v>0</v>
      </c>
      <c r="J505" s="42">
        <v>294</v>
      </c>
      <c r="K505" s="122">
        <v>122</v>
      </c>
      <c r="L505" s="122">
        <f>J505+K505*1.5</f>
        <v>477</v>
      </c>
      <c r="M505" s="42">
        <v>2</v>
      </c>
      <c r="N505" s="111"/>
      <c r="O505" s="111"/>
      <c r="P505" s="42" t="s">
        <v>35</v>
      </c>
    </row>
    <row r="506" spans="1:16" ht="18" customHeight="1" x14ac:dyDescent="0.15">
      <c r="A506" s="18">
        <v>504</v>
      </c>
      <c r="B506" s="33" t="s">
        <v>1977</v>
      </c>
      <c r="C506" s="42" t="s">
        <v>1978</v>
      </c>
      <c r="D506" s="42" t="s">
        <v>568</v>
      </c>
      <c r="E506" s="182" t="s">
        <v>2737</v>
      </c>
      <c r="F506" s="42">
        <v>57</v>
      </c>
      <c r="G506" s="42">
        <v>53</v>
      </c>
      <c r="H506" s="42">
        <v>216</v>
      </c>
      <c r="I506" s="42">
        <v>0</v>
      </c>
      <c r="J506" s="42">
        <v>326</v>
      </c>
      <c r="K506" s="122">
        <v>158</v>
      </c>
      <c r="L506" s="122">
        <v>563</v>
      </c>
      <c r="M506" s="42">
        <v>1</v>
      </c>
      <c r="N506" s="111"/>
      <c r="O506" s="111"/>
      <c r="P506" s="10" t="s">
        <v>25</v>
      </c>
    </row>
    <row r="507" spans="1:16" ht="18" customHeight="1" x14ac:dyDescent="0.15">
      <c r="A507" s="18">
        <v>505</v>
      </c>
      <c r="B507" s="33" t="s">
        <v>1979</v>
      </c>
      <c r="C507" s="42" t="s">
        <v>1980</v>
      </c>
      <c r="D507" s="42" t="s">
        <v>568</v>
      </c>
      <c r="E507" s="182" t="s">
        <v>2737</v>
      </c>
      <c r="F507" s="42">
        <v>69</v>
      </c>
      <c r="G507" s="42">
        <v>62</v>
      </c>
      <c r="H507" s="42">
        <v>208</v>
      </c>
      <c r="I507" s="42">
        <v>0</v>
      </c>
      <c r="J507" s="42">
        <v>339</v>
      </c>
      <c r="K507" s="122">
        <v>147</v>
      </c>
      <c r="L507" s="122">
        <v>559.5</v>
      </c>
      <c r="M507" s="42">
        <v>2</v>
      </c>
      <c r="N507" s="111"/>
      <c r="O507" s="111"/>
      <c r="P507" s="10" t="s">
        <v>25</v>
      </c>
    </row>
    <row r="508" spans="1:16" ht="18" customHeight="1" x14ac:dyDescent="0.15">
      <c r="A508" s="18">
        <v>506</v>
      </c>
      <c r="B508" s="33" t="s">
        <v>1981</v>
      </c>
      <c r="C508" s="42" t="s">
        <v>1982</v>
      </c>
      <c r="D508" s="42" t="s">
        <v>568</v>
      </c>
      <c r="E508" s="182" t="s">
        <v>2737</v>
      </c>
      <c r="F508" s="42">
        <v>64</v>
      </c>
      <c r="G508" s="42">
        <v>53</v>
      </c>
      <c r="H508" s="42">
        <v>207</v>
      </c>
      <c r="I508" s="42">
        <v>0</v>
      </c>
      <c r="J508" s="42">
        <v>324</v>
      </c>
      <c r="K508" s="122">
        <v>130</v>
      </c>
      <c r="L508" s="122">
        <v>519</v>
      </c>
      <c r="M508" s="42">
        <v>3</v>
      </c>
      <c r="N508" s="111"/>
      <c r="O508" s="111"/>
      <c r="P508" s="10" t="s">
        <v>25</v>
      </c>
    </row>
    <row r="509" spans="1:16" ht="18" customHeight="1" x14ac:dyDescent="0.15">
      <c r="A509" s="18">
        <v>507</v>
      </c>
      <c r="B509" s="124" t="s">
        <v>1983</v>
      </c>
      <c r="C509" s="42" t="s">
        <v>1984</v>
      </c>
      <c r="D509" s="42" t="s">
        <v>568</v>
      </c>
      <c r="E509" s="182" t="s">
        <v>2737</v>
      </c>
      <c r="F509" s="42">
        <v>53</v>
      </c>
      <c r="G509" s="42">
        <v>59</v>
      </c>
      <c r="H509" s="42">
        <v>188</v>
      </c>
      <c r="I509" s="42">
        <v>0</v>
      </c>
      <c r="J509" s="42">
        <v>300</v>
      </c>
      <c r="K509" s="122">
        <v>143</v>
      </c>
      <c r="L509" s="122">
        <v>514.5</v>
      </c>
      <c r="M509" s="42">
        <v>4</v>
      </c>
      <c r="N509" s="111"/>
      <c r="O509" s="111"/>
      <c r="P509" s="10" t="s">
        <v>25</v>
      </c>
    </row>
    <row r="510" spans="1:16" ht="18" customHeight="1" x14ac:dyDescent="0.15">
      <c r="A510" s="18">
        <v>508</v>
      </c>
      <c r="B510" s="42" t="s">
        <v>1985</v>
      </c>
      <c r="C510" s="42" t="s">
        <v>1986</v>
      </c>
      <c r="D510" s="42" t="s">
        <v>568</v>
      </c>
      <c r="E510" s="182" t="s">
        <v>2737</v>
      </c>
      <c r="F510" s="42">
        <v>51</v>
      </c>
      <c r="G510" s="42">
        <v>67</v>
      </c>
      <c r="H510" s="42">
        <v>189</v>
      </c>
      <c r="I510" s="42">
        <v>0</v>
      </c>
      <c r="J510" s="42">
        <v>307</v>
      </c>
      <c r="K510" s="122">
        <v>135</v>
      </c>
      <c r="L510" s="122">
        <v>509.5</v>
      </c>
      <c r="M510" s="42">
        <v>5</v>
      </c>
      <c r="N510" s="111"/>
      <c r="O510" s="111"/>
      <c r="P510" s="10" t="s">
        <v>25</v>
      </c>
    </row>
    <row r="511" spans="1:16" ht="18" customHeight="1" x14ac:dyDescent="0.15">
      <c r="A511" s="18">
        <v>509</v>
      </c>
      <c r="B511" s="33" t="s">
        <v>1987</v>
      </c>
      <c r="C511" s="42" t="s">
        <v>1988</v>
      </c>
      <c r="D511" s="42" t="s">
        <v>568</v>
      </c>
      <c r="E511" s="182" t="s">
        <v>2737</v>
      </c>
      <c r="F511" s="42">
        <v>62</v>
      </c>
      <c r="G511" s="42">
        <v>46</v>
      </c>
      <c r="H511" s="42">
        <v>182</v>
      </c>
      <c r="I511" s="42">
        <v>0</v>
      </c>
      <c r="J511" s="42">
        <v>290</v>
      </c>
      <c r="K511" s="122">
        <v>143</v>
      </c>
      <c r="L511" s="122">
        <v>504.5</v>
      </c>
      <c r="M511" s="42">
        <v>6</v>
      </c>
      <c r="N511" s="111"/>
      <c r="O511" s="111"/>
      <c r="P511" s="42" t="s">
        <v>35</v>
      </c>
    </row>
    <row r="512" spans="1:16" ht="18" customHeight="1" x14ac:dyDescent="0.15">
      <c r="A512" s="18">
        <v>510</v>
      </c>
      <c r="B512" s="33" t="s">
        <v>1989</v>
      </c>
      <c r="C512" s="42" t="s">
        <v>1990</v>
      </c>
      <c r="D512" s="42" t="s">
        <v>568</v>
      </c>
      <c r="E512" s="182" t="s">
        <v>2737</v>
      </c>
      <c r="F512" s="42">
        <v>68</v>
      </c>
      <c r="G512" s="42">
        <v>56</v>
      </c>
      <c r="H512" s="42">
        <v>178</v>
      </c>
      <c r="I512" s="42">
        <v>0</v>
      </c>
      <c r="J512" s="42">
        <v>302</v>
      </c>
      <c r="K512" s="122">
        <v>135</v>
      </c>
      <c r="L512" s="122">
        <v>504.5</v>
      </c>
      <c r="M512" s="42">
        <v>7</v>
      </c>
      <c r="N512" s="111"/>
      <c r="O512" s="111"/>
      <c r="P512" s="10" t="s">
        <v>25</v>
      </c>
    </row>
    <row r="513" spans="1:16" ht="18" customHeight="1" x14ac:dyDescent="0.15">
      <c r="A513" s="18">
        <v>511</v>
      </c>
      <c r="B513" s="33" t="s">
        <v>1991</v>
      </c>
      <c r="C513" s="42" t="s">
        <v>1992</v>
      </c>
      <c r="D513" s="42" t="s">
        <v>568</v>
      </c>
      <c r="E513" s="182" t="s">
        <v>2737</v>
      </c>
      <c r="F513" s="42">
        <v>68</v>
      </c>
      <c r="G513" s="42">
        <v>43</v>
      </c>
      <c r="H513" s="42">
        <v>213</v>
      </c>
      <c r="I513" s="42">
        <v>0</v>
      </c>
      <c r="J513" s="42">
        <v>324</v>
      </c>
      <c r="K513" s="122">
        <v>120</v>
      </c>
      <c r="L513" s="122">
        <f>J513+K513*1.5</f>
        <v>504</v>
      </c>
      <c r="M513" s="42">
        <v>8</v>
      </c>
      <c r="N513" s="111"/>
      <c r="O513" s="111"/>
      <c r="P513" s="42" t="s">
        <v>35</v>
      </c>
    </row>
    <row r="514" spans="1:16" ht="18" customHeight="1" x14ac:dyDescent="0.15">
      <c r="A514" s="18">
        <v>512</v>
      </c>
      <c r="B514" s="33" t="s">
        <v>1993</v>
      </c>
      <c r="C514" s="42" t="s">
        <v>1994</v>
      </c>
      <c r="D514" s="42" t="s">
        <v>568</v>
      </c>
      <c r="E514" s="182" t="s">
        <v>2737</v>
      </c>
      <c r="F514" s="42">
        <v>62</v>
      </c>
      <c r="G514" s="42">
        <v>55</v>
      </c>
      <c r="H514" s="42">
        <v>183</v>
      </c>
      <c r="I514" s="42">
        <v>0</v>
      </c>
      <c r="J514" s="42">
        <v>300</v>
      </c>
      <c r="K514" s="122">
        <v>135</v>
      </c>
      <c r="L514" s="122">
        <v>502.5</v>
      </c>
      <c r="M514" s="42">
        <v>9</v>
      </c>
      <c r="N514" s="111"/>
      <c r="O514" s="111"/>
      <c r="P514" s="10" t="s">
        <v>25</v>
      </c>
    </row>
    <row r="515" spans="1:16" ht="18" customHeight="1" x14ac:dyDescent="0.15">
      <c r="A515" s="18">
        <v>513</v>
      </c>
      <c r="B515" s="33" t="s">
        <v>1995</v>
      </c>
      <c r="C515" s="42" t="s">
        <v>1996</v>
      </c>
      <c r="D515" s="42" t="s">
        <v>568</v>
      </c>
      <c r="E515" s="182" t="s">
        <v>2737</v>
      </c>
      <c r="F515" s="42">
        <v>61</v>
      </c>
      <c r="G515" s="42">
        <v>54</v>
      </c>
      <c r="H515" s="42">
        <v>190</v>
      </c>
      <c r="I515" s="42">
        <v>0</v>
      </c>
      <c r="J515" s="42">
        <v>305</v>
      </c>
      <c r="K515" s="122">
        <v>131</v>
      </c>
      <c r="L515" s="122">
        <v>501.5</v>
      </c>
      <c r="M515" s="42">
        <v>10</v>
      </c>
      <c r="N515" s="111"/>
      <c r="O515" s="111"/>
      <c r="P515" s="10" t="s">
        <v>25</v>
      </c>
    </row>
    <row r="516" spans="1:16" ht="18" customHeight="1" x14ac:dyDescent="0.15">
      <c r="A516" s="18">
        <v>514</v>
      </c>
      <c r="B516" s="33" t="s">
        <v>1997</v>
      </c>
      <c r="C516" s="42" t="s">
        <v>1998</v>
      </c>
      <c r="D516" s="42" t="s">
        <v>568</v>
      </c>
      <c r="E516" s="182" t="s">
        <v>2737</v>
      </c>
      <c r="F516" s="42">
        <v>64</v>
      </c>
      <c r="G516" s="42">
        <v>63</v>
      </c>
      <c r="H516" s="42">
        <v>178</v>
      </c>
      <c r="I516" s="42">
        <v>0</v>
      </c>
      <c r="J516" s="42">
        <v>305</v>
      </c>
      <c r="K516" s="122">
        <v>129</v>
      </c>
      <c r="L516" s="122">
        <v>498.5</v>
      </c>
      <c r="M516" s="42">
        <v>11</v>
      </c>
      <c r="N516" s="111"/>
      <c r="O516" s="111"/>
      <c r="P516" s="10" t="s">
        <v>25</v>
      </c>
    </row>
    <row r="517" spans="1:16" ht="18" customHeight="1" x14ac:dyDescent="0.15">
      <c r="A517" s="18">
        <v>515</v>
      </c>
      <c r="B517" s="33" t="s">
        <v>1999</v>
      </c>
      <c r="C517" s="42" t="s">
        <v>2000</v>
      </c>
      <c r="D517" s="42" t="s">
        <v>568</v>
      </c>
      <c r="E517" s="182" t="s">
        <v>2737</v>
      </c>
      <c r="F517" s="42">
        <v>66</v>
      </c>
      <c r="G517" s="42">
        <v>61</v>
      </c>
      <c r="H517" s="42">
        <v>181</v>
      </c>
      <c r="I517" s="42">
        <v>0</v>
      </c>
      <c r="J517" s="42">
        <v>308</v>
      </c>
      <c r="K517" s="122">
        <v>124</v>
      </c>
      <c r="L517" s="122">
        <v>494</v>
      </c>
      <c r="M517" s="42">
        <v>12</v>
      </c>
      <c r="N517" s="111"/>
      <c r="O517" s="111"/>
      <c r="P517" s="10" t="s">
        <v>25</v>
      </c>
    </row>
    <row r="518" spans="1:16" ht="18" customHeight="1" x14ac:dyDescent="0.15">
      <c r="A518" s="18">
        <v>516</v>
      </c>
      <c r="B518" s="134" t="s">
        <v>2001</v>
      </c>
      <c r="C518" s="42" t="s">
        <v>2002</v>
      </c>
      <c r="D518" s="42" t="s">
        <v>568</v>
      </c>
      <c r="E518" s="182" t="s">
        <v>2737</v>
      </c>
      <c r="F518" s="42">
        <v>49</v>
      </c>
      <c r="G518" s="42">
        <v>48</v>
      </c>
      <c r="H518" s="42">
        <v>151</v>
      </c>
      <c r="I518" s="42">
        <v>0</v>
      </c>
      <c r="J518" s="42">
        <v>248</v>
      </c>
      <c r="K518" s="122">
        <v>145</v>
      </c>
      <c r="L518" s="122">
        <v>465.5</v>
      </c>
      <c r="M518" s="42">
        <v>13</v>
      </c>
      <c r="N518" s="111"/>
      <c r="O518" s="111"/>
      <c r="P518" s="42" t="s">
        <v>2003</v>
      </c>
    </row>
    <row r="519" spans="1:16" ht="18" customHeight="1" x14ac:dyDescent="0.15">
      <c r="A519" s="18">
        <v>517</v>
      </c>
      <c r="B519" s="33" t="s">
        <v>2004</v>
      </c>
      <c r="C519" s="42" t="s">
        <v>2005</v>
      </c>
      <c r="D519" s="42" t="s">
        <v>568</v>
      </c>
      <c r="E519" s="182" t="s">
        <v>2737</v>
      </c>
      <c r="F519" s="42">
        <v>59</v>
      </c>
      <c r="G519" s="42">
        <v>55</v>
      </c>
      <c r="H519" s="42">
        <v>159</v>
      </c>
      <c r="I519" s="42">
        <v>0</v>
      </c>
      <c r="J519" s="42">
        <v>273</v>
      </c>
      <c r="K519" s="122">
        <v>126</v>
      </c>
      <c r="L519" s="122">
        <v>462</v>
      </c>
      <c r="M519" s="42">
        <v>14</v>
      </c>
      <c r="N519" s="111"/>
      <c r="O519" s="111"/>
      <c r="P519" s="42" t="s">
        <v>1758</v>
      </c>
    </row>
    <row r="520" spans="1:16" ht="18" customHeight="1" x14ac:dyDescent="0.15">
      <c r="A520" s="18">
        <v>518</v>
      </c>
      <c r="B520" s="18" t="s">
        <v>2006</v>
      </c>
      <c r="C520" s="18" t="s">
        <v>2007</v>
      </c>
      <c r="D520" s="18" t="s">
        <v>785</v>
      </c>
      <c r="E520" s="18" t="s">
        <v>782</v>
      </c>
      <c r="F520" s="18">
        <v>58</v>
      </c>
      <c r="G520" s="18">
        <v>76</v>
      </c>
      <c r="H520" s="18">
        <v>168</v>
      </c>
      <c r="I520" s="18">
        <v>0</v>
      </c>
      <c r="J520" s="18">
        <v>302</v>
      </c>
      <c r="K520" s="110">
        <v>179.2</v>
      </c>
      <c r="L520" s="110">
        <v>570.79999999999995</v>
      </c>
      <c r="M520" s="18">
        <v>1</v>
      </c>
      <c r="N520" s="111"/>
      <c r="O520" s="111"/>
      <c r="P520" s="18" t="s">
        <v>35</v>
      </c>
    </row>
    <row r="521" spans="1:16" ht="18" customHeight="1" x14ac:dyDescent="0.15">
      <c r="A521" s="18">
        <v>519</v>
      </c>
      <c r="B521" s="18" t="s">
        <v>2008</v>
      </c>
      <c r="C521" s="18" t="s">
        <v>2009</v>
      </c>
      <c r="D521" s="18" t="s">
        <v>785</v>
      </c>
      <c r="E521" s="18" t="s">
        <v>782</v>
      </c>
      <c r="F521" s="18">
        <v>75</v>
      </c>
      <c r="G521" s="18">
        <v>58</v>
      </c>
      <c r="H521" s="18">
        <v>167</v>
      </c>
      <c r="I521" s="18">
        <v>0</v>
      </c>
      <c r="J521" s="18">
        <v>300</v>
      </c>
      <c r="K521" s="110">
        <v>173.8</v>
      </c>
      <c r="L521" s="110">
        <v>560.70000000000005</v>
      </c>
      <c r="M521" s="18">
        <v>2</v>
      </c>
      <c r="N521" s="111"/>
      <c r="O521" s="111"/>
      <c r="P521" s="10" t="s">
        <v>25</v>
      </c>
    </row>
    <row r="522" spans="1:16" ht="18" customHeight="1" x14ac:dyDescent="0.15">
      <c r="A522" s="18">
        <v>520</v>
      </c>
      <c r="B522" s="18" t="s">
        <v>2010</v>
      </c>
      <c r="C522" s="18" t="s">
        <v>2011</v>
      </c>
      <c r="D522" s="18" t="s">
        <v>785</v>
      </c>
      <c r="E522" s="18" t="s">
        <v>782</v>
      </c>
      <c r="F522" s="18">
        <v>56</v>
      </c>
      <c r="G522" s="18">
        <v>38</v>
      </c>
      <c r="H522" s="18">
        <v>239</v>
      </c>
      <c r="I522" s="18">
        <v>0</v>
      </c>
      <c r="J522" s="18">
        <v>333</v>
      </c>
      <c r="K522" s="110">
        <v>151.1</v>
      </c>
      <c r="L522" s="110">
        <v>559.70000000000005</v>
      </c>
      <c r="M522" s="18">
        <v>3</v>
      </c>
      <c r="N522" s="111"/>
      <c r="O522" s="111"/>
      <c r="P522" s="10" t="s">
        <v>25</v>
      </c>
    </row>
    <row r="523" spans="1:16" ht="18" customHeight="1" x14ac:dyDescent="0.15">
      <c r="A523" s="18">
        <v>521</v>
      </c>
      <c r="B523" s="18" t="s">
        <v>2012</v>
      </c>
      <c r="C523" s="18" t="s">
        <v>2013</v>
      </c>
      <c r="D523" s="18" t="s">
        <v>785</v>
      </c>
      <c r="E523" s="18" t="s">
        <v>782</v>
      </c>
      <c r="F523" s="18">
        <v>73</v>
      </c>
      <c r="G523" s="18">
        <v>56</v>
      </c>
      <c r="H523" s="18">
        <v>187</v>
      </c>
      <c r="I523" s="18">
        <v>0</v>
      </c>
      <c r="J523" s="18">
        <v>316</v>
      </c>
      <c r="K523" s="110">
        <v>161.1</v>
      </c>
      <c r="L523" s="110">
        <v>557.70000000000005</v>
      </c>
      <c r="M523" s="18">
        <v>4</v>
      </c>
      <c r="N523" s="111"/>
      <c r="O523" s="111"/>
      <c r="P523" s="10" t="s">
        <v>25</v>
      </c>
    </row>
    <row r="524" spans="1:16" ht="18" customHeight="1" x14ac:dyDescent="0.15">
      <c r="A524" s="18">
        <v>522</v>
      </c>
      <c r="B524" s="18" t="s">
        <v>2014</v>
      </c>
      <c r="C524" s="18" t="s">
        <v>2015</v>
      </c>
      <c r="D524" s="18" t="s">
        <v>785</v>
      </c>
      <c r="E524" s="18" t="s">
        <v>782</v>
      </c>
      <c r="F524" s="18">
        <v>51</v>
      </c>
      <c r="G524" s="18">
        <v>37</v>
      </c>
      <c r="H524" s="18">
        <v>236</v>
      </c>
      <c r="I524" s="18">
        <v>0</v>
      </c>
      <c r="J524" s="18">
        <v>324</v>
      </c>
      <c r="K524" s="110">
        <v>149.80000000000001</v>
      </c>
      <c r="L524" s="110">
        <v>548.70000000000005</v>
      </c>
      <c r="M524" s="18">
        <v>5</v>
      </c>
      <c r="N524" s="111"/>
      <c r="O524" s="111"/>
      <c r="P524" s="10" t="s">
        <v>25</v>
      </c>
    </row>
    <row r="525" spans="1:16" ht="18" customHeight="1" x14ac:dyDescent="0.15">
      <c r="A525" s="18">
        <v>523</v>
      </c>
      <c r="B525" s="18" t="s">
        <v>2016</v>
      </c>
      <c r="C525" s="18" t="s">
        <v>2318</v>
      </c>
      <c r="D525" s="18" t="s">
        <v>785</v>
      </c>
      <c r="E525" s="18" t="s">
        <v>782</v>
      </c>
      <c r="F525" s="18">
        <v>59</v>
      </c>
      <c r="G525" s="18">
        <v>61</v>
      </c>
      <c r="H525" s="18">
        <v>177</v>
      </c>
      <c r="I525" s="18">
        <v>0</v>
      </c>
      <c r="J525" s="18">
        <v>297</v>
      </c>
      <c r="K525" s="110">
        <v>167.6</v>
      </c>
      <c r="L525" s="110">
        <v>548.4</v>
      </c>
      <c r="M525" s="18">
        <v>6</v>
      </c>
      <c r="N525" s="111"/>
      <c r="O525" s="111"/>
      <c r="P525" s="10" t="s">
        <v>25</v>
      </c>
    </row>
    <row r="526" spans="1:16" ht="18" customHeight="1" x14ac:dyDescent="0.15">
      <c r="A526" s="18">
        <v>524</v>
      </c>
      <c r="B526" s="18" t="s">
        <v>2017</v>
      </c>
      <c r="C526" s="18" t="s">
        <v>2018</v>
      </c>
      <c r="D526" s="18" t="s">
        <v>785</v>
      </c>
      <c r="E526" s="18" t="s">
        <v>782</v>
      </c>
      <c r="F526" s="18">
        <v>60</v>
      </c>
      <c r="G526" s="18">
        <v>44</v>
      </c>
      <c r="H526" s="18">
        <v>189</v>
      </c>
      <c r="I526" s="18">
        <v>0</v>
      </c>
      <c r="J526" s="18">
        <v>293</v>
      </c>
      <c r="K526" s="110">
        <v>169.9</v>
      </c>
      <c r="L526" s="110">
        <v>547.9</v>
      </c>
      <c r="M526" s="18">
        <v>7</v>
      </c>
      <c r="N526" s="111"/>
      <c r="O526" s="111"/>
      <c r="P526" s="10" t="s">
        <v>25</v>
      </c>
    </row>
    <row r="527" spans="1:16" ht="18" customHeight="1" x14ac:dyDescent="0.15">
      <c r="A527" s="18">
        <v>525</v>
      </c>
      <c r="B527" s="18" t="s">
        <v>2019</v>
      </c>
      <c r="C527" s="18" t="s">
        <v>2020</v>
      </c>
      <c r="D527" s="18" t="s">
        <v>785</v>
      </c>
      <c r="E527" s="18" t="s">
        <v>782</v>
      </c>
      <c r="F527" s="18">
        <v>55</v>
      </c>
      <c r="G527" s="18">
        <v>41</v>
      </c>
      <c r="H527" s="18">
        <v>198</v>
      </c>
      <c r="I527" s="18">
        <v>0</v>
      </c>
      <c r="J527" s="18">
        <v>294</v>
      </c>
      <c r="K527" s="110">
        <v>167.1</v>
      </c>
      <c r="L527" s="110">
        <v>544.70000000000005</v>
      </c>
      <c r="M527" s="18">
        <v>8</v>
      </c>
      <c r="N527" s="111"/>
      <c r="O527" s="111"/>
      <c r="P527" s="10" t="s">
        <v>25</v>
      </c>
    </row>
    <row r="528" spans="1:16" ht="18" customHeight="1" x14ac:dyDescent="0.15">
      <c r="A528" s="18">
        <v>526</v>
      </c>
      <c r="B528" s="18" t="s">
        <v>2021</v>
      </c>
      <c r="C528" s="18" t="s">
        <v>2022</v>
      </c>
      <c r="D528" s="18" t="s">
        <v>785</v>
      </c>
      <c r="E528" s="18" t="s">
        <v>782</v>
      </c>
      <c r="F528" s="18">
        <v>62</v>
      </c>
      <c r="G528" s="18">
        <v>42</v>
      </c>
      <c r="H528" s="18">
        <v>191</v>
      </c>
      <c r="I528" s="18">
        <v>0</v>
      </c>
      <c r="J528" s="18">
        <v>295</v>
      </c>
      <c r="K528" s="110">
        <v>165.4</v>
      </c>
      <c r="L528" s="110">
        <v>543.1</v>
      </c>
      <c r="M528" s="18">
        <v>9</v>
      </c>
      <c r="N528" s="111"/>
      <c r="O528" s="111"/>
      <c r="P528" s="10" t="s">
        <v>25</v>
      </c>
    </row>
    <row r="529" spans="1:16" ht="18" customHeight="1" x14ac:dyDescent="0.15">
      <c r="A529" s="18">
        <v>527</v>
      </c>
      <c r="B529" s="18" t="s">
        <v>2023</v>
      </c>
      <c r="C529" s="18" t="s">
        <v>2024</v>
      </c>
      <c r="D529" s="18" t="s">
        <v>785</v>
      </c>
      <c r="E529" s="18" t="s">
        <v>782</v>
      </c>
      <c r="F529" s="18">
        <v>67</v>
      </c>
      <c r="G529" s="18">
        <v>47</v>
      </c>
      <c r="H529" s="18">
        <v>184</v>
      </c>
      <c r="I529" s="18">
        <v>0</v>
      </c>
      <c r="J529" s="18">
        <v>298</v>
      </c>
      <c r="K529" s="110">
        <v>161.80000000000001</v>
      </c>
      <c r="L529" s="110">
        <v>540.70000000000005</v>
      </c>
      <c r="M529" s="18">
        <v>10</v>
      </c>
      <c r="N529" s="111"/>
      <c r="O529" s="111"/>
      <c r="P529" s="10" t="s">
        <v>25</v>
      </c>
    </row>
    <row r="530" spans="1:16" ht="18" customHeight="1" x14ac:dyDescent="0.15">
      <c r="A530" s="18">
        <v>528</v>
      </c>
      <c r="B530" s="18" t="s">
        <v>2025</v>
      </c>
      <c r="C530" s="18" t="s">
        <v>2026</v>
      </c>
      <c r="D530" s="18" t="s">
        <v>785</v>
      </c>
      <c r="E530" s="18" t="s">
        <v>782</v>
      </c>
      <c r="F530" s="18">
        <v>56</v>
      </c>
      <c r="G530" s="18">
        <v>37</v>
      </c>
      <c r="H530" s="18">
        <v>207</v>
      </c>
      <c r="I530" s="18">
        <v>0</v>
      </c>
      <c r="J530" s="18">
        <v>300</v>
      </c>
      <c r="K530" s="110">
        <v>159.69999999999999</v>
      </c>
      <c r="L530" s="110">
        <v>539.6</v>
      </c>
      <c r="M530" s="18">
        <v>11</v>
      </c>
      <c r="N530" s="111"/>
      <c r="O530" s="111"/>
      <c r="P530" s="10" t="s">
        <v>25</v>
      </c>
    </row>
    <row r="531" spans="1:16" ht="18" customHeight="1" x14ac:dyDescent="0.15">
      <c r="A531" s="18">
        <v>529</v>
      </c>
      <c r="B531" s="18" t="s">
        <v>2027</v>
      </c>
      <c r="C531" s="18" t="s">
        <v>2028</v>
      </c>
      <c r="D531" s="18" t="s">
        <v>785</v>
      </c>
      <c r="E531" s="18" t="s">
        <v>782</v>
      </c>
      <c r="F531" s="18">
        <v>56</v>
      </c>
      <c r="G531" s="18">
        <v>58</v>
      </c>
      <c r="H531" s="18">
        <v>184</v>
      </c>
      <c r="I531" s="18">
        <v>0</v>
      </c>
      <c r="J531" s="18">
        <v>298</v>
      </c>
      <c r="K531" s="110">
        <v>159.5</v>
      </c>
      <c r="L531" s="110">
        <v>537.29999999999995</v>
      </c>
      <c r="M531" s="18">
        <v>12</v>
      </c>
      <c r="N531" s="111"/>
      <c r="O531" s="111"/>
      <c r="P531" s="10" t="s">
        <v>25</v>
      </c>
    </row>
    <row r="532" spans="1:16" ht="18" customHeight="1" x14ac:dyDescent="0.15">
      <c r="A532" s="18">
        <v>530</v>
      </c>
      <c r="B532" s="18" t="s">
        <v>2029</v>
      </c>
      <c r="C532" s="18" t="s">
        <v>2030</v>
      </c>
      <c r="D532" s="18" t="s">
        <v>785</v>
      </c>
      <c r="E532" s="18" t="s">
        <v>782</v>
      </c>
      <c r="F532" s="18">
        <v>67</v>
      </c>
      <c r="G532" s="18">
        <v>76</v>
      </c>
      <c r="H532" s="18">
        <v>156</v>
      </c>
      <c r="I532" s="18">
        <v>0</v>
      </c>
      <c r="J532" s="18">
        <v>299</v>
      </c>
      <c r="K532" s="110">
        <v>158</v>
      </c>
      <c r="L532" s="110">
        <v>536</v>
      </c>
      <c r="M532" s="18">
        <v>13</v>
      </c>
      <c r="N532" s="111"/>
      <c r="O532" s="111"/>
      <c r="P532" s="10" t="s">
        <v>25</v>
      </c>
    </row>
    <row r="533" spans="1:16" ht="18" customHeight="1" x14ac:dyDescent="0.15">
      <c r="A533" s="18">
        <v>531</v>
      </c>
      <c r="B533" s="18" t="s">
        <v>2031</v>
      </c>
      <c r="C533" s="18" t="s">
        <v>2032</v>
      </c>
      <c r="D533" s="18" t="s">
        <v>785</v>
      </c>
      <c r="E533" s="18" t="s">
        <v>782</v>
      </c>
      <c r="F533" s="18">
        <v>58</v>
      </c>
      <c r="G533" s="18">
        <v>52</v>
      </c>
      <c r="H533" s="18">
        <v>184</v>
      </c>
      <c r="I533" s="18">
        <v>0</v>
      </c>
      <c r="J533" s="18">
        <v>294</v>
      </c>
      <c r="K533" s="110">
        <v>157.9</v>
      </c>
      <c r="L533" s="110">
        <v>530.9</v>
      </c>
      <c r="M533" s="18">
        <v>15</v>
      </c>
      <c r="N533" s="111"/>
      <c r="O533" s="111"/>
      <c r="P533" s="10" t="s">
        <v>25</v>
      </c>
    </row>
    <row r="534" spans="1:16" ht="18" customHeight="1" x14ac:dyDescent="0.15">
      <c r="A534" s="18">
        <v>532</v>
      </c>
      <c r="B534" s="18" t="s">
        <v>2033</v>
      </c>
      <c r="C534" s="18" t="s">
        <v>2034</v>
      </c>
      <c r="D534" s="18" t="s">
        <v>785</v>
      </c>
      <c r="E534" s="18" t="s">
        <v>782</v>
      </c>
      <c r="F534" s="18">
        <v>58</v>
      </c>
      <c r="G534" s="18">
        <v>43</v>
      </c>
      <c r="H534" s="18">
        <v>195</v>
      </c>
      <c r="I534" s="18">
        <v>0</v>
      </c>
      <c r="J534" s="18">
        <v>296</v>
      </c>
      <c r="K534" s="110">
        <v>159</v>
      </c>
      <c r="L534" s="110">
        <v>534.5</v>
      </c>
      <c r="M534" s="18">
        <v>14</v>
      </c>
      <c r="N534" s="111"/>
      <c r="O534" s="111"/>
      <c r="P534" s="10" t="s">
        <v>25</v>
      </c>
    </row>
    <row r="535" spans="1:16" ht="18" customHeight="1" x14ac:dyDescent="0.15">
      <c r="A535" s="18">
        <v>533</v>
      </c>
      <c r="B535" s="137" t="s">
        <v>2035</v>
      </c>
      <c r="C535" s="137" t="s">
        <v>2036</v>
      </c>
      <c r="D535" s="137" t="s">
        <v>833</v>
      </c>
      <c r="E535" s="137" t="s">
        <v>2037</v>
      </c>
      <c r="F535" s="40"/>
      <c r="G535" s="137">
        <v>80</v>
      </c>
      <c r="H535" s="137">
        <v>158</v>
      </c>
      <c r="I535" s="40"/>
      <c r="J535" s="137">
        <v>238</v>
      </c>
      <c r="K535" s="171">
        <v>234.3</v>
      </c>
      <c r="L535" s="18">
        <f t="shared" ref="L535:L573" si="8">J535+K535</f>
        <v>472.3</v>
      </c>
      <c r="M535" s="18">
        <v>1</v>
      </c>
      <c r="N535" s="111"/>
      <c r="O535" s="111"/>
      <c r="P535" s="18"/>
    </row>
    <row r="536" spans="1:16" ht="18" customHeight="1" x14ac:dyDescent="0.15">
      <c r="A536" s="18">
        <v>534</v>
      </c>
      <c r="B536" s="137" t="s">
        <v>2038</v>
      </c>
      <c r="C536" s="137" t="s">
        <v>2039</v>
      </c>
      <c r="D536" s="137" t="s">
        <v>833</v>
      </c>
      <c r="E536" s="137" t="s">
        <v>2037</v>
      </c>
      <c r="F536" s="40"/>
      <c r="G536" s="137">
        <v>84</v>
      </c>
      <c r="H536" s="137">
        <v>154</v>
      </c>
      <c r="I536" s="40"/>
      <c r="J536" s="137">
        <v>238</v>
      </c>
      <c r="K536" s="171">
        <v>234</v>
      </c>
      <c r="L536" s="18">
        <f t="shared" si="8"/>
        <v>472</v>
      </c>
      <c r="M536" s="18">
        <v>2</v>
      </c>
      <c r="N536" s="111"/>
      <c r="O536" s="111"/>
      <c r="P536" s="18"/>
    </row>
    <row r="537" spans="1:16" ht="18" customHeight="1" x14ac:dyDescent="0.15">
      <c r="A537" s="18">
        <v>535</v>
      </c>
      <c r="B537" s="137" t="s">
        <v>2040</v>
      </c>
      <c r="C537" s="137" t="s">
        <v>2041</v>
      </c>
      <c r="D537" s="137" t="s">
        <v>833</v>
      </c>
      <c r="E537" s="137" t="s">
        <v>2037</v>
      </c>
      <c r="F537" s="40"/>
      <c r="G537" s="137">
        <v>74</v>
      </c>
      <c r="H537" s="137">
        <v>147</v>
      </c>
      <c r="I537" s="40"/>
      <c r="J537" s="137">
        <v>221</v>
      </c>
      <c r="K537" s="171">
        <v>248.75</v>
      </c>
      <c r="L537" s="18">
        <f t="shared" si="8"/>
        <v>469.75</v>
      </c>
      <c r="M537" s="18">
        <v>3</v>
      </c>
      <c r="N537" s="111"/>
      <c r="O537" s="111"/>
      <c r="P537" s="18"/>
    </row>
    <row r="538" spans="1:16" ht="18" customHeight="1" x14ac:dyDescent="0.15">
      <c r="A538" s="18">
        <v>536</v>
      </c>
      <c r="B538" s="137" t="s">
        <v>2042</v>
      </c>
      <c r="C538" s="137" t="s">
        <v>2043</v>
      </c>
      <c r="D538" s="137" t="s">
        <v>833</v>
      </c>
      <c r="E538" s="137" t="s">
        <v>2037</v>
      </c>
      <c r="F538" s="40"/>
      <c r="G538" s="137">
        <v>80</v>
      </c>
      <c r="H538" s="137">
        <v>142</v>
      </c>
      <c r="I538" s="40"/>
      <c r="J538" s="137">
        <v>222</v>
      </c>
      <c r="K538" s="171">
        <v>244.8</v>
      </c>
      <c r="L538" s="18">
        <f t="shared" si="8"/>
        <v>466.8</v>
      </c>
      <c r="M538" s="18">
        <v>4</v>
      </c>
      <c r="N538" s="111"/>
      <c r="O538" s="111"/>
      <c r="P538" s="18"/>
    </row>
    <row r="539" spans="1:16" ht="18" customHeight="1" x14ac:dyDescent="0.15">
      <c r="A539" s="18">
        <v>537</v>
      </c>
      <c r="B539" s="137" t="s">
        <v>2044</v>
      </c>
      <c r="C539" s="137" t="s">
        <v>2045</v>
      </c>
      <c r="D539" s="137" t="s">
        <v>833</v>
      </c>
      <c r="E539" s="137" t="s">
        <v>2037</v>
      </c>
      <c r="F539" s="40"/>
      <c r="G539" s="137">
        <v>71</v>
      </c>
      <c r="H539" s="137">
        <v>150</v>
      </c>
      <c r="I539" s="40"/>
      <c r="J539" s="137">
        <v>221</v>
      </c>
      <c r="K539" s="171">
        <v>243.25</v>
      </c>
      <c r="L539" s="18">
        <f t="shared" si="8"/>
        <v>464.25</v>
      </c>
      <c r="M539" s="18">
        <v>5</v>
      </c>
      <c r="N539" s="111"/>
      <c r="O539" s="111"/>
      <c r="P539" s="18"/>
    </row>
    <row r="540" spans="1:16" ht="18" customHeight="1" x14ac:dyDescent="0.15">
      <c r="A540" s="18">
        <v>538</v>
      </c>
      <c r="B540" s="137" t="s">
        <v>2046</v>
      </c>
      <c r="C540" s="137" t="s">
        <v>2047</v>
      </c>
      <c r="D540" s="137" t="s">
        <v>833</v>
      </c>
      <c r="E540" s="137" t="s">
        <v>2037</v>
      </c>
      <c r="F540" s="40"/>
      <c r="G540" s="137">
        <v>77</v>
      </c>
      <c r="H540" s="137">
        <v>144</v>
      </c>
      <c r="I540" s="40"/>
      <c r="J540" s="137">
        <v>221</v>
      </c>
      <c r="K540" s="171">
        <v>241.25</v>
      </c>
      <c r="L540" s="18">
        <f t="shared" si="8"/>
        <v>462.25</v>
      </c>
      <c r="M540" s="18">
        <v>6</v>
      </c>
      <c r="N540" s="111"/>
      <c r="O540" s="111"/>
      <c r="P540" s="18"/>
    </row>
    <row r="541" spans="1:16" ht="18" customHeight="1" x14ac:dyDescent="0.15">
      <c r="A541" s="18">
        <v>539</v>
      </c>
      <c r="B541" s="137" t="s">
        <v>2048</v>
      </c>
      <c r="C541" s="137" t="s">
        <v>2049</v>
      </c>
      <c r="D541" s="137" t="s">
        <v>833</v>
      </c>
      <c r="E541" s="137" t="s">
        <v>2037</v>
      </c>
      <c r="F541" s="40"/>
      <c r="G541" s="137">
        <v>74</v>
      </c>
      <c r="H541" s="137">
        <v>164</v>
      </c>
      <c r="I541" s="40"/>
      <c r="J541" s="137">
        <v>238</v>
      </c>
      <c r="K541" s="171">
        <v>221.5</v>
      </c>
      <c r="L541" s="18">
        <f t="shared" si="8"/>
        <v>459.5</v>
      </c>
      <c r="M541" s="18">
        <v>7</v>
      </c>
      <c r="N541" s="111"/>
      <c r="O541" s="111"/>
      <c r="P541" s="18"/>
    </row>
    <row r="542" spans="1:16" ht="18" customHeight="1" x14ac:dyDescent="0.15">
      <c r="A542" s="18">
        <v>540</v>
      </c>
      <c r="B542" s="137" t="s">
        <v>2050</v>
      </c>
      <c r="C542" s="137" t="s">
        <v>2051</v>
      </c>
      <c r="D542" s="137" t="s">
        <v>833</v>
      </c>
      <c r="E542" s="137" t="s">
        <v>2037</v>
      </c>
      <c r="F542" s="40"/>
      <c r="G542" s="137">
        <v>82</v>
      </c>
      <c r="H542" s="137">
        <v>132</v>
      </c>
      <c r="I542" s="40"/>
      <c r="J542" s="137">
        <v>214</v>
      </c>
      <c r="K542" s="171">
        <v>244</v>
      </c>
      <c r="L542" s="18">
        <f t="shared" si="8"/>
        <v>458</v>
      </c>
      <c r="M542" s="18">
        <v>8</v>
      </c>
      <c r="N542" s="111"/>
      <c r="O542" s="111"/>
      <c r="P542" s="18"/>
    </row>
    <row r="543" spans="1:16" ht="18" customHeight="1" x14ac:dyDescent="0.15">
      <c r="A543" s="18">
        <v>541</v>
      </c>
      <c r="B543" s="137" t="s">
        <v>2052</v>
      </c>
      <c r="C543" s="137" t="s">
        <v>2053</v>
      </c>
      <c r="D543" s="137" t="s">
        <v>833</v>
      </c>
      <c r="E543" s="137" t="s">
        <v>2037</v>
      </c>
      <c r="F543" s="40"/>
      <c r="G543" s="137">
        <v>74</v>
      </c>
      <c r="H543" s="137">
        <v>141</v>
      </c>
      <c r="I543" s="40"/>
      <c r="J543" s="137">
        <v>215</v>
      </c>
      <c r="K543" s="171">
        <v>242.75</v>
      </c>
      <c r="L543" s="18">
        <f t="shared" si="8"/>
        <v>457.75</v>
      </c>
      <c r="M543" s="18">
        <v>9</v>
      </c>
      <c r="N543" s="111"/>
      <c r="O543" s="111"/>
      <c r="P543" s="18"/>
    </row>
    <row r="544" spans="1:16" ht="18" customHeight="1" x14ac:dyDescent="0.15">
      <c r="A544" s="18">
        <v>542</v>
      </c>
      <c r="B544" s="137" t="s">
        <v>2054</v>
      </c>
      <c r="C544" s="137" t="s">
        <v>2055</v>
      </c>
      <c r="D544" s="137" t="s">
        <v>833</v>
      </c>
      <c r="E544" s="137" t="s">
        <v>2037</v>
      </c>
      <c r="F544" s="40"/>
      <c r="G544" s="137">
        <v>76</v>
      </c>
      <c r="H544" s="137">
        <v>129</v>
      </c>
      <c r="I544" s="40"/>
      <c r="J544" s="137">
        <v>205</v>
      </c>
      <c r="K544" s="171">
        <v>251.25</v>
      </c>
      <c r="L544" s="18">
        <f t="shared" si="8"/>
        <v>456.25</v>
      </c>
      <c r="M544" s="18">
        <v>10</v>
      </c>
      <c r="N544" s="111"/>
      <c r="O544" s="111"/>
      <c r="P544" s="18"/>
    </row>
    <row r="545" spans="1:16" ht="18" customHeight="1" x14ac:dyDescent="0.15">
      <c r="A545" s="18">
        <v>543</v>
      </c>
      <c r="B545" s="137" t="s">
        <v>2056</v>
      </c>
      <c r="C545" s="137" t="s">
        <v>2057</v>
      </c>
      <c r="D545" s="137" t="s">
        <v>833</v>
      </c>
      <c r="E545" s="137" t="s">
        <v>2037</v>
      </c>
      <c r="F545" s="40"/>
      <c r="G545" s="137">
        <v>80</v>
      </c>
      <c r="H545" s="137">
        <v>128</v>
      </c>
      <c r="I545" s="40"/>
      <c r="J545" s="137">
        <v>208</v>
      </c>
      <c r="K545" s="171">
        <v>241.5</v>
      </c>
      <c r="L545" s="18">
        <f t="shared" si="8"/>
        <v>449.5</v>
      </c>
      <c r="M545" s="18">
        <v>11</v>
      </c>
      <c r="N545" s="111"/>
      <c r="O545" s="111"/>
      <c r="P545" s="18"/>
    </row>
    <row r="546" spans="1:16" ht="18" customHeight="1" x14ac:dyDescent="0.15">
      <c r="A546" s="18">
        <v>544</v>
      </c>
      <c r="B546" s="137" t="s">
        <v>2058</v>
      </c>
      <c r="C546" s="137" t="s">
        <v>2059</v>
      </c>
      <c r="D546" s="137" t="s">
        <v>833</v>
      </c>
      <c r="E546" s="137" t="s">
        <v>2037</v>
      </c>
      <c r="F546" s="40"/>
      <c r="G546" s="137">
        <v>82</v>
      </c>
      <c r="H546" s="137">
        <v>134</v>
      </c>
      <c r="I546" s="40"/>
      <c r="J546" s="137">
        <v>216</v>
      </c>
      <c r="K546" s="171">
        <v>232.75</v>
      </c>
      <c r="L546" s="18">
        <f t="shared" si="8"/>
        <v>448.75</v>
      </c>
      <c r="M546" s="18">
        <v>12</v>
      </c>
      <c r="N546" s="111"/>
      <c r="O546" s="111"/>
      <c r="P546" s="18"/>
    </row>
    <row r="547" spans="1:16" ht="18" customHeight="1" x14ac:dyDescent="0.15">
      <c r="A547" s="18">
        <v>545</v>
      </c>
      <c r="B547" s="137" t="s">
        <v>2060</v>
      </c>
      <c r="C547" s="137" t="s">
        <v>2061</v>
      </c>
      <c r="D547" s="137" t="s">
        <v>833</v>
      </c>
      <c r="E547" s="137" t="s">
        <v>2037</v>
      </c>
      <c r="F547" s="40"/>
      <c r="G547" s="137">
        <v>80</v>
      </c>
      <c r="H547" s="137">
        <v>122</v>
      </c>
      <c r="I547" s="40"/>
      <c r="J547" s="137">
        <v>202</v>
      </c>
      <c r="K547" s="171">
        <v>246.5</v>
      </c>
      <c r="L547" s="18">
        <f t="shared" si="8"/>
        <v>448.5</v>
      </c>
      <c r="M547" s="18">
        <v>13</v>
      </c>
      <c r="N547" s="111"/>
      <c r="O547" s="111"/>
      <c r="P547" s="18"/>
    </row>
    <row r="548" spans="1:16" ht="18" customHeight="1" x14ac:dyDescent="0.15">
      <c r="A548" s="18">
        <v>546</v>
      </c>
      <c r="B548" s="137" t="s">
        <v>2062</v>
      </c>
      <c r="C548" s="137" t="s">
        <v>2063</v>
      </c>
      <c r="D548" s="137" t="s">
        <v>833</v>
      </c>
      <c r="E548" s="137" t="s">
        <v>2037</v>
      </c>
      <c r="F548" s="40"/>
      <c r="G548" s="137">
        <v>78</v>
      </c>
      <c r="H548" s="137">
        <v>147</v>
      </c>
      <c r="I548" s="40"/>
      <c r="J548" s="137">
        <v>225</v>
      </c>
      <c r="K548" s="171">
        <v>221.75</v>
      </c>
      <c r="L548" s="18">
        <f t="shared" si="8"/>
        <v>446.75</v>
      </c>
      <c r="M548" s="18">
        <v>14</v>
      </c>
      <c r="N548" s="111"/>
      <c r="O548" s="111"/>
      <c r="P548" s="18"/>
    </row>
    <row r="549" spans="1:16" ht="18" customHeight="1" x14ac:dyDescent="0.15">
      <c r="A549" s="18">
        <v>547</v>
      </c>
      <c r="B549" s="137" t="s">
        <v>2064</v>
      </c>
      <c r="C549" s="137" t="s">
        <v>2065</v>
      </c>
      <c r="D549" s="137" t="s">
        <v>833</v>
      </c>
      <c r="E549" s="137" t="s">
        <v>2037</v>
      </c>
      <c r="F549" s="40"/>
      <c r="G549" s="137">
        <v>73</v>
      </c>
      <c r="H549" s="137">
        <v>140</v>
      </c>
      <c r="I549" s="40"/>
      <c r="J549" s="137">
        <v>213</v>
      </c>
      <c r="K549" s="171">
        <v>233.25</v>
      </c>
      <c r="L549" s="18">
        <f t="shared" si="8"/>
        <v>446.25</v>
      </c>
      <c r="M549" s="18">
        <v>15</v>
      </c>
      <c r="N549" s="111"/>
      <c r="O549" s="111"/>
      <c r="P549" s="18"/>
    </row>
    <row r="550" spans="1:16" ht="18" customHeight="1" x14ac:dyDescent="0.15">
      <c r="A550" s="18">
        <v>548</v>
      </c>
      <c r="B550" s="137" t="s">
        <v>2066</v>
      </c>
      <c r="C550" s="139" t="s">
        <v>2067</v>
      </c>
      <c r="D550" s="137" t="s">
        <v>833</v>
      </c>
      <c r="E550" s="137" t="s">
        <v>2037</v>
      </c>
      <c r="F550" s="40"/>
      <c r="G550" s="137">
        <v>78</v>
      </c>
      <c r="H550" s="137">
        <v>162</v>
      </c>
      <c r="I550" s="40"/>
      <c r="J550" s="137">
        <v>240</v>
      </c>
      <c r="K550" s="171">
        <v>205</v>
      </c>
      <c r="L550" s="18">
        <f t="shared" si="8"/>
        <v>445</v>
      </c>
      <c r="M550" s="18">
        <v>16</v>
      </c>
      <c r="N550" s="111"/>
      <c r="O550" s="111"/>
      <c r="P550" s="18"/>
    </row>
    <row r="551" spans="1:16" ht="18" customHeight="1" x14ac:dyDescent="0.15">
      <c r="A551" s="18">
        <v>549</v>
      </c>
      <c r="B551" s="137" t="s">
        <v>2068</v>
      </c>
      <c r="C551" s="137" t="s">
        <v>2069</v>
      </c>
      <c r="D551" s="137" t="s">
        <v>833</v>
      </c>
      <c r="E551" s="137" t="s">
        <v>2037</v>
      </c>
      <c r="F551" s="40"/>
      <c r="G551" s="137">
        <v>74</v>
      </c>
      <c r="H551" s="137">
        <v>140</v>
      </c>
      <c r="I551" s="40"/>
      <c r="J551" s="137">
        <v>214</v>
      </c>
      <c r="K551" s="171">
        <v>230.5</v>
      </c>
      <c r="L551" s="18">
        <f t="shared" si="8"/>
        <v>444.5</v>
      </c>
      <c r="M551" s="18">
        <v>17</v>
      </c>
      <c r="N551" s="111"/>
      <c r="O551" s="111"/>
      <c r="P551" s="18"/>
    </row>
    <row r="552" spans="1:16" ht="18" customHeight="1" x14ac:dyDescent="0.15">
      <c r="A552" s="18">
        <v>550</v>
      </c>
      <c r="B552" s="137" t="s">
        <v>2070</v>
      </c>
      <c r="C552" s="137" t="s">
        <v>2071</v>
      </c>
      <c r="D552" s="137" t="s">
        <v>833</v>
      </c>
      <c r="E552" s="137" t="s">
        <v>2037</v>
      </c>
      <c r="F552" s="40"/>
      <c r="G552" s="137">
        <v>69</v>
      </c>
      <c r="H552" s="137">
        <v>140</v>
      </c>
      <c r="I552" s="40"/>
      <c r="J552" s="137">
        <v>209</v>
      </c>
      <c r="K552" s="171">
        <v>235.5</v>
      </c>
      <c r="L552" s="18">
        <f t="shared" si="8"/>
        <v>444.5</v>
      </c>
      <c r="M552" s="18">
        <v>18</v>
      </c>
      <c r="N552" s="111"/>
      <c r="O552" s="111"/>
      <c r="P552" s="18"/>
    </row>
    <row r="553" spans="1:16" ht="18" customHeight="1" x14ac:dyDescent="0.15">
      <c r="A553" s="18">
        <v>551</v>
      </c>
      <c r="B553" s="137" t="s">
        <v>2072</v>
      </c>
      <c r="C553" s="137" t="s">
        <v>2073</v>
      </c>
      <c r="D553" s="137" t="s">
        <v>833</v>
      </c>
      <c r="E553" s="137" t="s">
        <v>2037</v>
      </c>
      <c r="F553" s="40"/>
      <c r="G553" s="137">
        <v>64</v>
      </c>
      <c r="H553" s="137">
        <v>148</v>
      </c>
      <c r="I553" s="40"/>
      <c r="J553" s="137">
        <v>212</v>
      </c>
      <c r="K553" s="171">
        <v>232</v>
      </c>
      <c r="L553" s="18">
        <f t="shared" si="8"/>
        <v>444</v>
      </c>
      <c r="M553" s="18">
        <v>19</v>
      </c>
      <c r="N553" s="111"/>
      <c r="O553" s="111"/>
      <c r="P553" s="18"/>
    </row>
    <row r="554" spans="1:16" ht="18" customHeight="1" x14ac:dyDescent="0.15">
      <c r="A554" s="18">
        <v>552</v>
      </c>
      <c r="B554" s="137" t="s">
        <v>2074</v>
      </c>
      <c r="C554" s="137" t="s">
        <v>2075</v>
      </c>
      <c r="D554" s="137" t="s">
        <v>833</v>
      </c>
      <c r="E554" s="137" t="s">
        <v>2037</v>
      </c>
      <c r="F554" s="40"/>
      <c r="G554" s="137">
        <v>81</v>
      </c>
      <c r="H554" s="137">
        <v>135</v>
      </c>
      <c r="I554" s="40"/>
      <c r="J554" s="137">
        <v>216</v>
      </c>
      <c r="K554" s="171">
        <v>227</v>
      </c>
      <c r="L554" s="18">
        <f t="shared" si="8"/>
        <v>443</v>
      </c>
      <c r="M554" s="18">
        <v>20</v>
      </c>
      <c r="N554" s="111"/>
      <c r="O554" s="111"/>
      <c r="P554" s="18"/>
    </row>
    <row r="555" spans="1:16" ht="18" customHeight="1" x14ac:dyDescent="0.15">
      <c r="A555" s="18">
        <v>553</v>
      </c>
      <c r="B555" s="137" t="s">
        <v>2076</v>
      </c>
      <c r="C555" s="137" t="s">
        <v>2077</v>
      </c>
      <c r="D555" s="137" t="s">
        <v>833</v>
      </c>
      <c r="E555" s="137" t="s">
        <v>2037</v>
      </c>
      <c r="F555" s="40"/>
      <c r="G555" s="137">
        <v>72</v>
      </c>
      <c r="H555" s="137">
        <v>141</v>
      </c>
      <c r="I555" s="40"/>
      <c r="J555" s="137">
        <v>213</v>
      </c>
      <c r="K555" s="171">
        <v>228</v>
      </c>
      <c r="L555" s="18">
        <f t="shared" si="8"/>
        <v>441</v>
      </c>
      <c r="M555" s="18">
        <v>21</v>
      </c>
      <c r="N555" s="111">
        <v>78</v>
      </c>
      <c r="O555" s="111">
        <v>65</v>
      </c>
      <c r="P555" s="18"/>
    </row>
    <row r="556" spans="1:16" ht="18" customHeight="1" x14ac:dyDescent="0.15">
      <c r="A556" s="18">
        <v>554</v>
      </c>
      <c r="B556" s="137" t="s">
        <v>2078</v>
      </c>
      <c r="C556" s="137" t="s">
        <v>2079</v>
      </c>
      <c r="D556" s="137" t="s">
        <v>833</v>
      </c>
      <c r="E556" s="137" t="s">
        <v>2037</v>
      </c>
      <c r="F556" s="40"/>
      <c r="G556" s="137">
        <v>83</v>
      </c>
      <c r="H556" s="137">
        <v>137</v>
      </c>
      <c r="I556" s="40"/>
      <c r="J556" s="137">
        <v>220</v>
      </c>
      <c r="K556" s="171">
        <v>219</v>
      </c>
      <c r="L556" s="18">
        <f t="shared" si="8"/>
        <v>439</v>
      </c>
      <c r="M556" s="18">
        <v>22</v>
      </c>
      <c r="N556" s="111"/>
      <c r="O556" s="111"/>
      <c r="P556" s="18"/>
    </row>
    <row r="557" spans="1:16" ht="18" customHeight="1" x14ac:dyDescent="0.15">
      <c r="A557" s="18">
        <v>555</v>
      </c>
      <c r="B557" s="137" t="s">
        <v>2080</v>
      </c>
      <c r="C557" s="137" t="s">
        <v>2081</v>
      </c>
      <c r="D557" s="137" t="s">
        <v>833</v>
      </c>
      <c r="E557" s="137" t="s">
        <v>2037</v>
      </c>
      <c r="F557" s="40"/>
      <c r="G557" s="137">
        <v>71</v>
      </c>
      <c r="H557" s="137">
        <v>139</v>
      </c>
      <c r="I557" s="40"/>
      <c r="J557" s="137">
        <v>210</v>
      </c>
      <c r="K557" s="171">
        <v>229</v>
      </c>
      <c r="L557" s="18">
        <f t="shared" si="8"/>
        <v>439</v>
      </c>
      <c r="M557" s="18">
        <v>23</v>
      </c>
      <c r="N557" s="111"/>
      <c r="O557" s="111"/>
      <c r="P557" s="18"/>
    </row>
    <row r="558" spans="1:16" ht="18" customHeight="1" x14ac:dyDescent="0.15">
      <c r="A558" s="18">
        <v>556</v>
      </c>
      <c r="B558" s="137" t="s">
        <v>2082</v>
      </c>
      <c r="C558" s="137" t="s">
        <v>2083</v>
      </c>
      <c r="D558" s="137" t="s">
        <v>833</v>
      </c>
      <c r="E558" s="137" t="s">
        <v>2037</v>
      </c>
      <c r="F558" s="40"/>
      <c r="G558" s="137">
        <v>66</v>
      </c>
      <c r="H558" s="137">
        <v>149</v>
      </c>
      <c r="I558" s="40"/>
      <c r="J558" s="137">
        <v>215</v>
      </c>
      <c r="K558" s="171">
        <v>222.5</v>
      </c>
      <c r="L558" s="18">
        <f t="shared" si="8"/>
        <v>437.5</v>
      </c>
      <c r="M558" s="18">
        <v>24</v>
      </c>
      <c r="N558" s="111"/>
      <c r="O558" s="111"/>
      <c r="P558" s="18"/>
    </row>
    <row r="559" spans="1:16" ht="18" customHeight="1" x14ac:dyDescent="0.15">
      <c r="A559" s="18">
        <v>557</v>
      </c>
      <c r="B559" s="137" t="s">
        <v>2084</v>
      </c>
      <c r="C559" s="137" t="s">
        <v>2085</v>
      </c>
      <c r="D559" s="137" t="s">
        <v>833</v>
      </c>
      <c r="E559" s="137" t="s">
        <v>2037</v>
      </c>
      <c r="F559" s="40"/>
      <c r="G559" s="137">
        <v>69</v>
      </c>
      <c r="H559" s="137">
        <v>141</v>
      </c>
      <c r="I559" s="40"/>
      <c r="J559" s="137">
        <v>210</v>
      </c>
      <c r="K559" s="171">
        <v>227.3</v>
      </c>
      <c r="L559" s="18">
        <f t="shared" si="8"/>
        <v>437.3</v>
      </c>
      <c r="M559" s="18">
        <v>25</v>
      </c>
      <c r="N559" s="111"/>
      <c r="O559" s="111"/>
      <c r="P559" s="18"/>
    </row>
    <row r="560" spans="1:16" ht="18" customHeight="1" x14ac:dyDescent="0.15">
      <c r="A560" s="18">
        <v>558</v>
      </c>
      <c r="B560" s="137" t="s">
        <v>2086</v>
      </c>
      <c r="C560" s="137" t="s">
        <v>840</v>
      </c>
      <c r="D560" s="137" t="s">
        <v>833</v>
      </c>
      <c r="E560" s="137" t="s">
        <v>2037</v>
      </c>
      <c r="F560" s="40"/>
      <c r="G560" s="137">
        <v>65</v>
      </c>
      <c r="H560" s="137">
        <v>145</v>
      </c>
      <c r="I560" s="40"/>
      <c r="J560" s="137">
        <v>210</v>
      </c>
      <c r="K560" s="171">
        <v>225.75</v>
      </c>
      <c r="L560" s="18">
        <f t="shared" si="8"/>
        <v>435.75</v>
      </c>
      <c r="M560" s="18">
        <v>26</v>
      </c>
      <c r="N560" s="111"/>
      <c r="O560" s="111"/>
      <c r="P560" s="18"/>
    </row>
    <row r="561" spans="1:16" ht="18" customHeight="1" x14ac:dyDescent="0.15">
      <c r="A561" s="18">
        <v>559</v>
      </c>
      <c r="B561" s="137" t="s">
        <v>2087</v>
      </c>
      <c r="C561" s="137" t="s">
        <v>2088</v>
      </c>
      <c r="D561" s="137" t="s">
        <v>833</v>
      </c>
      <c r="E561" s="137" t="s">
        <v>2037</v>
      </c>
      <c r="F561" s="40"/>
      <c r="G561" s="137">
        <v>59</v>
      </c>
      <c r="H561" s="137">
        <v>149</v>
      </c>
      <c r="I561" s="40"/>
      <c r="J561" s="137">
        <v>208</v>
      </c>
      <c r="K561" s="171">
        <v>222.5</v>
      </c>
      <c r="L561" s="18">
        <f t="shared" si="8"/>
        <v>430.5</v>
      </c>
      <c r="M561" s="18">
        <v>27</v>
      </c>
      <c r="N561" s="111"/>
      <c r="O561" s="111"/>
      <c r="P561" s="18"/>
    </row>
    <row r="562" spans="1:16" ht="18" customHeight="1" x14ac:dyDescent="0.15">
      <c r="A562" s="18">
        <v>560</v>
      </c>
      <c r="B562" s="137" t="s">
        <v>2089</v>
      </c>
      <c r="C562" s="137" t="s">
        <v>2090</v>
      </c>
      <c r="D562" s="137" t="s">
        <v>833</v>
      </c>
      <c r="E562" s="137" t="s">
        <v>2037</v>
      </c>
      <c r="F562" s="40"/>
      <c r="G562" s="137">
        <v>72</v>
      </c>
      <c r="H562" s="137">
        <v>134</v>
      </c>
      <c r="I562" s="40"/>
      <c r="J562" s="137">
        <v>206</v>
      </c>
      <c r="K562" s="171">
        <v>223.8</v>
      </c>
      <c r="L562" s="18">
        <f t="shared" si="8"/>
        <v>429.8</v>
      </c>
      <c r="M562" s="18">
        <v>28</v>
      </c>
      <c r="N562" s="111"/>
      <c r="O562" s="111"/>
      <c r="P562" s="18"/>
    </row>
    <row r="563" spans="1:16" ht="18" customHeight="1" x14ac:dyDescent="0.15">
      <c r="A563" s="18">
        <v>561</v>
      </c>
      <c r="B563" s="137" t="s">
        <v>2091</v>
      </c>
      <c r="C563" s="137" t="s">
        <v>2092</v>
      </c>
      <c r="D563" s="137" t="s">
        <v>833</v>
      </c>
      <c r="E563" s="137" t="s">
        <v>2037</v>
      </c>
      <c r="F563" s="40"/>
      <c r="G563" s="137">
        <v>76</v>
      </c>
      <c r="H563" s="137">
        <v>130</v>
      </c>
      <c r="I563" s="40"/>
      <c r="J563" s="137">
        <v>206</v>
      </c>
      <c r="K563" s="171">
        <v>222.5</v>
      </c>
      <c r="L563" s="18">
        <f t="shared" si="8"/>
        <v>428.5</v>
      </c>
      <c r="M563" s="18">
        <v>29</v>
      </c>
      <c r="N563" s="111"/>
      <c r="O563" s="111"/>
      <c r="P563" s="18"/>
    </row>
    <row r="564" spans="1:16" ht="18" customHeight="1" x14ac:dyDescent="0.15">
      <c r="A564" s="18">
        <v>562</v>
      </c>
      <c r="B564" s="137" t="s">
        <v>2093</v>
      </c>
      <c r="C564" s="137" t="s">
        <v>2094</v>
      </c>
      <c r="D564" s="137" t="s">
        <v>833</v>
      </c>
      <c r="E564" s="137" t="s">
        <v>2037</v>
      </c>
      <c r="F564" s="40"/>
      <c r="G564" s="137">
        <v>67</v>
      </c>
      <c r="H564" s="137">
        <v>137</v>
      </c>
      <c r="I564" s="40"/>
      <c r="J564" s="137">
        <v>204</v>
      </c>
      <c r="K564" s="171">
        <v>221.3</v>
      </c>
      <c r="L564" s="18">
        <f t="shared" si="8"/>
        <v>425.3</v>
      </c>
      <c r="M564" s="18">
        <v>30</v>
      </c>
      <c r="N564" s="111">
        <v>88</v>
      </c>
      <c r="O564" s="111">
        <v>69</v>
      </c>
      <c r="P564" s="18"/>
    </row>
    <row r="565" spans="1:16" ht="18" customHeight="1" x14ac:dyDescent="0.15">
      <c r="A565" s="18">
        <v>563</v>
      </c>
      <c r="B565" s="137" t="s">
        <v>2095</v>
      </c>
      <c r="C565" s="137" t="s">
        <v>2096</v>
      </c>
      <c r="D565" s="137" t="s">
        <v>833</v>
      </c>
      <c r="E565" s="137" t="s">
        <v>2037</v>
      </c>
      <c r="F565" s="40"/>
      <c r="G565" s="137">
        <v>78</v>
      </c>
      <c r="H565" s="137">
        <v>131</v>
      </c>
      <c r="I565" s="40"/>
      <c r="J565" s="137">
        <v>209</v>
      </c>
      <c r="K565" s="171">
        <v>216</v>
      </c>
      <c r="L565" s="18">
        <f t="shared" si="8"/>
        <v>425</v>
      </c>
      <c r="M565" s="18">
        <v>31</v>
      </c>
      <c r="N565" s="111"/>
      <c r="O565" s="111"/>
      <c r="P565" s="18"/>
    </row>
    <row r="566" spans="1:16" ht="18" customHeight="1" x14ac:dyDescent="0.15">
      <c r="A566" s="18">
        <v>564</v>
      </c>
      <c r="B566" s="137" t="s">
        <v>2097</v>
      </c>
      <c r="C566" s="137" t="s">
        <v>2098</v>
      </c>
      <c r="D566" s="137" t="s">
        <v>833</v>
      </c>
      <c r="E566" s="137" t="s">
        <v>2037</v>
      </c>
      <c r="F566" s="40"/>
      <c r="G566" s="137">
        <v>73</v>
      </c>
      <c r="H566" s="137">
        <v>142</v>
      </c>
      <c r="I566" s="40"/>
      <c r="J566" s="137">
        <v>215</v>
      </c>
      <c r="K566" s="171">
        <v>209</v>
      </c>
      <c r="L566" s="18">
        <f t="shared" si="8"/>
        <v>424</v>
      </c>
      <c r="M566" s="18">
        <v>32</v>
      </c>
      <c r="N566" s="111"/>
      <c r="O566" s="111"/>
      <c r="P566" s="18"/>
    </row>
    <row r="567" spans="1:16" ht="18" customHeight="1" x14ac:dyDescent="0.15">
      <c r="A567" s="18">
        <v>565</v>
      </c>
      <c r="B567" s="137" t="s">
        <v>2099</v>
      </c>
      <c r="C567" s="137" t="s">
        <v>2100</v>
      </c>
      <c r="D567" s="137" t="s">
        <v>833</v>
      </c>
      <c r="E567" s="137" t="s">
        <v>2037</v>
      </c>
      <c r="F567" s="40"/>
      <c r="G567" s="137">
        <v>68</v>
      </c>
      <c r="H567" s="137">
        <v>137</v>
      </c>
      <c r="I567" s="40"/>
      <c r="J567" s="137">
        <v>205</v>
      </c>
      <c r="K567" s="171">
        <v>218</v>
      </c>
      <c r="L567" s="18">
        <f t="shared" si="8"/>
        <v>423</v>
      </c>
      <c r="M567" s="18">
        <v>33</v>
      </c>
      <c r="N567" s="111"/>
      <c r="O567" s="111"/>
      <c r="P567" s="18"/>
    </row>
    <row r="568" spans="1:16" ht="18" customHeight="1" x14ac:dyDescent="0.15">
      <c r="A568" s="18">
        <v>566</v>
      </c>
      <c r="B568" s="137" t="s">
        <v>2101</v>
      </c>
      <c r="C568" s="137" t="s">
        <v>2102</v>
      </c>
      <c r="D568" s="137" t="s">
        <v>833</v>
      </c>
      <c r="E568" s="137" t="s">
        <v>2037</v>
      </c>
      <c r="F568" s="40"/>
      <c r="G568" s="137">
        <v>72</v>
      </c>
      <c r="H568" s="137">
        <v>144</v>
      </c>
      <c r="I568" s="40"/>
      <c r="J568" s="137">
        <v>216</v>
      </c>
      <c r="K568" s="171">
        <v>202.75</v>
      </c>
      <c r="L568" s="18">
        <f t="shared" si="8"/>
        <v>418.75</v>
      </c>
      <c r="M568" s="18">
        <v>34</v>
      </c>
      <c r="N568" s="111"/>
      <c r="O568" s="111"/>
      <c r="P568" s="18"/>
    </row>
    <row r="569" spans="1:16" ht="18" customHeight="1" x14ac:dyDescent="0.15">
      <c r="A569" s="18">
        <v>567</v>
      </c>
      <c r="B569" s="137" t="s">
        <v>2103</v>
      </c>
      <c r="C569" s="137" t="s">
        <v>997</v>
      </c>
      <c r="D569" s="137" t="s">
        <v>833</v>
      </c>
      <c r="E569" s="137" t="s">
        <v>2037</v>
      </c>
      <c r="F569" s="40"/>
      <c r="G569" s="137">
        <v>75</v>
      </c>
      <c r="H569" s="137">
        <v>127</v>
      </c>
      <c r="I569" s="40"/>
      <c r="J569" s="137">
        <v>202</v>
      </c>
      <c r="K569" s="171">
        <v>214.75</v>
      </c>
      <c r="L569" s="18">
        <f t="shared" si="8"/>
        <v>416.75</v>
      </c>
      <c r="M569" s="18">
        <v>35</v>
      </c>
      <c r="N569" s="111"/>
      <c r="O569" s="111"/>
      <c r="P569" s="18"/>
    </row>
    <row r="570" spans="1:16" ht="18" customHeight="1" x14ac:dyDescent="0.15">
      <c r="A570" s="18">
        <v>568</v>
      </c>
      <c r="B570" s="137" t="s">
        <v>2104</v>
      </c>
      <c r="C570" s="137" t="s">
        <v>2105</v>
      </c>
      <c r="D570" s="137" t="s">
        <v>833</v>
      </c>
      <c r="E570" s="137" t="s">
        <v>2037</v>
      </c>
      <c r="F570" s="40"/>
      <c r="G570" s="137">
        <v>60</v>
      </c>
      <c r="H570" s="137">
        <v>144</v>
      </c>
      <c r="I570" s="40"/>
      <c r="J570" s="137">
        <v>204</v>
      </c>
      <c r="K570" s="171">
        <v>208.8</v>
      </c>
      <c r="L570" s="18">
        <f t="shared" si="8"/>
        <v>412.8</v>
      </c>
      <c r="M570" s="18">
        <v>36</v>
      </c>
      <c r="N570" s="111"/>
      <c r="O570" s="111"/>
      <c r="P570" s="18"/>
    </row>
    <row r="571" spans="1:16" ht="18" customHeight="1" x14ac:dyDescent="0.15">
      <c r="A571" s="18">
        <v>569</v>
      </c>
      <c r="B571" s="137" t="s">
        <v>2106</v>
      </c>
      <c r="C571" s="137" t="s">
        <v>2107</v>
      </c>
      <c r="D571" s="137" t="s">
        <v>833</v>
      </c>
      <c r="E571" s="137" t="s">
        <v>2037</v>
      </c>
      <c r="F571" s="40"/>
      <c r="G571" s="137">
        <v>75</v>
      </c>
      <c r="H571" s="137">
        <v>135</v>
      </c>
      <c r="I571" s="40"/>
      <c r="J571" s="137">
        <v>210</v>
      </c>
      <c r="K571" s="171">
        <v>200.5</v>
      </c>
      <c r="L571" s="18">
        <f t="shared" si="8"/>
        <v>410.5</v>
      </c>
      <c r="M571" s="18">
        <v>37</v>
      </c>
      <c r="N571" s="111"/>
      <c r="O571" s="111"/>
      <c r="P571" s="18"/>
    </row>
    <row r="572" spans="1:16" ht="18" customHeight="1" x14ac:dyDescent="0.15">
      <c r="A572" s="18">
        <v>570</v>
      </c>
      <c r="B572" s="137" t="s">
        <v>2108</v>
      </c>
      <c r="C572" s="137" t="s">
        <v>2109</v>
      </c>
      <c r="D572" s="137" t="s">
        <v>833</v>
      </c>
      <c r="E572" s="137" t="s">
        <v>2037</v>
      </c>
      <c r="F572" s="40"/>
      <c r="G572" s="137">
        <v>77</v>
      </c>
      <c r="H572" s="137">
        <v>129</v>
      </c>
      <c r="I572" s="40"/>
      <c r="J572" s="137">
        <v>206</v>
      </c>
      <c r="K572" s="171">
        <v>198.8</v>
      </c>
      <c r="L572" s="18">
        <f t="shared" si="8"/>
        <v>404.8</v>
      </c>
      <c r="M572" s="18">
        <v>38</v>
      </c>
      <c r="N572" s="111"/>
      <c r="O572" s="111"/>
      <c r="P572" s="18"/>
    </row>
    <row r="573" spans="1:16" ht="18" customHeight="1" x14ac:dyDescent="0.15">
      <c r="A573" s="18">
        <v>571</v>
      </c>
      <c r="B573" s="137" t="s">
        <v>2110</v>
      </c>
      <c r="C573" s="137" t="s">
        <v>2111</v>
      </c>
      <c r="D573" s="137" t="s">
        <v>833</v>
      </c>
      <c r="E573" s="137" t="s">
        <v>2037</v>
      </c>
      <c r="F573" s="40"/>
      <c r="G573" s="137">
        <v>63</v>
      </c>
      <c r="H573" s="137">
        <v>155</v>
      </c>
      <c r="I573" s="40"/>
      <c r="J573" s="137">
        <v>218</v>
      </c>
      <c r="K573" s="171">
        <v>179.75</v>
      </c>
      <c r="L573" s="18">
        <f t="shared" si="8"/>
        <v>397.75</v>
      </c>
      <c r="M573" s="18">
        <v>39</v>
      </c>
      <c r="N573" s="111"/>
      <c r="O573" s="111"/>
      <c r="P573" s="18"/>
    </row>
    <row r="574" spans="1:16" ht="18" customHeight="1" x14ac:dyDescent="0.15">
      <c r="A574" s="18">
        <v>572</v>
      </c>
      <c r="B574" s="172" t="s">
        <v>2112</v>
      </c>
      <c r="C574" s="139" t="s">
        <v>2113</v>
      </c>
      <c r="D574" s="137" t="s">
        <v>833</v>
      </c>
      <c r="E574" s="139" t="s">
        <v>2037</v>
      </c>
      <c r="F574" s="40"/>
      <c r="G574" s="137">
        <v>62</v>
      </c>
      <c r="H574" s="137">
        <v>147</v>
      </c>
      <c r="I574" s="40"/>
      <c r="J574" s="137">
        <v>209</v>
      </c>
      <c r="K574" s="171">
        <v>188</v>
      </c>
      <c r="L574" s="18">
        <v>397</v>
      </c>
      <c r="M574" s="18">
        <v>40</v>
      </c>
      <c r="N574" s="111"/>
      <c r="O574" s="111"/>
      <c r="P574" s="18"/>
    </row>
    <row r="575" spans="1:16" ht="18" customHeight="1" x14ac:dyDescent="0.15">
      <c r="A575" s="18">
        <v>573</v>
      </c>
      <c r="B575" s="137" t="s">
        <v>2114</v>
      </c>
      <c r="C575" s="137" t="s">
        <v>2115</v>
      </c>
      <c r="D575" s="137" t="s">
        <v>833</v>
      </c>
      <c r="E575" s="137" t="s">
        <v>2116</v>
      </c>
      <c r="F575" s="137">
        <v>69</v>
      </c>
      <c r="G575" s="137">
        <v>59</v>
      </c>
      <c r="H575" s="137">
        <v>67</v>
      </c>
      <c r="I575" s="137">
        <v>140</v>
      </c>
      <c r="J575" s="137">
        <v>335</v>
      </c>
      <c r="K575" s="171">
        <v>183.5</v>
      </c>
      <c r="L575" s="18">
        <f t="shared" ref="L575:L596" si="9">J575+(K575*1.5)</f>
        <v>610.25</v>
      </c>
      <c r="M575" s="111">
        <v>1</v>
      </c>
      <c r="N575" s="111"/>
      <c r="O575" s="111"/>
      <c r="P575" s="18"/>
    </row>
    <row r="576" spans="1:16" ht="18" customHeight="1" x14ac:dyDescent="0.15">
      <c r="A576" s="18">
        <v>574</v>
      </c>
      <c r="B576" s="137" t="s">
        <v>2117</v>
      </c>
      <c r="C576" s="137" t="s">
        <v>2118</v>
      </c>
      <c r="D576" s="137" t="s">
        <v>833</v>
      </c>
      <c r="E576" s="137" t="s">
        <v>2116</v>
      </c>
      <c r="F576" s="137">
        <v>72</v>
      </c>
      <c r="G576" s="137">
        <v>75</v>
      </c>
      <c r="H576" s="137">
        <v>64</v>
      </c>
      <c r="I576" s="137">
        <v>127</v>
      </c>
      <c r="J576" s="137">
        <v>338</v>
      </c>
      <c r="K576" s="171">
        <v>180.5</v>
      </c>
      <c r="L576" s="18">
        <f t="shared" si="9"/>
        <v>608.75</v>
      </c>
      <c r="M576" s="111">
        <v>2</v>
      </c>
      <c r="N576" s="111"/>
      <c r="O576" s="111"/>
      <c r="P576" s="18"/>
    </row>
    <row r="577" spans="1:16" ht="18" customHeight="1" x14ac:dyDescent="0.15">
      <c r="A577" s="18">
        <v>575</v>
      </c>
      <c r="B577" s="137" t="s">
        <v>2119</v>
      </c>
      <c r="C577" s="137" t="s">
        <v>2120</v>
      </c>
      <c r="D577" s="137" t="s">
        <v>833</v>
      </c>
      <c r="E577" s="137" t="s">
        <v>2116</v>
      </c>
      <c r="F577" s="137">
        <v>54</v>
      </c>
      <c r="G577" s="173">
        <v>71</v>
      </c>
      <c r="H577" s="173">
        <v>64</v>
      </c>
      <c r="I577" s="173">
        <v>146</v>
      </c>
      <c r="J577" s="137">
        <v>335</v>
      </c>
      <c r="K577" s="171">
        <v>182.25</v>
      </c>
      <c r="L577" s="18">
        <f t="shared" si="9"/>
        <v>608.375</v>
      </c>
      <c r="M577" s="111">
        <v>3</v>
      </c>
      <c r="N577" s="111"/>
      <c r="O577" s="111"/>
      <c r="P577" s="18"/>
    </row>
    <row r="578" spans="1:16" ht="18" customHeight="1" x14ac:dyDescent="0.15">
      <c r="A578" s="18">
        <v>576</v>
      </c>
      <c r="B578" s="137" t="s">
        <v>2121</v>
      </c>
      <c r="C578" s="137" t="s">
        <v>2122</v>
      </c>
      <c r="D578" s="137" t="s">
        <v>833</v>
      </c>
      <c r="E578" s="137" t="s">
        <v>2116</v>
      </c>
      <c r="F578" s="137">
        <v>66</v>
      </c>
      <c r="G578" s="137">
        <v>74</v>
      </c>
      <c r="H578" s="137">
        <v>107</v>
      </c>
      <c r="I578" s="137">
        <v>93</v>
      </c>
      <c r="J578" s="137">
        <v>340</v>
      </c>
      <c r="K578" s="171">
        <v>174.25</v>
      </c>
      <c r="L578" s="18">
        <f t="shared" si="9"/>
        <v>601.375</v>
      </c>
      <c r="M578" s="111">
        <v>4</v>
      </c>
      <c r="N578" s="111"/>
      <c r="O578" s="111"/>
      <c r="P578" s="18"/>
    </row>
    <row r="579" spans="1:16" ht="18" customHeight="1" x14ac:dyDescent="0.15">
      <c r="A579" s="18">
        <v>577</v>
      </c>
      <c r="B579" s="137" t="s">
        <v>2123</v>
      </c>
      <c r="C579" s="137" t="s">
        <v>2124</v>
      </c>
      <c r="D579" s="137" t="s">
        <v>833</v>
      </c>
      <c r="E579" s="137" t="s">
        <v>2116</v>
      </c>
      <c r="F579" s="137">
        <v>60</v>
      </c>
      <c r="G579" s="137">
        <v>74</v>
      </c>
      <c r="H579" s="137">
        <v>76</v>
      </c>
      <c r="I579" s="137">
        <v>117</v>
      </c>
      <c r="J579" s="137">
        <v>327</v>
      </c>
      <c r="K579" s="171">
        <v>181</v>
      </c>
      <c r="L579" s="18">
        <f t="shared" si="9"/>
        <v>598.5</v>
      </c>
      <c r="M579" s="111">
        <v>5</v>
      </c>
      <c r="N579" s="111"/>
      <c r="O579" s="111"/>
      <c r="P579" s="18"/>
    </row>
    <row r="580" spans="1:16" ht="18" customHeight="1" x14ac:dyDescent="0.15">
      <c r="A580" s="18">
        <v>578</v>
      </c>
      <c r="B580" s="137" t="s">
        <v>2125</v>
      </c>
      <c r="C580" s="137" t="s">
        <v>2126</v>
      </c>
      <c r="D580" s="137" t="s">
        <v>833</v>
      </c>
      <c r="E580" s="137" t="s">
        <v>2116</v>
      </c>
      <c r="F580" s="137">
        <v>82</v>
      </c>
      <c r="G580" s="137">
        <v>72</v>
      </c>
      <c r="H580" s="137">
        <v>65</v>
      </c>
      <c r="I580" s="137">
        <v>116</v>
      </c>
      <c r="J580" s="137">
        <v>335</v>
      </c>
      <c r="K580" s="171">
        <v>175.25</v>
      </c>
      <c r="L580" s="18">
        <f t="shared" si="9"/>
        <v>597.875</v>
      </c>
      <c r="M580" s="111">
        <v>6</v>
      </c>
      <c r="N580" s="111"/>
      <c r="O580" s="111"/>
      <c r="P580" s="18"/>
    </row>
    <row r="581" spans="1:16" ht="18" customHeight="1" x14ac:dyDescent="0.15">
      <c r="A581" s="18">
        <v>579</v>
      </c>
      <c r="B581" s="174" t="s">
        <v>2127</v>
      </c>
      <c r="C581" s="174" t="s">
        <v>2128</v>
      </c>
      <c r="D581" s="137" t="s">
        <v>833</v>
      </c>
      <c r="E581" s="137" t="s">
        <v>2116</v>
      </c>
      <c r="F581" s="173">
        <v>64</v>
      </c>
      <c r="G581" s="173">
        <v>69</v>
      </c>
      <c r="H581" s="173">
        <v>66</v>
      </c>
      <c r="I581" s="173">
        <v>130</v>
      </c>
      <c r="J581" s="173">
        <v>329</v>
      </c>
      <c r="K581" s="171">
        <v>178.25</v>
      </c>
      <c r="L581" s="18">
        <f t="shared" si="9"/>
        <v>596.375</v>
      </c>
      <c r="M581" s="111">
        <v>7</v>
      </c>
      <c r="N581" s="111"/>
      <c r="O581" s="111"/>
      <c r="P581" s="18"/>
    </row>
    <row r="582" spans="1:16" ht="18" customHeight="1" x14ac:dyDescent="0.15">
      <c r="A582" s="18">
        <v>580</v>
      </c>
      <c r="B582" s="137" t="s">
        <v>2129</v>
      </c>
      <c r="C582" s="137" t="s">
        <v>2130</v>
      </c>
      <c r="D582" s="137" t="s">
        <v>833</v>
      </c>
      <c r="E582" s="137" t="s">
        <v>2116</v>
      </c>
      <c r="F582" s="137">
        <v>70</v>
      </c>
      <c r="G582" s="137">
        <v>65</v>
      </c>
      <c r="H582" s="137">
        <v>72</v>
      </c>
      <c r="I582" s="137">
        <v>120</v>
      </c>
      <c r="J582" s="137">
        <v>327</v>
      </c>
      <c r="K582" s="171">
        <v>179</v>
      </c>
      <c r="L582" s="18">
        <f t="shared" si="9"/>
        <v>595.5</v>
      </c>
      <c r="M582" s="111">
        <v>8</v>
      </c>
      <c r="N582" s="111"/>
      <c r="O582" s="111"/>
      <c r="P582" s="18"/>
    </row>
    <row r="583" spans="1:16" ht="18" customHeight="1" x14ac:dyDescent="0.15">
      <c r="A583" s="18">
        <v>581</v>
      </c>
      <c r="B583" s="137" t="s">
        <v>2131</v>
      </c>
      <c r="C583" s="137" t="s">
        <v>2132</v>
      </c>
      <c r="D583" s="137" t="s">
        <v>833</v>
      </c>
      <c r="E583" s="137" t="s">
        <v>2116</v>
      </c>
      <c r="F583" s="137">
        <v>67</v>
      </c>
      <c r="G583" s="137">
        <v>79</v>
      </c>
      <c r="H583" s="137">
        <v>90</v>
      </c>
      <c r="I583" s="137">
        <v>88</v>
      </c>
      <c r="J583" s="137">
        <v>324</v>
      </c>
      <c r="K583" s="171">
        <v>180.25</v>
      </c>
      <c r="L583" s="18">
        <f t="shared" si="9"/>
        <v>594.375</v>
      </c>
      <c r="M583" s="111">
        <v>9</v>
      </c>
      <c r="N583" s="111">
        <v>90</v>
      </c>
      <c r="O583" s="111">
        <v>93</v>
      </c>
      <c r="P583" s="18"/>
    </row>
    <row r="584" spans="1:16" ht="18" customHeight="1" x14ac:dyDescent="0.15">
      <c r="A584" s="18">
        <v>582</v>
      </c>
      <c r="B584" s="137" t="s">
        <v>2133</v>
      </c>
      <c r="C584" s="137" t="s">
        <v>2134</v>
      </c>
      <c r="D584" s="137" t="s">
        <v>833</v>
      </c>
      <c r="E584" s="137" t="s">
        <v>2116</v>
      </c>
      <c r="F584" s="137">
        <v>71</v>
      </c>
      <c r="G584" s="137">
        <v>72</v>
      </c>
      <c r="H584" s="137">
        <v>64</v>
      </c>
      <c r="I584" s="137">
        <v>128</v>
      </c>
      <c r="J584" s="137">
        <v>335</v>
      </c>
      <c r="K584" s="171">
        <v>170</v>
      </c>
      <c r="L584" s="18">
        <f t="shared" si="9"/>
        <v>590</v>
      </c>
      <c r="M584" s="111">
        <v>10</v>
      </c>
      <c r="N584" s="111"/>
      <c r="O584" s="111"/>
      <c r="P584" s="18"/>
    </row>
    <row r="585" spans="1:16" ht="18" customHeight="1" x14ac:dyDescent="0.15">
      <c r="A585" s="18">
        <v>583</v>
      </c>
      <c r="B585" s="174" t="s">
        <v>2135</v>
      </c>
      <c r="C585" s="174" t="s">
        <v>2136</v>
      </c>
      <c r="D585" s="137" t="s">
        <v>833</v>
      </c>
      <c r="E585" s="137" t="s">
        <v>2116</v>
      </c>
      <c r="F585" s="173">
        <v>56</v>
      </c>
      <c r="G585" s="173">
        <v>63</v>
      </c>
      <c r="H585" s="173">
        <v>94</v>
      </c>
      <c r="I585" s="173">
        <v>117</v>
      </c>
      <c r="J585" s="173">
        <v>330</v>
      </c>
      <c r="K585" s="171">
        <v>171.25</v>
      </c>
      <c r="L585" s="18">
        <f t="shared" si="9"/>
        <v>586.875</v>
      </c>
      <c r="M585" s="111">
        <v>11</v>
      </c>
      <c r="N585" s="111"/>
      <c r="O585" s="111"/>
      <c r="P585" s="18"/>
    </row>
    <row r="586" spans="1:16" ht="18" customHeight="1" x14ac:dyDescent="0.15">
      <c r="A586" s="18">
        <v>584</v>
      </c>
      <c r="B586" s="137" t="s">
        <v>2137</v>
      </c>
      <c r="C586" s="137" t="s">
        <v>2138</v>
      </c>
      <c r="D586" s="137" t="s">
        <v>833</v>
      </c>
      <c r="E586" s="137" t="s">
        <v>2116</v>
      </c>
      <c r="F586" s="137">
        <v>63</v>
      </c>
      <c r="G586" s="137">
        <v>68</v>
      </c>
      <c r="H586" s="137">
        <v>80</v>
      </c>
      <c r="I586" s="137">
        <v>130</v>
      </c>
      <c r="J586" s="137">
        <v>341</v>
      </c>
      <c r="K586" s="171">
        <v>163.25</v>
      </c>
      <c r="L586" s="18">
        <f t="shared" si="9"/>
        <v>585.875</v>
      </c>
      <c r="M586" s="111">
        <v>12</v>
      </c>
      <c r="N586" s="111"/>
      <c r="O586" s="111"/>
      <c r="P586" s="18"/>
    </row>
    <row r="587" spans="1:16" ht="18" customHeight="1" x14ac:dyDescent="0.15">
      <c r="A587" s="18">
        <v>585</v>
      </c>
      <c r="B587" s="137" t="s">
        <v>2139</v>
      </c>
      <c r="C587" s="137" t="s">
        <v>2140</v>
      </c>
      <c r="D587" s="137" t="s">
        <v>833</v>
      </c>
      <c r="E587" s="137" t="s">
        <v>2116</v>
      </c>
      <c r="F587" s="137">
        <v>70</v>
      </c>
      <c r="G587" s="137">
        <v>70</v>
      </c>
      <c r="H587" s="137">
        <v>85</v>
      </c>
      <c r="I587" s="137">
        <v>116</v>
      </c>
      <c r="J587" s="137">
        <v>341</v>
      </c>
      <c r="K587" s="171">
        <v>159.5</v>
      </c>
      <c r="L587" s="18">
        <f t="shared" si="9"/>
        <v>580.25</v>
      </c>
      <c r="M587" s="111">
        <v>13</v>
      </c>
      <c r="N587" s="111"/>
      <c r="O587" s="111"/>
      <c r="P587" s="18"/>
    </row>
    <row r="588" spans="1:16" ht="18" customHeight="1" x14ac:dyDescent="0.15">
      <c r="A588" s="18">
        <v>586</v>
      </c>
      <c r="B588" s="137" t="s">
        <v>2141</v>
      </c>
      <c r="C588" s="137" t="s">
        <v>2142</v>
      </c>
      <c r="D588" s="137" t="s">
        <v>833</v>
      </c>
      <c r="E588" s="137" t="s">
        <v>2116</v>
      </c>
      <c r="F588" s="137">
        <v>71</v>
      </c>
      <c r="G588" s="137">
        <v>68</v>
      </c>
      <c r="H588" s="137">
        <v>62</v>
      </c>
      <c r="I588" s="137">
        <v>132</v>
      </c>
      <c r="J588" s="137">
        <v>333</v>
      </c>
      <c r="K588" s="171">
        <v>164.75</v>
      </c>
      <c r="L588" s="18">
        <f t="shared" si="9"/>
        <v>580.125</v>
      </c>
      <c r="M588" s="111">
        <v>14</v>
      </c>
      <c r="N588" s="111"/>
      <c r="O588" s="111"/>
      <c r="P588" s="18"/>
    </row>
    <row r="589" spans="1:16" ht="18" customHeight="1" x14ac:dyDescent="0.15">
      <c r="A589" s="18">
        <v>587</v>
      </c>
      <c r="B589" s="174" t="s">
        <v>2143</v>
      </c>
      <c r="C589" s="174" t="s">
        <v>2144</v>
      </c>
      <c r="D589" s="137" t="s">
        <v>833</v>
      </c>
      <c r="E589" s="137" t="s">
        <v>2116</v>
      </c>
      <c r="F589" s="173">
        <v>60</v>
      </c>
      <c r="G589" s="173">
        <v>68</v>
      </c>
      <c r="H589" s="173">
        <v>52</v>
      </c>
      <c r="I589" s="173">
        <v>114</v>
      </c>
      <c r="J589" s="173">
        <v>324</v>
      </c>
      <c r="K589" s="171">
        <v>170.75</v>
      </c>
      <c r="L589" s="18">
        <f t="shared" si="9"/>
        <v>580.125</v>
      </c>
      <c r="M589" s="111">
        <v>15</v>
      </c>
      <c r="N589" s="111">
        <v>72</v>
      </c>
      <c r="O589" s="111">
        <v>65</v>
      </c>
      <c r="P589" s="18"/>
    </row>
    <row r="590" spans="1:16" ht="18" customHeight="1" x14ac:dyDescent="0.15">
      <c r="A590" s="18">
        <v>588</v>
      </c>
      <c r="B590" s="137" t="s">
        <v>2145</v>
      </c>
      <c r="C590" s="137" t="s">
        <v>2146</v>
      </c>
      <c r="D590" s="137" t="s">
        <v>833</v>
      </c>
      <c r="E590" s="137" t="s">
        <v>2116</v>
      </c>
      <c r="F590" s="137">
        <v>62</v>
      </c>
      <c r="G590" s="137">
        <v>79</v>
      </c>
      <c r="H590" s="137">
        <v>71</v>
      </c>
      <c r="I590" s="137">
        <v>109</v>
      </c>
      <c r="J590" s="137">
        <v>321</v>
      </c>
      <c r="K590" s="171">
        <v>169.25</v>
      </c>
      <c r="L590" s="18">
        <f t="shared" si="9"/>
        <v>574.875</v>
      </c>
      <c r="M590" s="111">
        <v>16</v>
      </c>
      <c r="N590" s="111"/>
      <c r="O590" s="111"/>
      <c r="P590" s="18"/>
    </row>
    <row r="591" spans="1:16" ht="18" customHeight="1" x14ac:dyDescent="0.15">
      <c r="A591" s="18">
        <v>589</v>
      </c>
      <c r="B591" s="137" t="s">
        <v>2147</v>
      </c>
      <c r="C591" s="137" t="s">
        <v>2148</v>
      </c>
      <c r="D591" s="137" t="s">
        <v>833</v>
      </c>
      <c r="E591" s="137" t="s">
        <v>2116</v>
      </c>
      <c r="F591" s="137">
        <v>64</v>
      </c>
      <c r="G591" s="137">
        <v>59</v>
      </c>
      <c r="H591" s="137">
        <v>83</v>
      </c>
      <c r="I591" s="137">
        <v>122</v>
      </c>
      <c r="J591" s="137">
        <v>328</v>
      </c>
      <c r="K591" s="171">
        <v>164.5</v>
      </c>
      <c r="L591" s="18">
        <f t="shared" si="9"/>
        <v>574.75</v>
      </c>
      <c r="M591" s="111">
        <v>17</v>
      </c>
      <c r="N591" s="111"/>
      <c r="O591" s="111"/>
      <c r="P591" s="18"/>
    </row>
    <row r="592" spans="1:16" ht="18" customHeight="1" x14ac:dyDescent="0.15">
      <c r="A592" s="18">
        <v>590</v>
      </c>
      <c r="B592" s="174" t="s">
        <v>2149</v>
      </c>
      <c r="C592" s="174" t="s">
        <v>2150</v>
      </c>
      <c r="D592" s="137" t="s">
        <v>833</v>
      </c>
      <c r="E592" s="137" t="s">
        <v>2116</v>
      </c>
      <c r="F592" s="173">
        <v>69</v>
      </c>
      <c r="G592" s="173">
        <v>61</v>
      </c>
      <c r="H592" s="173">
        <v>90</v>
      </c>
      <c r="I592" s="173">
        <v>106</v>
      </c>
      <c r="J592" s="173">
        <v>326</v>
      </c>
      <c r="K592" s="171">
        <v>165.75</v>
      </c>
      <c r="L592" s="18">
        <f t="shared" si="9"/>
        <v>574.625</v>
      </c>
      <c r="M592" s="111">
        <v>18</v>
      </c>
      <c r="N592" s="111"/>
      <c r="O592" s="111"/>
      <c r="P592" s="18"/>
    </row>
    <row r="593" spans="1:16" ht="18" customHeight="1" x14ac:dyDescent="0.15">
      <c r="A593" s="18">
        <v>591</v>
      </c>
      <c r="B593" s="137" t="s">
        <v>2151</v>
      </c>
      <c r="C593" s="137" t="s">
        <v>2152</v>
      </c>
      <c r="D593" s="137" t="s">
        <v>833</v>
      </c>
      <c r="E593" s="137" t="s">
        <v>2116</v>
      </c>
      <c r="F593" s="137">
        <v>61</v>
      </c>
      <c r="G593" s="137">
        <v>65</v>
      </c>
      <c r="H593" s="137">
        <v>85</v>
      </c>
      <c r="I593" s="137">
        <v>115</v>
      </c>
      <c r="J593" s="137">
        <v>326</v>
      </c>
      <c r="K593" s="171">
        <v>165.5</v>
      </c>
      <c r="L593" s="18">
        <f t="shared" si="9"/>
        <v>574.25</v>
      </c>
      <c r="M593" s="111">
        <v>19</v>
      </c>
      <c r="N593" s="111"/>
      <c r="O593" s="111"/>
      <c r="P593" s="18"/>
    </row>
    <row r="594" spans="1:16" ht="18" customHeight="1" x14ac:dyDescent="0.15">
      <c r="A594" s="18">
        <v>592</v>
      </c>
      <c r="B594" s="137" t="s">
        <v>2153</v>
      </c>
      <c r="C594" s="137" t="s">
        <v>2154</v>
      </c>
      <c r="D594" s="137" t="s">
        <v>833</v>
      </c>
      <c r="E594" s="137" t="s">
        <v>2116</v>
      </c>
      <c r="F594" s="137">
        <v>62</v>
      </c>
      <c r="G594" s="137">
        <v>64</v>
      </c>
      <c r="H594" s="137">
        <v>98</v>
      </c>
      <c r="I594" s="137">
        <v>102</v>
      </c>
      <c r="J594" s="137">
        <v>326</v>
      </c>
      <c r="K594" s="171">
        <v>165.5</v>
      </c>
      <c r="L594" s="18">
        <f t="shared" si="9"/>
        <v>574.25</v>
      </c>
      <c r="M594" s="111">
        <v>20</v>
      </c>
      <c r="N594" s="111"/>
      <c r="O594" s="111"/>
      <c r="P594" s="18"/>
    </row>
    <row r="595" spans="1:16" ht="18" customHeight="1" x14ac:dyDescent="0.15">
      <c r="A595" s="18">
        <v>593</v>
      </c>
      <c r="B595" s="137" t="s">
        <v>2155</v>
      </c>
      <c r="C595" s="137" t="s">
        <v>2156</v>
      </c>
      <c r="D595" s="137" t="s">
        <v>833</v>
      </c>
      <c r="E595" s="137" t="s">
        <v>2116</v>
      </c>
      <c r="F595" s="137">
        <v>65</v>
      </c>
      <c r="G595" s="137">
        <v>69</v>
      </c>
      <c r="H595" s="137">
        <v>85</v>
      </c>
      <c r="I595" s="137">
        <v>106</v>
      </c>
      <c r="J595" s="137">
        <v>325</v>
      </c>
      <c r="K595" s="171">
        <v>165.75</v>
      </c>
      <c r="L595" s="18">
        <f t="shared" si="9"/>
        <v>573.625</v>
      </c>
      <c r="M595" s="111">
        <v>21</v>
      </c>
      <c r="N595" s="111"/>
      <c r="O595" s="111"/>
      <c r="P595" s="18"/>
    </row>
    <row r="596" spans="1:16" ht="18" customHeight="1" x14ac:dyDescent="0.15">
      <c r="A596" s="18">
        <v>594</v>
      </c>
      <c r="B596" s="137" t="s">
        <v>2157</v>
      </c>
      <c r="C596" s="137" t="s">
        <v>2158</v>
      </c>
      <c r="D596" s="137" t="s">
        <v>833</v>
      </c>
      <c r="E596" s="137" t="s">
        <v>2116</v>
      </c>
      <c r="F596" s="137">
        <v>65</v>
      </c>
      <c r="G596" s="137">
        <v>81</v>
      </c>
      <c r="H596" s="137">
        <v>79</v>
      </c>
      <c r="I596" s="137">
        <v>134</v>
      </c>
      <c r="J596" s="137">
        <v>359</v>
      </c>
      <c r="K596" s="171">
        <v>142.75</v>
      </c>
      <c r="L596" s="18">
        <f t="shared" si="9"/>
        <v>573.125</v>
      </c>
      <c r="M596" s="111">
        <v>22</v>
      </c>
      <c r="N596" s="111">
        <v>64</v>
      </c>
      <c r="O596" s="111">
        <v>60</v>
      </c>
      <c r="P596" s="18"/>
    </row>
    <row r="597" spans="1:16" ht="18" customHeight="1" x14ac:dyDescent="0.15">
      <c r="A597" s="18">
        <v>595</v>
      </c>
      <c r="B597" s="137" t="s">
        <v>2159</v>
      </c>
      <c r="C597" s="137" t="s">
        <v>2160</v>
      </c>
      <c r="D597" s="137" t="s">
        <v>833</v>
      </c>
      <c r="E597" s="137" t="s">
        <v>2116</v>
      </c>
      <c r="F597" s="137">
        <v>55</v>
      </c>
      <c r="G597" s="137">
        <v>61</v>
      </c>
      <c r="H597" s="137">
        <v>69</v>
      </c>
      <c r="I597" s="137">
        <v>139</v>
      </c>
      <c r="J597" s="137">
        <v>324</v>
      </c>
      <c r="K597" s="175">
        <v>164.75</v>
      </c>
      <c r="L597" s="18">
        <v>571.1</v>
      </c>
      <c r="M597" s="111">
        <v>23</v>
      </c>
      <c r="N597" s="46"/>
      <c r="O597" s="46"/>
      <c r="P597" s="18"/>
    </row>
    <row r="598" spans="1:16" ht="18" customHeight="1" x14ac:dyDescent="0.15">
      <c r="A598" s="18">
        <v>596</v>
      </c>
      <c r="B598" s="174" t="s">
        <v>2161</v>
      </c>
      <c r="C598" s="137" t="s">
        <v>2162</v>
      </c>
      <c r="D598" s="137" t="s">
        <v>833</v>
      </c>
      <c r="E598" s="137" t="s">
        <v>2116</v>
      </c>
      <c r="F598" s="173">
        <v>66</v>
      </c>
      <c r="G598" s="173">
        <v>56</v>
      </c>
      <c r="H598" s="173">
        <v>97</v>
      </c>
      <c r="I598" s="173">
        <v>104</v>
      </c>
      <c r="J598" s="137">
        <v>323</v>
      </c>
      <c r="K598" s="171">
        <v>165.25</v>
      </c>
      <c r="L598" s="18">
        <f t="shared" ref="L598:L612" si="10">J598+(K598*1.5)</f>
        <v>570.875</v>
      </c>
      <c r="M598" s="111">
        <v>24</v>
      </c>
      <c r="N598" s="111"/>
      <c r="O598" s="111"/>
      <c r="P598" s="18"/>
    </row>
    <row r="599" spans="1:16" ht="18" customHeight="1" x14ac:dyDescent="0.15">
      <c r="A599" s="18">
        <v>597</v>
      </c>
      <c r="B599" s="137" t="s">
        <v>2163</v>
      </c>
      <c r="C599" s="137" t="s">
        <v>2164</v>
      </c>
      <c r="D599" s="137" t="s">
        <v>833</v>
      </c>
      <c r="E599" s="137" t="s">
        <v>2116</v>
      </c>
      <c r="F599" s="137">
        <v>71</v>
      </c>
      <c r="G599" s="137">
        <v>76</v>
      </c>
      <c r="H599" s="137">
        <v>83</v>
      </c>
      <c r="I599" s="137">
        <v>98</v>
      </c>
      <c r="J599" s="137">
        <v>328</v>
      </c>
      <c r="K599" s="171">
        <v>161</v>
      </c>
      <c r="L599" s="18">
        <f t="shared" si="10"/>
        <v>569.5</v>
      </c>
      <c r="M599" s="111">
        <v>25</v>
      </c>
      <c r="N599" s="111">
        <v>87.5</v>
      </c>
      <c r="O599" s="111">
        <v>81</v>
      </c>
      <c r="P599" s="18"/>
    </row>
    <row r="600" spans="1:16" ht="18" customHeight="1" x14ac:dyDescent="0.15">
      <c r="A600" s="18">
        <v>598</v>
      </c>
      <c r="B600" s="137" t="s">
        <v>2165</v>
      </c>
      <c r="C600" s="137" t="s">
        <v>447</v>
      </c>
      <c r="D600" s="137" t="s">
        <v>833</v>
      </c>
      <c r="E600" s="137" t="s">
        <v>2116</v>
      </c>
      <c r="F600" s="137">
        <v>65</v>
      </c>
      <c r="G600" s="137">
        <v>75</v>
      </c>
      <c r="H600" s="137">
        <v>97</v>
      </c>
      <c r="I600" s="137">
        <v>101</v>
      </c>
      <c r="J600" s="137">
        <v>338</v>
      </c>
      <c r="K600" s="171">
        <v>153.5</v>
      </c>
      <c r="L600" s="18">
        <f t="shared" si="10"/>
        <v>568.25</v>
      </c>
      <c r="M600" s="111">
        <v>26</v>
      </c>
      <c r="N600" s="111"/>
      <c r="O600" s="111"/>
      <c r="P600" s="18"/>
    </row>
    <row r="601" spans="1:16" ht="18" customHeight="1" x14ac:dyDescent="0.15">
      <c r="A601" s="18">
        <v>599</v>
      </c>
      <c r="B601" s="174" t="s">
        <v>2166</v>
      </c>
      <c r="C601" s="137" t="s">
        <v>2167</v>
      </c>
      <c r="D601" s="137" t="s">
        <v>833</v>
      </c>
      <c r="E601" s="137" t="s">
        <v>2116</v>
      </c>
      <c r="F601" s="45">
        <v>57</v>
      </c>
      <c r="G601" s="45">
        <v>62</v>
      </c>
      <c r="H601" s="45">
        <v>93</v>
      </c>
      <c r="I601" s="45">
        <v>111</v>
      </c>
      <c r="J601" s="45">
        <v>323</v>
      </c>
      <c r="K601" s="171">
        <v>146.25</v>
      </c>
      <c r="L601" s="18">
        <f t="shared" si="10"/>
        <v>542.375</v>
      </c>
      <c r="M601" s="111">
        <v>27</v>
      </c>
      <c r="N601" s="111">
        <v>62</v>
      </c>
      <c r="O601" s="111">
        <v>92</v>
      </c>
      <c r="P601" s="18"/>
    </row>
    <row r="602" spans="1:16" ht="18" customHeight="1" x14ac:dyDescent="0.15">
      <c r="A602" s="18">
        <v>600</v>
      </c>
      <c r="B602" s="137" t="s">
        <v>2168</v>
      </c>
      <c r="C602" s="137" t="s">
        <v>2169</v>
      </c>
      <c r="D602" s="137" t="s">
        <v>833</v>
      </c>
      <c r="E602" s="137" t="s">
        <v>2170</v>
      </c>
      <c r="F602" s="137">
        <v>65</v>
      </c>
      <c r="G602" s="137">
        <v>75</v>
      </c>
      <c r="H602" s="137">
        <v>128</v>
      </c>
      <c r="I602" s="137">
        <v>112</v>
      </c>
      <c r="J602" s="137">
        <v>380</v>
      </c>
      <c r="K602" s="171">
        <v>161.5</v>
      </c>
      <c r="L602" s="18">
        <f t="shared" si="10"/>
        <v>622.25</v>
      </c>
      <c r="M602" s="111">
        <v>1</v>
      </c>
      <c r="N602" s="111"/>
      <c r="O602" s="111"/>
      <c r="P602" s="18"/>
    </row>
    <row r="603" spans="1:16" ht="18" customHeight="1" x14ac:dyDescent="0.15">
      <c r="A603" s="18">
        <v>601</v>
      </c>
      <c r="B603" s="137" t="s">
        <v>2171</v>
      </c>
      <c r="C603" s="137" t="s">
        <v>2172</v>
      </c>
      <c r="D603" s="137" t="s">
        <v>833</v>
      </c>
      <c r="E603" s="137" t="s">
        <v>2170</v>
      </c>
      <c r="F603" s="137">
        <v>68</v>
      </c>
      <c r="G603" s="137">
        <v>78</v>
      </c>
      <c r="H603" s="137">
        <v>116</v>
      </c>
      <c r="I603" s="137">
        <v>105</v>
      </c>
      <c r="J603" s="137">
        <v>367</v>
      </c>
      <c r="K603" s="171">
        <v>164.75</v>
      </c>
      <c r="L603" s="18">
        <f t="shared" si="10"/>
        <v>614.125</v>
      </c>
      <c r="M603" s="111">
        <v>2</v>
      </c>
      <c r="N603" s="111"/>
      <c r="O603" s="111"/>
      <c r="P603" s="18"/>
    </row>
    <row r="604" spans="1:16" ht="18" customHeight="1" x14ac:dyDescent="0.15">
      <c r="A604" s="18">
        <v>602</v>
      </c>
      <c r="B604" s="137" t="s">
        <v>2173</v>
      </c>
      <c r="C604" s="137" t="s">
        <v>2174</v>
      </c>
      <c r="D604" s="137" t="s">
        <v>833</v>
      </c>
      <c r="E604" s="137" t="s">
        <v>2170</v>
      </c>
      <c r="F604" s="137">
        <v>66</v>
      </c>
      <c r="G604" s="137">
        <v>66</v>
      </c>
      <c r="H604" s="137">
        <v>116</v>
      </c>
      <c r="I604" s="137">
        <v>113</v>
      </c>
      <c r="J604" s="137">
        <v>361</v>
      </c>
      <c r="K604" s="171">
        <v>168.75</v>
      </c>
      <c r="L604" s="18">
        <f t="shared" si="10"/>
        <v>614.125</v>
      </c>
      <c r="M604" s="111">
        <v>3</v>
      </c>
      <c r="N604" s="111"/>
      <c r="O604" s="111"/>
      <c r="P604" s="18"/>
    </row>
    <row r="605" spans="1:16" ht="18" customHeight="1" x14ac:dyDescent="0.15">
      <c r="A605" s="18">
        <v>603</v>
      </c>
      <c r="B605" s="137" t="s">
        <v>2175</v>
      </c>
      <c r="C605" s="137" t="s">
        <v>2176</v>
      </c>
      <c r="D605" s="137" t="s">
        <v>833</v>
      </c>
      <c r="E605" s="137" t="s">
        <v>2170</v>
      </c>
      <c r="F605" s="137">
        <v>65</v>
      </c>
      <c r="G605" s="137">
        <v>69</v>
      </c>
      <c r="H605" s="137">
        <v>125</v>
      </c>
      <c r="I605" s="137">
        <v>97</v>
      </c>
      <c r="J605" s="137">
        <v>356</v>
      </c>
      <c r="K605" s="171">
        <v>164</v>
      </c>
      <c r="L605" s="18">
        <f t="shared" si="10"/>
        <v>602</v>
      </c>
      <c r="M605" s="111">
        <v>4</v>
      </c>
      <c r="N605" s="111"/>
      <c r="O605" s="111"/>
      <c r="P605" s="18"/>
    </row>
    <row r="606" spans="1:16" ht="18" customHeight="1" x14ac:dyDescent="0.15">
      <c r="A606" s="18">
        <v>604</v>
      </c>
      <c r="B606" s="137" t="s">
        <v>2177</v>
      </c>
      <c r="C606" s="137" t="s">
        <v>2178</v>
      </c>
      <c r="D606" s="137" t="s">
        <v>833</v>
      </c>
      <c r="E606" s="137" t="s">
        <v>2170</v>
      </c>
      <c r="F606" s="137">
        <v>67</v>
      </c>
      <c r="G606" s="137">
        <v>72</v>
      </c>
      <c r="H606" s="137">
        <v>112</v>
      </c>
      <c r="I606" s="137">
        <v>90</v>
      </c>
      <c r="J606" s="137">
        <v>341</v>
      </c>
      <c r="K606" s="171">
        <v>160.75</v>
      </c>
      <c r="L606" s="18">
        <f t="shared" si="10"/>
        <v>582.125</v>
      </c>
      <c r="M606" s="111">
        <v>5</v>
      </c>
      <c r="N606" s="111"/>
      <c r="O606" s="111"/>
      <c r="P606" s="18"/>
    </row>
    <row r="607" spans="1:16" ht="18" customHeight="1" x14ac:dyDescent="0.15">
      <c r="A607" s="18">
        <v>605</v>
      </c>
      <c r="B607" s="137" t="s">
        <v>2179</v>
      </c>
      <c r="C607" s="137" t="s">
        <v>2180</v>
      </c>
      <c r="D607" s="137" t="s">
        <v>833</v>
      </c>
      <c r="E607" s="137" t="s">
        <v>2170</v>
      </c>
      <c r="F607" s="137">
        <v>66</v>
      </c>
      <c r="G607" s="137">
        <v>53</v>
      </c>
      <c r="H607" s="137">
        <v>113</v>
      </c>
      <c r="I607" s="137">
        <v>95</v>
      </c>
      <c r="J607" s="137">
        <v>327</v>
      </c>
      <c r="K607" s="171">
        <v>166.75</v>
      </c>
      <c r="L607" s="18">
        <f t="shared" si="10"/>
        <v>577.125</v>
      </c>
      <c r="M607" s="111">
        <v>6</v>
      </c>
      <c r="N607" s="111"/>
      <c r="O607" s="111"/>
      <c r="P607" s="18"/>
    </row>
    <row r="608" spans="1:16" ht="18" customHeight="1" x14ac:dyDescent="0.15">
      <c r="A608" s="18">
        <v>606</v>
      </c>
      <c r="B608" s="137" t="s">
        <v>2181</v>
      </c>
      <c r="C608" s="137" t="s">
        <v>2182</v>
      </c>
      <c r="D608" s="137" t="s">
        <v>833</v>
      </c>
      <c r="E608" s="137" t="s">
        <v>2170</v>
      </c>
      <c r="F608" s="137">
        <v>60</v>
      </c>
      <c r="G608" s="137">
        <v>61</v>
      </c>
      <c r="H608" s="137">
        <v>105</v>
      </c>
      <c r="I608" s="137">
        <v>100</v>
      </c>
      <c r="J608" s="137">
        <v>326</v>
      </c>
      <c r="K608" s="171">
        <v>159.75</v>
      </c>
      <c r="L608" s="18">
        <f t="shared" si="10"/>
        <v>565.625</v>
      </c>
      <c r="M608" s="111">
        <v>7</v>
      </c>
      <c r="N608" s="111"/>
      <c r="O608" s="111"/>
      <c r="P608" s="40"/>
    </row>
    <row r="609" spans="1:16" ht="18" customHeight="1" x14ac:dyDescent="0.15">
      <c r="A609" s="18">
        <v>607</v>
      </c>
      <c r="B609" s="137" t="s">
        <v>2183</v>
      </c>
      <c r="C609" s="137" t="s">
        <v>2184</v>
      </c>
      <c r="D609" s="137" t="s">
        <v>833</v>
      </c>
      <c r="E609" s="137" t="s">
        <v>2170</v>
      </c>
      <c r="F609" s="137">
        <v>45</v>
      </c>
      <c r="G609" s="137">
        <v>49</v>
      </c>
      <c r="H609" s="137">
        <v>120</v>
      </c>
      <c r="I609" s="137">
        <v>74</v>
      </c>
      <c r="J609" s="137">
        <v>288</v>
      </c>
      <c r="K609" s="171">
        <v>165</v>
      </c>
      <c r="L609" s="18">
        <f t="shared" si="10"/>
        <v>535.5</v>
      </c>
      <c r="M609" s="111">
        <v>8</v>
      </c>
      <c r="N609" s="111"/>
      <c r="O609" s="111"/>
      <c r="P609" s="18"/>
    </row>
    <row r="610" spans="1:16" ht="18" customHeight="1" x14ac:dyDescent="0.15">
      <c r="A610" s="18">
        <v>608</v>
      </c>
      <c r="B610" s="137" t="s">
        <v>2185</v>
      </c>
      <c r="C610" s="137" t="s">
        <v>2186</v>
      </c>
      <c r="D610" s="137" t="s">
        <v>833</v>
      </c>
      <c r="E610" s="137" t="s">
        <v>2170</v>
      </c>
      <c r="F610" s="137">
        <v>64</v>
      </c>
      <c r="G610" s="137">
        <v>59</v>
      </c>
      <c r="H610" s="137">
        <v>111</v>
      </c>
      <c r="I610" s="137">
        <v>64</v>
      </c>
      <c r="J610" s="137">
        <v>298</v>
      </c>
      <c r="K610" s="171">
        <v>157.5</v>
      </c>
      <c r="L610" s="18">
        <f t="shared" si="10"/>
        <v>534.25</v>
      </c>
      <c r="M610" s="111">
        <v>9</v>
      </c>
      <c r="N610" s="111"/>
      <c r="O610" s="111"/>
      <c r="P610" s="18"/>
    </row>
    <row r="611" spans="1:16" ht="18" customHeight="1" x14ac:dyDescent="0.15">
      <c r="A611" s="18">
        <v>609</v>
      </c>
      <c r="B611" s="137" t="s">
        <v>2187</v>
      </c>
      <c r="C611" s="137" t="s">
        <v>2188</v>
      </c>
      <c r="D611" s="137" t="s">
        <v>833</v>
      </c>
      <c r="E611" s="137" t="s">
        <v>2170</v>
      </c>
      <c r="F611" s="137">
        <v>53</v>
      </c>
      <c r="G611" s="137">
        <v>56</v>
      </c>
      <c r="H611" s="137">
        <v>104</v>
      </c>
      <c r="I611" s="137">
        <v>58</v>
      </c>
      <c r="J611" s="137">
        <v>271</v>
      </c>
      <c r="K611" s="171">
        <v>156</v>
      </c>
      <c r="L611" s="18">
        <f t="shared" si="10"/>
        <v>505</v>
      </c>
      <c r="M611" s="111">
        <v>10</v>
      </c>
      <c r="N611" s="111"/>
      <c r="O611" s="111"/>
      <c r="P611" s="18"/>
    </row>
    <row r="612" spans="1:16" ht="18" customHeight="1" x14ac:dyDescent="0.15">
      <c r="A612" s="18">
        <v>610</v>
      </c>
      <c r="B612" s="137" t="s">
        <v>2189</v>
      </c>
      <c r="C612" s="137" t="s">
        <v>2190</v>
      </c>
      <c r="D612" s="137" t="s">
        <v>833</v>
      </c>
      <c r="E612" s="137" t="s">
        <v>2170</v>
      </c>
      <c r="F612" s="137">
        <v>56</v>
      </c>
      <c r="G612" s="137">
        <v>47</v>
      </c>
      <c r="H612" s="137">
        <v>79</v>
      </c>
      <c r="I612" s="137">
        <v>70</v>
      </c>
      <c r="J612" s="137">
        <v>252</v>
      </c>
      <c r="K612" s="171">
        <v>144.75</v>
      </c>
      <c r="L612" s="18">
        <f t="shared" si="10"/>
        <v>469.125</v>
      </c>
      <c r="M612" s="111">
        <v>11</v>
      </c>
      <c r="N612" s="111">
        <v>62.5</v>
      </c>
      <c r="O612" s="111">
        <v>60</v>
      </c>
      <c r="P612" s="18"/>
    </row>
    <row r="613" spans="1:16" ht="18" customHeight="1" x14ac:dyDescent="0.15">
      <c r="A613" s="18">
        <v>611</v>
      </c>
      <c r="B613" s="109" t="s">
        <v>2191</v>
      </c>
      <c r="C613" s="18" t="s">
        <v>2192</v>
      </c>
      <c r="D613" s="18" t="s">
        <v>2193</v>
      </c>
      <c r="E613" s="18" t="s">
        <v>2194</v>
      </c>
      <c r="F613" s="18">
        <v>60</v>
      </c>
      <c r="G613" s="18">
        <v>47</v>
      </c>
      <c r="H613" s="18">
        <v>132</v>
      </c>
      <c r="I613" s="18">
        <v>133</v>
      </c>
      <c r="J613" s="18">
        <v>372</v>
      </c>
      <c r="K613" s="110">
        <v>148.4</v>
      </c>
      <c r="L613" s="110">
        <v>594.6</v>
      </c>
      <c r="M613" s="18">
        <v>1</v>
      </c>
      <c r="N613" s="111"/>
      <c r="O613" s="111"/>
      <c r="P613" s="18" t="s">
        <v>104</v>
      </c>
    </row>
    <row r="614" spans="1:16" ht="18" customHeight="1" x14ac:dyDescent="0.15">
      <c r="A614" s="18">
        <v>612</v>
      </c>
      <c r="B614" s="109" t="s">
        <v>2195</v>
      </c>
      <c r="C614" s="18" t="s">
        <v>2196</v>
      </c>
      <c r="D614" s="18" t="s">
        <v>2193</v>
      </c>
      <c r="E614" s="18" t="s">
        <v>2194</v>
      </c>
      <c r="F614" s="18">
        <v>55</v>
      </c>
      <c r="G614" s="18">
        <v>62</v>
      </c>
      <c r="H614" s="18">
        <v>93</v>
      </c>
      <c r="I614" s="18">
        <v>105</v>
      </c>
      <c r="J614" s="18">
        <v>315</v>
      </c>
      <c r="K614" s="110">
        <v>162.19999999999999</v>
      </c>
      <c r="L614" s="110">
        <v>558.29999999999995</v>
      </c>
      <c r="M614" s="18">
        <v>3</v>
      </c>
      <c r="N614" s="111"/>
      <c r="O614" s="111"/>
      <c r="P614" s="10" t="s">
        <v>25</v>
      </c>
    </row>
    <row r="615" spans="1:16" ht="18" customHeight="1" x14ac:dyDescent="0.15">
      <c r="A615" s="18">
        <v>613</v>
      </c>
      <c r="B615" s="109" t="s">
        <v>2197</v>
      </c>
      <c r="C615" s="18" t="s">
        <v>2198</v>
      </c>
      <c r="D615" s="18" t="s">
        <v>2193</v>
      </c>
      <c r="E615" s="18" t="s">
        <v>2194</v>
      </c>
      <c r="F615" s="18">
        <v>64</v>
      </c>
      <c r="G615" s="18">
        <v>68</v>
      </c>
      <c r="H615" s="18">
        <v>122</v>
      </c>
      <c r="I615" s="18">
        <v>65</v>
      </c>
      <c r="J615" s="18">
        <v>319</v>
      </c>
      <c r="K615" s="110">
        <v>142.19999999999999</v>
      </c>
      <c r="L615" s="110">
        <v>532.29999999999995</v>
      </c>
      <c r="M615" s="18">
        <v>5</v>
      </c>
      <c r="N615" s="111"/>
      <c r="O615" s="111"/>
      <c r="P615" s="10" t="s">
        <v>25</v>
      </c>
    </row>
    <row r="616" spans="1:16" ht="18" customHeight="1" x14ac:dyDescent="0.15">
      <c r="A616" s="18">
        <v>614</v>
      </c>
      <c r="B616" s="109" t="s">
        <v>2199</v>
      </c>
      <c r="C616" s="18" t="s">
        <v>2200</v>
      </c>
      <c r="D616" s="18" t="s">
        <v>2193</v>
      </c>
      <c r="E616" s="18" t="s">
        <v>2194</v>
      </c>
      <c r="F616" s="18">
        <v>53</v>
      </c>
      <c r="G616" s="18">
        <v>58</v>
      </c>
      <c r="H616" s="18">
        <v>117</v>
      </c>
      <c r="I616" s="18">
        <v>128</v>
      </c>
      <c r="J616" s="18">
        <v>356</v>
      </c>
      <c r="K616" s="110">
        <v>154.6</v>
      </c>
      <c r="L616" s="110">
        <v>587.9</v>
      </c>
      <c r="M616" s="18">
        <v>2</v>
      </c>
      <c r="N616" s="111"/>
      <c r="O616" s="111"/>
      <c r="P616" s="10" t="s">
        <v>25</v>
      </c>
    </row>
    <row r="617" spans="1:16" ht="18" customHeight="1" x14ac:dyDescent="0.15">
      <c r="A617" s="18">
        <v>615</v>
      </c>
      <c r="B617" s="109" t="s">
        <v>2201</v>
      </c>
      <c r="C617" s="18" t="s">
        <v>2202</v>
      </c>
      <c r="D617" s="18" t="s">
        <v>2193</v>
      </c>
      <c r="E617" s="18" t="s">
        <v>2203</v>
      </c>
      <c r="F617" s="18">
        <v>66</v>
      </c>
      <c r="G617" s="18">
        <v>69</v>
      </c>
      <c r="H617" s="18">
        <v>121</v>
      </c>
      <c r="I617" s="18">
        <v>68</v>
      </c>
      <c r="J617" s="18">
        <v>324</v>
      </c>
      <c r="K617" s="110">
        <v>144.4</v>
      </c>
      <c r="L617" s="110">
        <v>540.6</v>
      </c>
      <c r="M617" s="18">
        <v>4</v>
      </c>
      <c r="N617" s="111"/>
      <c r="O617" s="111"/>
      <c r="P617" s="10" t="s">
        <v>25</v>
      </c>
    </row>
    <row r="618" spans="1:16" ht="18" customHeight="1" x14ac:dyDescent="0.15">
      <c r="A618" s="18">
        <v>616</v>
      </c>
      <c r="B618" s="109" t="s">
        <v>2204</v>
      </c>
      <c r="C618" s="18" t="s">
        <v>2205</v>
      </c>
      <c r="D618" s="18" t="s">
        <v>2193</v>
      </c>
      <c r="E618" s="18" t="s">
        <v>2206</v>
      </c>
      <c r="F618" s="18">
        <v>66</v>
      </c>
      <c r="G618" s="18">
        <v>52</v>
      </c>
      <c r="H618" s="18">
        <v>98</v>
      </c>
      <c r="I618" s="18">
        <v>116</v>
      </c>
      <c r="J618" s="18">
        <v>332</v>
      </c>
      <c r="K618" s="110">
        <v>140.6</v>
      </c>
      <c r="L618" s="110">
        <v>542.9</v>
      </c>
      <c r="M618" s="18">
        <v>4</v>
      </c>
      <c r="N618" s="111"/>
      <c r="O618" s="111"/>
      <c r="P618" s="18" t="s">
        <v>104</v>
      </c>
    </row>
    <row r="619" spans="1:16" ht="18" customHeight="1" x14ac:dyDescent="0.15">
      <c r="A619" s="18">
        <v>617</v>
      </c>
      <c r="B619" s="109" t="s">
        <v>2207</v>
      </c>
      <c r="C619" s="18" t="s">
        <v>2208</v>
      </c>
      <c r="D619" s="18" t="s">
        <v>2193</v>
      </c>
      <c r="E619" s="18" t="s">
        <v>2206</v>
      </c>
      <c r="F619" s="18">
        <v>58</v>
      </c>
      <c r="G619" s="18">
        <v>49</v>
      </c>
      <c r="H619" s="18">
        <v>134</v>
      </c>
      <c r="I619" s="18">
        <v>95</v>
      </c>
      <c r="J619" s="18">
        <v>336</v>
      </c>
      <c r="K619" s="110">
        <v>147</v>
      </c>
      <c r="L619" s="110">
        <v>556.5</v>
      </c>
      <c r="M619" s="18">
        <v>3</v>
      </c>
      <c r="N619" s="111"/>
      <c r="O619" s="111"/>
      <c r="P619" s="10" t="s">
        <v>25</v>
      </c>
    </row>
    <row r="620" spans="1:16" ht="18" customHeight="1" x14ac:dyDescent="0.15">
      <c r="A620" s="18">
        <v>618</v>
      </c>
      <c r="B620" s="109" t="s">
        <v>2209</v>
      </c>
      <c r="C620" s="18" t="s">
        <v>2210</v>
      </c>
      <c r="D620" s="18" t="s">
        <v>2193</v>
      </c>
      <c r="E620" s="18" t="s">
        <v>2206</v>
      </c>
      <c r="F620" s="18">
        <v>65</v>
      </c>
      <c r="G620" s="18">
        <v>48</v>
      </c>
      <c r="H620" s="18">
        <v>97</v>
      </c>
      <c r="I620" s="18">
        <v>127</v>
      </c>
      <c r="J620" s="18">
        <v>337</v>
      </c>
      <c r="K620" s="110">
        <v>158.19999999999999</v>
      </c>
      <c r="L620" s="110">
        <v>574.29999999999995</v>
      </c>
      <c r="M620" s="18">
        <v>2</v>
      </c>
      <c r="N620" s="111"/>
      <c r="O620" s="111"/>
      <c r="P620" s="10" t="s">
        <v>25</v>
      </c>
    </row>
    <row r="621" spans="1:16" ht="18" customHeight="1" x14ac:dyDescent="0.15">
      <c r="A621" s="18">
        <v>619</v>
      </c>
      <c r="B621" s="109" t="s">
        <v>2211</v>
      </c>
      <c r="C621" s="135" t="s">
        <v>2212</v>
      </c>
      <c r="D621" s="18" t="s">
        <v>2193</v>
      </c>
      <c r="E621" s="18" t="s">
        <v>2206</v>
      </c>
      <c r="F621" s="18">
        <v>62</v>
      </c>
      <c r="G621" s="18">
        <v>50</v>
      </c>
      <c r="H621" s="18">
        <v>119</v>
      </c>
      <c r="I621" s="18">
        <v>108</v>
      </c>
      <c r="J621" s="18">
        <v>339</v>
      </c>
      <c r="K621" s="110">
        <v>160.80000000000001</v>
      </c>
      <c r="L621" s="110">
        <v>580.20000000000005</v>
      </c>
      <c r="M621" s="18">
        <v>1</v>
      </c>
      <c r="N621" s="111"/>
      <c r="O621" s="111"/>
      <c r="P621" s="10" t="s">
        <v>25</v>
      </c>
    </row>
    <row r="622" spans="1:16" ht="18" customHeight="1" x14ac:dyDescent="0.15">
      <c r="A622" s="18">
        <v>620</v>
      </c>
      <c r="B622" s="109" t="s">
        <v>2213</v>
      </c>
      <c r="C622" s="18" t="s">
        <v>2214</v>
      </c>
      <c r="D622" s="18" t="s">
        <v>2193</v>
      </c>
      <c r="E622" s="18" t="s">
        <v>2215</v>
      </c>
      <c r="F622" s="18">
        <v>63</v>
      </c>
      <c r="G622" s="18">
        <v>69</v>
      </c>
      <c r="H622" s="18">
        <v>118</v>
      </c>
      <c r="I622" s="18">
        <v>125</v>
      </c>
      <c r="J622" s="18">
        <v>375</v>
      </c>
      <c r="K622" s="110">
        <v>135</v>
      </c>
      <c r="L622" s="110">
        <v>577.5</v>
      </c>
      <c r="M622" s="18">
        <v>6</v>
      </c>
      <c r="N622" s="111">
        <v>67</v>
      </c>
      <c r="O622" s="111">
        <v>63</v>
      </c>
      <c r="P622" s="18" t="s">
        <v>104</v>
      </c>
    </row>
    <row r="623" spans="1:16" ht="18" customHeight="1" x14ac:dyDescent="0.15">
      <c r="A623" s="18">
        <v>621</v>
      </c>
      <c r="B623" s="109" t="s">
        <v>2216</v>
      </c>
      <c r="C623" s="18" t="s">
        <v>2217</v>
      </c>
      <c r="D623" s="18" t="s">
        <v>2193</v>
      </c>
      <c r="E623" s="18" t="s">
        <v>2215</v>
      </c>
      <c r="F623" s="18">
        <v>77</v>
      </c>
      <c r="G623" s="18">
        <v>52</v>
      </c>
      <c r="H623" s="18">
        <v>92</v>
      </c>
      <c r="I623" s="18">
        <v>106</v>
      </c>
      <c r="J623" s="18">
        <v>327</v>
      </c>
      <c r="K623" s="110">
        <v>137.4</v>
      </c>
      <c r="L623" s="110">
        <v>533.1</v>
      </c>
      <c r="M623" s="18">
        <v>9</v>
      </c>
      <c r="N623" s="111">
        <v>61</v>
      </c>
      <c r="O623" s="111">
        <v>73</v>
      </c>
      <c r="P623" s="18" t="s">
        <v>104</v>
      </c>
    </row>
    <row r="624" spans="1:16" ht="18" customHeight="1" x14ac:dyDescent="0.15">
      <c r="A624" s="18">
        <v>622</v>
      </c>
      <c r="B624" s="109" t="s">
        <v>2218</v>
      </c>
      <c r="C624" s="18" t="s">
        <v>2219</v>
      </c>
      <c r="D624" s="18" t="s">
        <v>2193</v>
      </c>
      <c r="E624" s="18" t="s">
        <v>2215</v>
      </c>
      <c r="F624" s="18">
        <v>71</v>
      </c>
      <c r="G624" s="18">
        <v>70</v>
      </c>
      <c r="H624" s="18">
        <v>118</v>
      </c>
      <c r="I624" s="18">
        <v>120</v>
      </c>
      <c r="J624" s="18">
        <v>379</v>
      </c>
      <c r="K624" s="110">
        <v>144.80000000000001</v>
      </c>
      <c r="L624" s="110">
        <v>596.20000000000005</v>
      </c>
      <c r="M624" s="18">
        <v>4</v>
      </c>
      <c r="N624" s="111"/>
      <c r="O624" s="111"/>
      <c r="P624" s="10" t="s">
        <v>25</v>
      </c>
    </row>
    <row r="625" spans="1:16" ht="18" customHeight="1" x14ac:dyDescent="0.15">
      <c r="A625" s="18">
        <v>623</v>
      </c>
      <c r="B625" s="109" t="s">
        <v>2220</v>
      </c>
      <c r="C625" s="18" t="s">
        <v>2221</v>
      </c>
      <c r="D625" s="18" t="s">
        <v>2193</v>
      </c>
      <c r="E625" s="18" t="s">
        <v>2215</v>
      </c>
      <c r="F625" s="18">
        <v>62</v>
      </c>
      <c r="G625" s="18">
        <v>79</v>
      </c>
      <c r="H625" s="18">
        <v>125</v>
      </c>
      <c r="I625" s="18">
        <v>117</v>
      </c>
      <c r="J625" s="18">
        <v>383</v>
      </c>
      <c r="K625" s="110">
        <v>162</v>
      </c>
      <c r="L625" s="110">
        <v>626</v>
      </c>
      <c r="M625" s="18">
        <v>1</v>
      </c>
      <c r="N625" s="111"/>
      <c r="O625" s="111"/>
      <c r="P625" s="10" t="s">
        <v>25</v>
      </c>
    </row>
    <row r="626" spans="1:16" ht="18" customHeight="1" x14ac:dyDescent="0.15">
      <c r="A626" s="18">
        <v>624</v>
      </c>
      <c r="B626" s="109" t="s">
        <v>2222</v>
      </c>
      <c r="C626" s="18" t="s">
        <v>2223</v>
      </c>
      <c r="D626" s="18" t="s">
        <v>2193</v>
      </c>
      <c r="E626" s="18" t="s">
        <v>2215</v>
      </c>
      <c r="F626" s="18">
        <v>65</v>
      </c>
      <c r="G626" s="18">
        <v>52</v>
      </c>
      <c r="H626" s="18">
        <v>131</v>
      </c>
      <c r="I626" s="18">
        <v>94</v>
      </c>
      <c r="J626" s="18">
        <v>342</v>
      </c>
      <c r="K626" s="110">
        <v>148.4</v>
      </c>
      <c r="L626" s="110">
        <v>564.6</v>
      </c>
      <c r="M626" s="18">
        <v>8</v>
      </c>
      <c r="N626" s="111"/>
      <c r="O626" s="111"/>
      <c r="P626" s="10" t="s">
        <v>25</v>
      </c>
    </row>
    <row r="627" spans="1:16" ht="18" customHeight="1" x14ac:dyDescent="0.15">
      <c r="A627" s="18">
        <v>625</v>
      </c>
      <c r="B627" s="18" t="s">
        <v>2224</v>
      </c>
      <c r="C627" s="18" t="s">
        <v>2225</v>
      </c>
      <c r="D627" s="18" t="s">
        <v>2193</v>
      </c>
      <c r="E627" s="18" t="s">
        <v>2226</v>
      </c>
      <c r="F627" s="18">
        <v>63</v>
      </c>
      <c r="G627" s="18">
        <v>53</v>
      </c>
      <c r="H627" s="18">
        <v>112</v>
      </c>
      <c r="I627" s="18">
        <v>118</v>
      </c>
      <c r="J627" s="18">
        <v>346</v>
      </c>
      <c r="K627" s="110">
        <v>179.8</v>
      </c>
      <c r="L627" s="110">
        <v>615.70000000000005</v>
      </c>
      <c r="M627" s="18">
        <v>2</v>
      </c>
      <c r="N627" s="111"/>
      <c r="O627" s="111"/>
      <c r="P627" s="10" t="s">
        <v>25</v>
      </c>
    </row>
    <row r="628" spans="1:16" ht="18" customHeight="1" x14ac:dyDescent="0.15">
      <c r="A628" s="18">
        <v>626</v>
      </c>
      <c r="B628" s="18" t="s">
        <v>2227</v>
      </c>
      <c r="C628" s="18" t="s">
        <v>2228</v>
      </c>
      <c r="D628" s="18" t="s">
        <v>2193</v>
      </c>
      <c r="E628" s="18" t="s">
        <v>2226</v>
      </c>
      <c r="F628" s="18">
        <v>64</v>
      </c>
      <c r="G628" s="18">
        <v>66</v>
      </c>
      <c r="H628" s="18">
        <v>120</v>
      </c>
      <c r="I628" s="18">
        <v>85</v>
      </c>
      <c r="J628" s="18">
        <v>335</v>
      </c>
      <c r="K628" s="110">
        <v>174.2</v>
      </c>
      <c r="L628" s="110">
        <v>596.29999999999995</v>
      </c>
      <c r="M628" s="18">
        <v>3</v>
      </c>
      <c r="N628" s="111"/>
      <c r="O628" s="111"/>
      <c r="P628" s="10" t="s">
        <v>25</v>
      </c>
    </row>
    <row r="629" spans="1:16" ht="18" customHeight="1" x14ac:dyDescent="0.15">
      <c r="A629" s="18">
        <v>627</v>
      </c>
      <c r="B629" s="136" t="s">
        <v>2229</v>
      </c>
      <c r="C629" s="40" t="s">
        <v>2230</v>
      </c>
      <c r="D629" s="40" t="s">
        <v>894</v>
      </c>
      <c r="E629" s="137" t="s">
        <v>2231</v>
      </c>
      <c r="F629" s="137">
        <v>71</v>
      </c>
      <c r="G629" s="137">
        <v>81</v>
      </c>
      <c r="H629" s="137">
        <v>120</v>
      </c>
      <c r="I629" s="137">
        <v>98</v>
      </c>
      <c r="J629" s="137">
        <v>370</v>
      </c>
      <c r="K629" s="138">
        <v>163.80000000000001</v>
      </c>
      <c r="L629" s="79">
        <v>615.70000000000005</v>
      </c>
      <c r="M629" s="40">
        <v>1</v>
      </c>
      <c r="N629" s="46">
        <v>79</v>
      </c>
      <c r="O629" s="46">
        <v>75</v>
      </c>
      <c r="P629" s="10" t="s">
        <v>25</v>
      </c>
    </row>
    <row r="630" spans="1:16" ht="18" customHeight="1" x14ac:dyDescent="0.15">
      <c r="A630" s="18">
        <v>628</v>
      </c>
      <c r="B630" s="136" t="s">
        <v>2232</v>
      </c>
      <c r="C630" s="40" t="s">
        <v>2233</v>
      </c>
      <c r="D630" s="40" t="s">
        <v>894</v>
      </c>
      <c r="E630" s="137" t="s">
        <v>2231</v>
      </c>
      <c r="F630" s="137">
        <v>75</v>
      </c>
      <c r="G630" s="137">
        <v>76</v>
      </c>
      <c r="H630" s="137">
        <v>119</v>
      </c>
      <c r="I630" s="137">
        <v>102</v>
      </c>
      <c r="J630" s="137">
        <v>372</v>
      </c>
      <c r="K630" s="138">
        <v>160.1</v>
      </c>
      <c r="L630" s="79">
        <v>612.15</v>
      </c>
      <c r="M630" s="40">
        <v>2</v>
      </c>
      <c r="N630" s="46">
        <v>82</v>
      </c>
      <c r="O630" s="46">
        <v>70</v>
      </c>
      <c r="P630" s="10" t="s">
        <v>25</v>
      </c>
    </row>
    <row r="631" spans="1:16" ht="18" customHeight="1" x14ac:dyDescent="0.15">
      <c r="A631" s="18">
        <v>629</v>
      </c>
      <c r="B631" s="136" t="s">
        <v>2234</v>
      </c>
      <c r="C631" s="40" t="s">
        <v>2235</v>
      </c>
      <c r="D631" s="40" t="s">
        <v>894</v>
      </c>
      <c r="E631" s="137" t="s">
        <v>2231</v>
      </c>
      <c r="F631" s="137">
        <v>69</v>
      </c>
      <c r="G631" s="137">
        <v>59</v>
      </c>
      <c r="H631" s="137">
        <v>126</v>
      </c>
      <c r="I631" s="137">
        <v>131</v>
      </c>
      <c r="J631" s="137">
        <v>385</v>
      </c>
      <c r="K631" s="138">
        <v>150.80000000000001</v>
      </c>
      <c r="L631" s="79">
        <v>611.20000000000005</v>
      </c>
      <c r="M631" s="40">
        <v>3</v>
      </c>
      <c r="N631" s="46">
        <v>81</v>
      </c>
      <c r="O631" s="46">
        <v>74</v>
      </c>
      <c r="P631" s="137" t="s">
        <v>35</v>
      </c>
    </row>
    <row r="632" spans="1:16" ht="18" customHeight="1" x14ac:dyDescent="0.15">
      <c r="A632" s="18">
        <v>630</v>
      </c>
      <c r="B632" s="136" t="s">
        <v>2236</v>
      </c>
      <c r="C632" s="40" t="s">
        <v>2237</v>
      </c>
      <c r="D632" s="40" t="s">
        <v>894</v>
      </c>
      <c r="E632" s="40" t="s">
        <v>2231</v>
      </c>
      <c r="F632" s="137">
        <v>72</v>
      </c>
      <c r="G632" s="137">
        <v>62</v>
      </c>
      <c r="H632" s="137">
        <v>126</v>
      </c>
      <c r="I632" s="137">
        <v>112</v>
      </c>
      <c r="J632" s="137">
        <v>372</v>
      </c>
      <c r="K632" s="138">
        <v>158</v>
      </c>
      <c r="L632" s="79">
        <v>609</v>
      </c>
      <c r="M632" s="40">
        <v>4</v>
      </c>
      <c r="N632" s="46"/>
      <c r="O632" s="46"/>
      <c r="P632" s="139" t="s">
        <v>35</v>
      </c>
    </row>
    <row r="633" spans="1:16" ht="18" customHeight="1" x14ac:dyDescent="0.15">
      <c r="A633" s="18">
        <v>631</v>
      </c>
      <c r="B633" s="136" t="s">
        <v>2238</v>
      </c>
      <c r="C633" s="40" t="s">
        <v>2239</v>
      </c>
      <c r="D633" s="40" t="s">
        <v>894</v>
      </c>
      <c r="E633" s="40" t="s">
        <v>2231</v>
      </c>
      <c r="F633" s="137">
        <v>67</v>
      </c>
      <c r="G633" s="137">
        <v>63</v>
      </c>
      <c r="H633" s="137">
        <v>118</v>
      </c>
      <c r="I633" s="137">
        <v>117</v>
      </c>
      <c r="J633" s="137">
        <v>365</v>
      </c>
      <c r="K633" s="138">
        <v>160.1</v>
      </c>
      <c r="L633" s="79">
        <v>605.15</v>
      </c>
      <c r="M633" s="40">
        <v>5</v>
      </c>
      <c r="N633" s="46">
        <v>80</v>
      </c>
      <c r="O633" s="46">
        <v>70</v>
      </c>
      <c r="P633" s="137" t="s">
        <v>35</v>
      </c>
    </row>
    <row r="634" spans="1:16" ht="18" customHeight="1" x14ac:dyDescent="0.15">
      <c r="A634" s="18">
        <v>632</v>
      </c>
      <c r="B634" s="136" t="s">
        <v>2240</v>
      </c>
      <c r="C634" s="40" t="s">
        <v>2241</v>
      </c>
      <c r="D634" s="40" t="s">
        <v>894</v>
      </c>
      <c r="E634" s="137" t="s">
        <v>2231</v>
      </c>
      <c r="F634" s="137">
        <v>69</v>
      </c>
      <c r="G634" s="137">
        <v>54</v>
      </c>
      <c r="H634" s="137">
        <v>112</v>
      </c>
      <c r="I634" s="137">
        <v>125</v>
      </c>
      <c r="J634" s="137">
        <v>360</v>
      </c>
      <c r="K634" s="138">
        <v>155</v>
      </c>
      <c r="L634" s="79">
        <v>592.5</v>
      </c>
      <c r="M634" s="40">
        <v>6</v>
      </c>
      <c r="N634" s="46">
        <v>81</v>
      </c>
      <c r="O634" s="46">
        <v>80</v>
      </c>
      <c r="P634" s="137" t="s">
        <v>35</v>
      </c>
    </row>
    <row r="635" spans="1:16" ht="18" customHeight="1" x14ac:dyDescent="0.15">
      <c r="A635" s="18">
        <v>633</v>
      </c>
      <c r="B635" s="136" t="s">
        <v>2242</v>
      </c>
      <c r="C635" s="40" t="s">
        <v>2243</v>
      </c>
      <c r="D635" s="40" t="s">
        <v>894</v>
      </c>
      <c r="E635" s="40" t="s">
        <v>2231</v>
      </c>
      <c r="F635" s="137">
        <v>60</v>
      </c>
      <c r="G635" s="137">
        <v>48</v>
      </c>
      <c r="H635" s="137">
        <v>107</v>
      </c>
      <c r="I635" s="137">
        <v>126</v>
      </c>
      <c r="J635" s="137">
        <v>341</v>
      </c>
      <c r="K635" s="138">
        <v>148</v>
      </c>
      <c r="L635" s="79">
        <v>563</v>
      </c>
      <c r="M635" s="40">
        <v>7</v>
      </c>
      <c r="N635" s="46"/>
      <c r="O635" s="46"/>
      <c r="P635" s="137" t="s">
        <v>35</v>
      </c>
    </row>
    <row r="636" spans="1:16" ht="18" customHeight="1" x14ac:dyDescent="0.15">
      <c r="A636" s="18">
        <v>634</v>
      </c>
      <c r="B636" s="136" t="s">
        <v>2244</v>
      </c>
      <c r="C636" s="40" t="s">
        <v>2245</v>
      </c>
      <c r="D636" s="40" t="s">
        <v>894</v>
      </c>
      <c r="E636" s="137" t="s">
        <v>2231</v>
      </c>
      <c r="F636" s="137">
        <v>73</v>
      </c>
      <c r="G636" s="137">
        <v>46</v>
      </c>
      <c r="H636" s="137">
        <v>109</v>
      </c>
      <c r="I636" s="137">
        <v>105</v>
      </c>
      <c r="J636" s="137">
        <v>333</v>
      </c>
      <c r="K636" s="138">
        <v>151.80000000000001</v>
      </c>
      <c r="L636" s="79">
        <v>560.70000000000005</v>
      </c>
      <c r="M636" s="40">
        <v>8</v>
      </c>
      <c r="N636" s="46"/>
      <c r="O636" s="46"/>
      <c r="P636" s="10" t="s">
        <v>25</v>
      </c>
    </row>
  </sheetData>
  <mergeCells count="1">
    <mergeCell ref="A1:P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workbookViewId="0">
      <selection activeCell="C2" sqref="C1:C1048576"/>
    </sheetView>
  </sheetViews>
  <sheetFormatPr defaultRowHeight="13.5" x14ac:dyDescent="0.15"/>
  <cols>
    <col min="1" max="1" width="4.75" style="1" customWidth="1"/>
    <col min="2" max="2" width="18.125" style="105" bestFit="1" customWidth="1"/>
    <col min="3" max="3" width="12.75" style="166" customWidth="1"/>
    <col min="4" max="4" width="15" style="166" customWidth="1"/>
    <col min="5" max="5" width="16.875" style="1" customWidth="1"/>
    <col min="6" max="7" width="5.625" style="167" customWidth="1"/>
    <col min="8" max="10" width="4.75" style="167" bestFit="1" customWidth="1"/>
    <col min="11" max="11" width="9.375" style="168" customWidth="1"/>
    <col min="12" max="12" width="7.5" style="168" customWidth="1"/>
    <col min="13" max="13" width="4.75" style="169" bestFit="1" customWidth="1"/>
    <col min="14" max="14" width="4.75" style="169" customWidth="1"/>
    <col min="15" max="256" width="9" style="1"/>
    <col min="257" max="257" width="4.75" style="1" customWidth="1"/>
    <col min="258" max="258" width="18.125" style="1" bestFit="1" customWidth="1"/>
    <col min="259" max="259" width="12.75" style="1" customWidth="1"/>
    <col min="260" max="260" width="15" style="1" customWidth="1"/>
    <col min="261" max="261" width="16.875" style="1" customWidth="1"/>
    <col min="262" max="263" width="5.625" style="1" customWidth="1"/>
    <col min="264" max="266" width="4.75" style="1" bestFit="1" customWidth="1"/>
    <col min="267" max="267" width="9.375" style="1" customWidth="1"/>
    <col min="268" max="268" width="7.5" style="1" customWidth="1"/>
    <col min="269" max="269" width="4.75" style="1" bestFit="1" customWidth="1"/>
    <col min="270" max="270" width="4.75" style="1" customWidth="1"/>
    <col min="271" max="512" width="9" style="1"/>
    <col min="513" max="513" width="4.75" style="1" customWidth="1"/>
    <col min="514" max="514" width="18.125" style="1" bestFit="1" customWidth="1"/>
    <col min="515" max="515" width="12.75" style="1" customWidth="1"/>
    <col min="516" max="516" width="15" style="1" customWidth="1"/>
    <col min="517" max="517" width="16.875" style="1" customWidth="1"/>
    <col min="518" max="519" width="5.625" style="1" customWidth="1"/>
    <col min="520" max="522" width="4.75" style="1" bestFit="1" customWidth="1"/>
    <col min="523" max="523" width="9.375" style="1" customWidth="1"/>
    <col min="524" max="524" width="7.5" style="1" customWidth="1"/>
    <col min="525" max="525" width="4.75" style="1" bestFit="1" customWidth="1"/>
    <col min="526" max="526" width="4.75" style="1" customWidth="1"/>
    <col min="527" max="768" width="9" style="1"/>
    <col min="769" max="769" width="4.75" style="1" customWidth="1"/>
    <col min="770" max="770" width="18.125" style="1" bestFit="1" customWidth="1"/>
    <col min="771" max="771" width="12.75" style="1" customWidth="1"/>
    <col min="772" max="772" width="15" style="1" customWidth="1"/>
    <col min="773" max="773" width="16.875" style="1" customWidth="1"/>
    <col min="774" max="775" width="5.625" style="1" customWidth="1"/>
    <col min="776" max="778" width="4.75" style="1" bestFit="1" customWidth="1"/>
    <col min="779" max="779" width="9.375" style="1" customWidth="1"/>
    <col min="780" max="780" width="7.5" style="1" customWidth="1"/>
    <col min="781" max="781" width="4.75" style="1" bestFit="1" customWidth="1"/>
    <col min="782" max="782" width="4.75" style="1" customWidth="1"/>
    <col min="783" max="1024" width="9" style="1"/>
    <col min="1025" max="1025" width="4.75" style="1" customWidth="1"/>
    <col min="1026" max="1026" width="18.125" style="1" bestFit="1" customWidth="1"/>
    <col min="1027" max="1027" width="12.75" style="1" customWidth="1"/>
    <col min="1028" max="1028" width="15" style="1" customWidth="1"/>
    <col min="1029" max="1029" width="16.875" style="1" customWidth="1"/>
    <col min="1030" max="1031" width="5.625" style="1" customWidth="1"/>
    <col min="1032" max="1034" width="4.75" style="1" bestFit="1" customWidth="1"/>
    <col min="1035" max="1035" width="9.375" style="1" customWidth="1"/>
    <col min="1036" max="1036" width="7.5" style="1" customWidth="1"/>
    <col min="1037" max="1037" width="4.75" style="1" bestFit="1" customWidth="1"/>
    <col min="1038" max="1038" width="4.75" style="1" customWidth="1"/>
    <col min="1039" max="1280" width="9" style="1"/>
    <col min="1281" max="1281" width="4.75" style="1" customWidth="1"/>
    <col min="1282" max="1282" width="18.125" style="1" bestFit="1" customWidth="1"/>
    <col min="1283" max="1283" width="12.75" style="1" customWidth="1"/>
    <col min="1284" max="1284" width="15" style="1" customWidth="1"/>
    <col min="1285" max="1285" width="16.875" style="1" customWidth="1"/>
    <col min="1286" max="1287" width="5.625" style="1" customWidth="1"/>
    <col min="1288" max="1290" width="4.75" style="1" bestFit="1" customWidth="1"/>
    <col min="1291" max="1291" width="9.375" style="1" customWidth="1"/>
    <col min="1292" max="1292" width="7.5" style="1" customWidth="1"/>
    <col min="1293" max="1293" width="4.75" style="1" bestFit="1" customWidth="1"/>
    <col min="1294" max="1294" width="4.75" style="1" customWidth="1"/>
    <col min="1295" max="1536" width="9" style="1"/>
    <col min="1537" max="1537" width="4.75" style="1" customWidth="1"/>
    <col min="1538" max="1538" width="18.125" style="1" bestFit="1" customWidth="1"/>
    <col min="1539" max="1539" width="12.75" style="1" customWidth="1"/>
    <col min="1540" max="1540" width="15" style="1" customWidth="1"/>
    <col min="1541" max="1541" width="16.875" style="1" customWidth="1"/>
    <col min="1542" max="1543" width="5.625" style="1" customWidth="1"/>
    <col min="1544" max="1546" width="4.75" style="1" bestFit="1" customWidth="1"/>
    <col min="1547" max="1547" width="9.375" style="1" customWidth="1"/>
    <col min="1548" max="1548" width="7.5" style="1" customWidth="1"/>
    <col min="1549" max="1549" width="4.75" style="1" bestFit="1" customWidth="1"/>
    <col min="1550" max="1550" width="4.75" style="1" customWidth="1"/>
    <col min="1551" max="1792" width="9" style="1"/>
    <col min="1793" max="1793" width="4.75" style="1" customWidth="1"/>
    <col min="1794" max="1794" width="18.125" style="1" bestFit="1" customWidth="1"/>
    <col min="1795" max="1795" width="12.75" style="1" customWidth="1"/>
    <col min="1796" max="1796" width="15" style="1" customWidth="1"/>
    <col min="1797" max="1797" width="16.875" style="1" customWidth="1"/>
    <col min="1798" max="1799" width="5.625" style="1" customWidth="1"/>
    <col min="1800" max="1802" width="4.75" style="1" bestFit="1" customWidth="1"/>
    <col min="1803" max="1803" width="9.375" style="1" customWidth="1"/>
    <col min="1804" max="1804" width="7.5" style="1" customWidth="1"/>
    <col min="1805" max="1805" width="4.75" style="1" bestFit="1" customWidth="1"/>
    <col min="1806" max="1806" width="4.75" style="1" customWidth="1"/>
    <col min="1807" max="2048" width="9" style="1"/>
    <col min="2049" max="2049" width="4.75" style="1" customWidth="1"/>
    <col min="2050" max="2050" width="18.125" style="1" bestFit="1" customWidth="1"/>
    <col min="2051" max="2051" width="12.75" style="1" customWidth="1"/>
    <col min="2052" max="2052" width="15" style="1" customWidth="1"/>
    <col min="2053" max="2053" width="16.875" style="1" customWidth="1"/>
    <col min="2054" max="2055" width="5.625" style="1" customWidth="1"/>
    <col min="2056" max="2058" width="4.75" style="1" bestFit="1" customWidth="1"/>
    <col min="2059" max="2059" width="9.375" style="1" customWidth="1"/>
    <col min="2060" max="2060" width="7.5" style="1" customWidth="1"/>
    <col min="2061" max="2061" width="4.75" style="1" bestFit="1" customWidth="1"/>
    <col min="2062" max="2062" width="4.75" style="1" customWidth="1"/>
    <col min="2063" max="2304" width="9" style="1"/>
    <col min="2305" max="2305" width="4.75" style="1" customWidth="1"/>
    <col min="2306" max="2306" width="18.125" style="1" bestFit="1" customWidth="1"/>
    <col min="2307" max="2307" width="12.75" style="1" customWidth="1"/>
    <col min="2308" max="2308" width="15" style="1" customWidth="1"/>
    <col min="2309" max="2309" width="16.875" style="1" customWidth="1"/>
    <col min="2310" max="2311" width="5.625" style="1" customWidth="1"/>
    <col min="2312" max="2314" width="4.75" style="1" bestFit="1" customWidth="1"/>
    <col min="2315" max="2315" width="9.375" style="1" customWidth="1"/>
    <col min="2316" max="2316" width="7.5" style="1" customWidth="1"/>
    <col min="2317" max="2317" width="4.75" style="1" bestFit="1" customWidth="1"/>
    <col min="2318" max="2318" width="4.75" style="1" customWidth="1"/>
    <col min="2319" max="2560" width="9" style="1"/>
    <col min="2561" max="2561" width="4.75" style="1" customWidth="1"/>
    <col min="2562" max="2562" width="18.125" style="1" bestFit="1" customWidth="1"/>
    <col min="2563" max="2563" width="12.75" style="1" customWidth="1"/>
    <col min="2564" max="2564" width="15" style="1" customWidth="1"/>
    <col min="2565" max="2565" width="16.875" style="1" customWidth="1"/>
    <col min="2566" max="2567" width="5.625" style="1" customWidth="1"/>
    <col min="2568" max="2570" width="4.75" style="1" bestFit="1" customWidth="1"/>
    <col min="2571" max="2571" width="9.375" style="1" customWidth="1"/>
    <col min="2572" max="2572" width="7.5" style="1" customWidth="1"/>
    <col min="2573" max="2573" width="4.75" style="1" bestFit="1" customWidth="1"/>
    <col min="2574" max="2574" width="4.75" style="1" customWidth="1"/>
    <col min="2575" max="2816" width="9" style="1"/>
    <col min="2817" max="2817" width="4.75" style="1" customWidth="1"/>
    <col min="2818" max="2818" width="18.125" style="1" bestFit="1" customWidth="1"/>
    <col min="2819" max="2819" width="12.75" style="1" customWidth="1"/>
    <col min="2820" max="2820" width="15" style="1" customWidth="1"/>
    <col min="2821" max="2821" width="16.875" style="1" customWidth="1"/>
    <col min="2822" max="2823" width="5.625" style="1" customWidth="1"/>
    <col min="2824" max="2826" width="4.75" style="1" bestFit="1" customWidth="1"/>
    <col min="2827" max="2827" width="9.375" style="1" customWidth="1"/>
    <col min="2828" max="2828" width="7.5" style="1" customWidth="1"/>
    <col min="2829" max="2829" width="4.75" style="1" bestFit="1" customWidth="1"/>
    <col min="2830" max="2830" width="4.75" style="1" customWidth="1"/>
    <col min="2831" max="3072" width="9" style="1"/>
    <col min="3073" max="3073" width="4.75" style="1" customWidth="1"/>
    <col min="3074" max="3074" width="18.125" style="1" bestFit="1" customWidth="1"/>
    <col min="3075" max="3075" width="12.75" style="1" customWidth="1"/>
    <col min="3076" max="3076" width="15" style="1" customWidth="1"/>
    <col min="3077" max="3077" width="16.875" style="1" customWidth="1"/>
    <col min="3078" max="3079" width="5.625" style="1" customWidth="1"/>
    <col min="3080" max="3082" width="4.75" style="1" bestFit="1" customWidth="1"/>
    <col min="3083" max="3083" width="9.375" style="1" customWidth="1"/>
    <col min="3084" max="3084" width="7.5" style="1" customWidth="1"/>
    <col min="3085" max="3085" width="4.75" style="1" bestFit="1" customWidth="1"/>
    <col min="3086" max="3086" width="4.75" style="1" customWidth="1"/>
    <col min="3087" max="3328" width="9" style="1"/>
    <col min="3329" max="3329" width="4.75" style="1" customWidth="1"/>
    <col min="3330" max="3330" width="18.125" style="1" bestFit="1" customWidth="1"/>
    <col min="3331" max="3331" width="12.75" style="1" customWidth="1"/>
    <col min="3332" max="3332" width="15" style="1" customWidth="1"/>
    <col min="3333" max="3333" width="16.875" style="1" customWidth="1"/>
    <col min="3334" max="3335" width="5.625" style="1" customWidth="1"/>
    <col min="3336" max="3338" width="4.75" style="1" bestFit="1" customWidth="1"/>
    <col min="3339" max="3339" width="9.375" style="1" customWidth="1"/>
    <col min="3340" max="3340" width="7.5" style="1" customWidth="1"/>
    <col min="3341" max="3341" width="4.75" style="1" bestFit="1" customWidth="1"/>
    <col min="3342" max="3342" width="4.75" style="1" customWidth="1"/>
    <col min="3343" max="3584" width="9" style="1"/>
    <col min="3585" max="3585" width="4.75" style="1" customWidth="1"/>
    <col min="3586" max="3586" width="18.125" style="1" bestFit="1" customWidth="1"/>
    <col min="3587" max="3587" width="12.75" style="1" customWidth="1"/>
    <col min="3588" max="3588" width="15" style="1" customWidth="1"/>
    <col min="3589" max="3589" width="16.875" style="1" customWidth="1"/>
    <col min="3590" max="3591" width="5.625" style="1" customWidth="1"/>
    <col min="3592" max="3594" width="4.75" style="1" bestFit="1" customWidth="1"/>
    <col min="3595" max="3595" width="9.375" style="1" customWidth="1"/>
    <col min="3596" max="3596" width="7.5" style="1" customWidth="1"/>
    <col min="3597" max="3597" width="4.75" style="1" bestFit="1" customWidth="1"/>
    <col min="3598" max="3598" width="4.75" style="1" customWidth="1"/>
    <col min="3599" max="3840" width="9" style="1"/>
    <col min="3841" max="3841" width="4.75" style="1" customWidth="1"/>
    <col min="3842" max="3842" width="18.125" style="1" bestFit="1" customWidth="1"/>
    <col min="3843" max="3843" width="12.75" style="1" customWidth="1"/>
    <col min="3844" max="3844" width="15" style="1" customWidth="1"/>
    <col min="3845" max="3845" width="16.875" style="1" customWidth="1"/>
    <col min="3846" max="3847" width="5.625" style="1" customWidth="1"/>
    <col min="3848" max="3850" width="4.75" style="1" bestFit="1" customWidth="1"/>
    <col min="3851" max="3851" width="9.375" style="1" customWidth="1"/>
    <col min="3852" max="3852" width="7.5" style="1" customWidth="1"/>
    <col min="3853" max="3853" width="4.75" style="1" bestFit="1" customWidth="1"/>
    <col min="3854" max="3854" width="4.75" style="1" customWidth="1"/>
    <col min="3855" max="4096" width="9" style="1"/>
    <col min="4097" max="4097" width="4.75" style="1" customWidth="1"/>
    <col min="4098" max="4098" width="18.125" style="1" bestFit="1" customWidth="1"/>
    <col min="4099" max="4099" width="12.75" style="1" customWidth="1"/>
    <col min="4100" max="4100" width="15" style="1" customWidth="1"/>
    <col min="4101" max="4101" width="16.875" style="1" customWidth="1"/>
    <col min="4102" max="4103" width="5.625" style="1" customWidth="1"/>
    <col min="4104" max="4106" width="4.75" style="1" bestFit="1" customWidth="1"/>
    <col min="4107" max="4107" width="9.375" style="1" customWidth="1"/>
    <col min="4108" max="4108" width="7.5" style="1" customWidth="1"/>
    <col min="4109" max="4109" width="4.75" style="1" bestFit="1" customWidth="1"/>
    <col min="4110" max="4110" width="4.75" style="1" customWidth="1"/>
    <col min="4111" max="4352" width="9" style="1"/>
    <col min="4353" max="4353" width="4.75" style="1" customWidth="1"/>
    <col min="4354" max="4354" width="18.125" style="1" bestFit="1" customWidth="1"/>
    <col min="4355" max="4355" width="12.75" style="1" customWidth="1"/>
    <col min="4356" max="4356" width="15" style="1" customWidth="1"/>
    <col min="4357" max="4357" width="16.875" style="1" customWidth="1"/>
    <col min="4358" max="4359" width="5.625" style="1" customWidth="1"/>
    <col min="4360" max="4362" width="4.75" style="1" bestFit="1" customWidth="1"/>
    <col min="4363" max="4363" width="9.375" style="1" customWidth="1"/>
    <col min="4364" max="4364" width="7.5" style="1" customWidth="1"/>
    <col min="4365" max="4365" width="4.75" style="1" bestFit="1" customWidth="1"/>
    <col min="4366" max="4366" width="4.75" style="1" customWidth="1"/>
    <col min="4367" max="4608" width="9" style="1"/>
    <col min="4609" max="4609" width="4.75" style="1" customWidth="1"/>
    <col min="4610" max="4610" width="18.125" style="1" bestFit="1" customWidth="1"/>
    <col min="4611" max="4611" width="12.75" style="1" customWidth="1"/>
    <col min="4612" max="4612" width="15" style="1" customWidth="1"/>
    <col min="4613" max="4613" width="16.875" style="1" customWidth="1"/>
    <col min="4614" max="4615" width="5.625" style="1" customWidth="1"/>
    <col min="4616" max="4618" width="4.75" style="1" bestFit="1" customWidth="1"/>
    <col min="4619" max="4619" width="9.375" style="1" customWidth="1"/>
    <col min="4620" max="4620" width="7.5" style="1" customWidth="1"/>
    <col min="4621" max="4621" width="4.75" style="1" bestFit="1" customWidth="1"/>
    <col min="4622" max="4622" width="4.75" style="1" customWidth="1"/>
    <col min="4623" max="4864" width="9" style="1"/>
    <col min="4865" max="4865" width="4.75" style="1" customWidth="1"/>
    <col min="4866" max="4866" width="18.125" style="1" bestFit="1" customWidth="1"/>
    <col min="4867" max="4867" width="12.75" style="1" customWidth="1"/>
    <col min="4868" max="4868" width="15" style="1" customWidth="1"/>
    <col min="4869" max="4869" width="16.875" style="1" customWidth="1"/>
    <col min="4870" max="4871" width="5.625" style="1" customWidth="1"/>
    <col min="4872" max="4874" width="4.75" style="1" bestFit="1" customWidth="1"/>
    <col min="4875" max="4875" width="9.375" style="1" customWidth="1"/>
    <col min="4876" max="4876" width="7.5" style="1" customWidth="1"/>
    <col min="4877" max="4877" width="4.75" style="1" bestFit="1" customWidth="1"/>
    <col min="4878" max="4878" width="4.75" style="1" customWidth="1"/>
    <col min="4879" max="5120" width="9" style="1"/>
    <col min="5121" max="5121" width="4.75" style="1" customWidth="1"/>
    <col min="5122" max="5122" width="18.125" style="1" bestFit="1" customWidth="1"/>
    <col min="5123" max="5123" width="12.75" style="1" customWidth="1"/>
    <col min="5124" max="5124" width="15" style="1" customWidth="1"/>
    <col min="5125" max="5125" width="16.875" style="1" customWidth="1"/>
    <col min="5126" max="5127" width="5.625" style="1" customWidth="1"/>
    <col min="5128" max="5130" width="4.75" style="1" bestFit="1" customWidth="1"/>
    <col min="5131" max="5131" width="9.375" style="1" customWidth="1"/>
    <col min="5132" max="5132" width="7.5" style="1" customWidth="1"/>
    <col min="5133" max="5133" width="4.75" style="1" bestFit="1" customWidth="1"/>
    <col min="5134" max="5134" width="4.75" style="1" customWidth="1"/>
    <col min="5135" max="5376" width="9" style="1"/>
    <col min="5377" max="5377" width="4.75" style="1" customWidth="1"/>
    <col min="5378" max="5378" width="18.125" style="1" bestFit="1" customWidth="1"/>
    <col min="5379" max="5379" width="12.75" style="1" customWidth="1"/>
    <col min="5380" max="5380" width="15" style="1" customWidth="1"/>
    <col min="5381" max="5381" width="16.875" style="1" customWidth="1"/>
    <col min="5382" max="5383" width="5.625" style="1" customWidth="1"/>
    <col min="5384" max="5386" width="4.75" style="1" bestFit="1" customWidth="1"/>
    <col min="5387" max="5387" width="9.375" style="1" customWidth="1"/>
    <col min="5388" max="5388" width="7.5" style="1" customWidth="1"/>
    <col min="5389" max="5389" width="4.75" style="1" bestFit="1" customWidth="1"/>
    <col min="5390" max="5390" width="4.75" style="1" customWidth="1"/>
    <col min="5391" max="5632" width="9" style="1"/>
    <col min="5633" max="5633" width="4.75" style="1" customWidth="1"/>
    <col min="5634" max="5634" width="18.125" style="1" bestFit="1" customWidth="1"/>
    <col min="5635" max="5635" width="12.75" style="1" customWidth="1"/>
    <col min="5636" max="5636" width="15" style="1" customWidth="1"/>
    <col min="5637" max="5637" width="16.875" style="1" customWidth="1"/>
    <col min="5638" max="5639" width="5.625" style="1" customWidth="1"/>
    <col min="5640" max="5642" width="4.75" style="1" bestFit="1" customWidth="1"/>
    <col min="5643" max="5643" width="9.375" style="1" customWidth="1"/>
    <col min="5644" max="5644" width="7.5" style="1" customWidth="1"/>
    <col min="5645" max="5645" width="4.75" style="1" bestFit="1" customWidth="1"/>
    <col min="5646" max="5646" width="4.75" style="1" customWidth="1"/>
    <col min="5647" max="5888" width="9" style="1"/>
    <col min="5889" max="5889" width="4.75" style="1" customWidth="1"/>
    <col min="5890" max="5890" width="18.125" style="1" bestFit="1" customWidth="1"/>
    <col min="5891" max="5891" width="12.75" style="1" customWidth="1"/>
    <col min="5892" max="5892" width="15" style="1" customWidth="1"/>
    <col min="5893" max="5893" width="16.875" style="1" customWidth="1"/>
    <col min="5894" max="5895" width="5.625" style="1" customWidth="1"/>
    <col min="5896" max="5898" width="4.75" style="1" bestFit="1" customWidth="1"/>
    <col min="5899" max="5899" width="9.375" style="1" customWidth="1"/>
    <col min="5900" max="5900" width="7.5" style="1" customWidth="1"/>
    <col min="5901" max="5901" width="4.75" style="1" bestFit="1" customWidth="1"/>
    <col min="5902" max="5902" width="4.75" style="1" customWidth="1"/>
    <col min="5903" max="6144" width="9" style="1"/>
    <col min="6145" max="6145" width="4.75" style="1" customWidth="1"/>
    <col min="6146" max="6146" width="18.125" style="1" bestFit="1" customWidth="1"/>
    <col min="6147" max="6147" width="12.75" style="1" customWidth="1"/>
    <col min="6148" max="6148" width="15" style="1" customWidth="1"/>
    <col min="6149" max="6149" width="16.875" style="1" customWidth="1"/>
    <col min="6150" max="6151" width="5.625" style="1" customWidth="1"/>
    <col min="6152" max="6154" width="4.75" style="1" bestFit="1" customWidth="1"/>
    <col min="6155" max="6155" width="9.375" style="1" customWidth="1"/>
    <col min="6156" max="6156" width="7.5" style="1" customWidth="1"/>
    <col min="6157" max="6157" width="4.75" style="1" bestFit="1" customWidth="1"/>
    <col min="6158" max="6158" width="4.75" style="1" customWidth="1"/>
    <col min="6159" max="6400" width="9" style="1"/>
    <col min="6401" max="6401" width="4.75" style="1" customWidth="1"/>
    <col min="6402" max="6402" width="18.125" style="1" bestFit="1" customWidth="1"/>
    <col min="6403" max="6403" width="12.75" style="1" customWidth="1"/>
    <col min="6404" max="6404" width="15" style="1" customWidth="1"/>
    <col min="6405" max="6405" width="16.875" style="1" customWidth="1"/>
    <col min="6406" max="6407" width="5.625" style="1" customWidth="1"/>
    <col min="6408" max="6410" width="4.75" style="1" bestFit="1" customWidth="1"/>
    <col min="6411" max="6411" width="9.375" style="1" customWidth="1"/>
    <col min="6412" max="6412" width="7.5" style="1" customWidth="1"/>
    <col min="6413" max="6413" width="4.75" style="1" bestFit="1" customWidth="1"/>
    <col min="6414" max="6414" width="4.75" style="1" customWidth="1"/>
    <col min="6415" max="6656" width="9" style="1"/>
    <col min="6657" max="6657" width="4.75" style="1" customWidth="1"/>
    <col min="6658" max="6658" width="18.125" style="1" bestFit="1" customWidth="1"/>
    <col min="6659" max="6659" width="12.75" style="1" customWidth="1"/>
    <col min="6660" max="6660" width="15" style="1" customWidth="1"/>
    <col min="6661" max="6661" width="16.875" style="1" customWidth="1"/>
    <col min="6662" max="6663" width="5.625" style="1" customWidth="1"/>
    <col min="6664" max="6666" width="4.75" style="1" bestFit="1" customWidth="1"/>
    <col min="6667" max="6667" width="9.375" style="1" customWidth="1"/>
    <col min="6668" max="6668" width="7.5" style="1" customWidth="1"/>
    <col min="6669" max="6669" width="4.75" style="1" bestFit="1" customWidth="1"/>
    <col min="6670" max="6670" width="4.75" style="1" customWidth="1"/>
    <col min="6671" max="6912" width="9" style="1"/>
    <col min="6913" max="6913" width="4.75" style="1" customWidth="1"/>
    <col min="6914" max="6914" width="18.125" style="1" bestFit="1" customWidth="1"/>
    <col min="6915" max="6915" width="12.75" style="1" customWidth="1"/>
    <col min="6916" max="6916" width="15" style="1" customWidth="1"/>
    <col min="6917" max="6917" width="16.875" style="1" customWidth="1"/>
    <col min="6918" max="6919" width="5.625" style="1" customWidth="1"/>
    <col min="6920" max="6922" width="4.75" style="1" bestFit="1" customWidth="1"/>
    <col min="6923" max="6923" width="9.375" style="1" customWidth="1"/>
    <col min="6924" max="6924" width="7.5" style="1" customWidth="1"/>
    <col min="6925" max="6925" width="4.75" style="1" bestFit="1" customWidth="1"/>
    <col min="6926" max="6926" width="4.75" style="1" customWidth="1"/>
    <col min="6927" max="7168" width="9" style="1"/>
    <col min="7169" max="7169" width="4.75" style="1" customWidth="1"/>
    <col min="7170" max="7170" width="18.125" style="1" bestFit="1" customWidth="1"/>
    <col min="7171" max="7171" width="12.75" style="1" customWidth="1"/>
    <col min="7172" max="7172" width="15" style="1" customWidth="1"/>
    <col min="7173" max="7173" width="16.875" style="1" customWidth="1"/>
    <col min="7174" max="7175" width="5.625" style="1" customWidth="1"/>
    <col min="7176" max="7178" width="4.75" style="1" bestFit="1" customWidth="1"/>
    <col min="7179" max="7179" width="9.375" style="1" customWidth="1"/>
    <col min="7180" max="7180" width="7.5" style="1" customWidth="1"/>
    <col min="7181" max="7181" width="4.75" style="1" bestFit="1" customWidth="1"/>
    <col min="7182" max="7182" width="4.75" style="1" customWidth="1"/>
    <col min="7183" max="7424" width="9" style="1"/>
    <col min="7425" max="7425" width="4.75" style="1" customWidth="1"/>
    <col min="7426" max="7426" width="18.125" style="1" bestFit="1" customWidth="1"/>
    <col min="7427" max="7427" width="12.75" style="1" customWidth="1"/>
    <col min="7428" max="7428" width="15" style="1" customWidth="1"/>
    <col min="7429" max="7429" width="16.875" style="1" customWidth="1"/>
    <col min="7430" max="7431" width="5.625" style="1" customWidth="1"/>
    <col min="7432" max="7434" width="4.75" style="1" bestFit="1" customWidth="1"/>
    <col min="7435" max="7435" width="9.375" style="1" customWidth="1"/>
    <col min="7436" max="7436" width="7.5" style="1" customWidth="1"/>
    <col min="7437" max="7437" width="4.75" style="1" bestFit="1" customWidth="1"/>
    <col min="7438" max="7438" width="4.75" style="1" customWidth="1"/>
    <col min="7439" max="7680" width="9" style="1"/>
    <col min="7681" max="7681" width="4.75" style="1" customWidth="1"/>
    <col min="7682" max="7682" width="18.125" style="1" bestFit="1" customWidth="1"/>
    <col min="7683" max="7683" width="12.75" style="1" customWidth="1"/>
    <col min="7684" max="7684" width="15" style="1" customWidth="1"/>
    <col min="7685" max="7685" width="16.875" style="1" customWidth="1"/>
    <col min="7686" max="7687" width="5.625" style="1" customWidth="1"/>
    <col min="7688" max="7690" width="4.75" style="1" bestFit="1" customWidth="1"/>
    <col min="7691" max="7691" width="9.375" style="1" customWidth="1"/>
    <col min="7692" max="7692" width="7.5" style="1" customWidth="1"/>
    <col min="7693" max="7693" width="4.75" style="1" bestFit="1" customWidth="1"/>
    <col min="7694" max="7694" width="4.75" style="1" customWidth="1"/>
    <col min="7695" max="7936" width="9" style="1"/>
    <col min="7937" max="7937" width="4.75" style="1" customWidth="1"/>
    <col min="7938" max="7938" width="18.125" style="1" bestFit="1" customWidth="1"/>
    <col min="7939" max="7939" width="12.75" style="1" customWidth="1"/>
    <col min="7940" max="7940" width="15" style="1" customWidth="1"/>
    <col min="7941" max="7941" width="16.875" style="1" customWidth="1"/>
    <col min="7942" max="7943" width="5.625" style="1" customWidth="1"/>
    <col min="7944" max="7946" width="4.75" style="1" bestFit="1" customWidth="1"/>
    <col min="7947" max="7947" width="9.375" style="1" customWidth="1"/>
    <col min="7948" max="7948" width="7.5" style="1" customWidth="1"/>
    <col min="7949" max="7949" width="4.75" style="1" bestFit="1" customWidth="1"/>
    <col min="7950" max="7950" width="4.75" style="1" customWidth="1"/>
    <col min="7951" max="8192" width="9" style="1"/>
    <col min="8193" max="8193" width="4.75" style="1" customWidth="1"/>
    <col min="8194" max="8194" width="18.125" style="1" bestFit="1" customWidth="1"/>
    <col min="8195" max="8195" width="12.75" style="1" customWidth="1"/>
    <col min="8196" max="8196" width="15" style="1" customWidth="1"/>
    <col min="8197" max="8197" width="16.875" style="1" customWidth="1"/>
    <col min="8198" max="8199" width="5.625" style="1" customWidth="1"/>
    <col min="8200" max="8202" width="4.75" style="1" bestFit="1" customWidth="1"/>
    <col min="8203" max="8203" width="9.375" style="1" customWidth="1"/>
    <col min="8204" max="8204" width="7.5" style="1" customWidth="1"/>
    <col min="8205" max="8205" width="4.75" style="1" bestFit="1" customWidth="1"/>
    <col min="8206" max="8206" width="4.75" style="1" customWidth="1"/>
    <col min="8207" max="8448" width="9" style="1"/>
    <col min="8449" max="8449" width="4.75" style="1" customWidth="1"/>
    <col min="8450" max="8450" width="18.125" style="1" bestFit="1" customWidth="1"/>
    <col min="8451" max="8451" width="12.75" style="1" customWidth="1"/>
    <col min="8452" max="8452" width="15" style="1" customWidth="1"/>
    <col min="8453" max="8453" width="16.875" style="1" customWidth="1"/>
    <col min="8454" max="8455" width="5.625" style="1" customWidth="1"/>
    <col min="8456" max="8458" width="4.75" style="1" bestFit="1" customWidth="1"/>
    <col min="8459" max="8459" width="9.375" style="1" customWidth="1"/>
    <col min="8460" max="8460" width="7.5" style="1" customWidth="1"/>
    <col min="8461" max="8461" width="4.75" style="1" bestFit="1" customWidth="1"/>
    <col min="8462" max="8462" width="4.75" style="1" customWidth="1"/>
    <col min="8463" max="8704" width="9" style="1"/>
    <col min="8705" max="8705" width="4.75" style="1" customWidth="1"/>
    <col min="8706" max="8706" width="18.125" style="1" bestFit="1" customWidth="1"/>
    <col min="8707" max="8707" width="12.75" style="1" customWidth="1"/>
    <col min="8708" max="8708" width="15" style="1" customWidth="1"/>
    <col min="8709" max="8709" width="16.875" style="1" customWidth="1"/>
    <col min="8710" max="8711" width="5.625" style="1" customWidth="1"/>
    <col min="8712" max="8714" width="4.75" style="1" bestFit="1" customWidth="1"/>
    <col min="8715" max="8715" width="9.375" style="1" customWidth="1"/>
    <col min="8716" max="8716" width="7.5" style="1" customWidth="1"/>
    <col min="8717" max="8717" width="4.75" style="1" bestFit="1" customWidth="1"/>
    <col min="8718" max="8718" width="4.75" style="1" customWidth="1"/>
    <col min="8719" max="8960" width="9" style="1"/>
    <col min="8961" max="8961" width="4.75" style="1" customWidth="1"/>
    <col min="8962" max="8962" width="18.125" style="1" bestFit="1" customWidth="1"/>
    <col min="8963" max="8963" width="12.75" style="1" customWidth="1"/>
    <col min="8964" max="8964" width="15" style="1" customWidth="1"/>
    <col min="8965" max="8965" width="16.875" style="1" customWidth="1"/>
    <col min="8966" max="8967" width="5.625" style="1" customWidth="1"/>
    <col min="8968" max="8970" width="4.75" style="1" bestFit="1" customWidth="1"/>
    <col min="8971" max="8971" width="9.375" style="1" customWidth="1"/>
    <col min="8972" max="8972" width="7.5" style="1" customWidth="1"/>
    <col min="8973" max="8973" width="4.75" style="1" bestFit="1" customWidth="1"/>
    <col min="8974" max="8974" width="4.75" style="1" customWidth="1"/>
    <col min="8975" max="9216" width="9" style="1"/>
    <col min="9217" max="9217" width="4.75" style="1" customWidth="1"/>
    <col min="9218" max="9218" width="18.125" style="1" bestFit="1" customWidth="1"/>
    <col min="9219" max="9219" width="12.75" style="1" customWidth="1"/>
    <col min="9220" max="9220" width="15" style="1" customWidth="1"/>
    <col min="9221" max="9221" width="16.875" style="1" customWidth="1"/>
    <col min="9222" max="9223" width="5.625" style="1" customWidth="1"/>
    <col min="9224" max="9226" width="4.75" style="1" bestFit="1" customWidth="1"/>
    <col min="9227" max="9227" width="9.375" style="1" customWidth="1"/>
    <col min="9228" max="9228" width="7.5" style="1" customWidth="1"/>
    <col min="9229" max="9229" width="4.75" style="1" bestFit="1" customWidth="1"/>
    <col min="9230" max="9230" width="4.75" style="1" customWidth="1"/>
    <col min="9231" max="9472" width="9" style="1"/>
    <col min="9473" max="9473" width="4.75" style="1" customWidth="1"/>
    <col min="9474" max="9474" width="18.125" style="1" bestFit="1" customWidth="1"/>
    <col min="9475" max="9475" width="12.75" style="1" customWidth="1"/>
    <col min="9476" max="9476" width="15" style="1" customWidth="1"/>
    <col min="9477" max="9477" width="16.875" style="1" customWidth="1"/>
    <col min="9478" max="9479" width="5.625" style="1" customWidth="1"/>
    <col min="9480" max="9482" width="4.75" style="1" bestFit="1" customWidth="1"/>
    <col min="9483" max="9483" width="9.375" style="1" customWidth="1"/>
    <col min="9484" max="9484" width="7.5" style="1" customWidth="1"/>
    <col min="9485" max="9485" width="4.75" style="1" bestFit="1" customWidth="1"/>
    <col min="9486" max="9486" width="4.75" style="1" customWidth="1"/>
    <col min="9487" max="9728" width="9" style="1"/>
    <col min="9729" max="9729" width="4.75" style="1" customWidth="1"/>
    <col min="9730" max="9730" width="18.125" style="1" bestFit="1" customWidth="1"/>
    <col min="9731" max="9731" width="12.75" style="1" customWidth="1"/>
    <col min="9732" max="9732" width="15" style="1" customWidth="1"/>
    <col min="9733" max="9733" width="16.875" style="1" customWidth="1"/>
    <col min="9734" max="9735" width="5.625" style="1" customWidth="1"/>
    <col min="9736" max="9738" width="4.75" style="1" bestFit="1" customWidth="1"/>
    <col min="9739" max="9739" width="9.375" style="1" customWidth="1"/>
    <col min="9740" max="9740" width="7.5" style="1" customWidth="1"/>
    <col min="9741" max="9741" width="4.75" style="1" bestFit="1" customWidth="1"/>
    <col min="9742" max="9742" width="4.75" style="1" customWidth="1"/>
    <col min="9743" max="9984" width="9" style="1"/>
    <col min="9985" max="9985" width="4.75" style="1" customWidth="1"/>
    <col min="9986" max="9986" width="18.125" style="1" bestFit="1" customWidth="1"/>
    <col min="9987" max="9987" width="12.75" style="1" customWidth="1"/>
    <col min="9988" max="9988" width="15" style="1" customWidth="1"/>
    <col min="9989" max="9989" width="16.875" style="1" customWidth="1"/>
    <col min="9990" max="9991" width="5.625" style="1" customWidth="1"/>
    <col min="9992" max="9994" width="4.75" style="1" bestFit="1" customWidth="1"/>
    <col min="9995" max="9995" width="9.375" style="1" customWidth="1"/>
    <col min="9996" max="9996" width="7.5" style="1" customWidth="1"/>
    <col min="9997" max="9997" width="4.75" style="1" bestFit="1" customWidth="1"/>
    <col min="9998" max="9998" width="4.75" style="1" customWidth="1"/>
    <col min="9999" max="10240" width="9" style="1"/>
    <col min="10241" max="10241" width="4.75" style="1" customWidth="1"/>
    <col min="10242" max="10242" width="18.125" style="1" bestFit="1" customWidth="1"/>
    <col min="10243" max="10243" width="12.75" style="1" customWidth="1"/>
    <col min="10244" max="10244" width="15" style="1" customWidth="1"/>
    <col min="10245" max="10245" width="16.875" style="1" customWidth="1"/>
    <col min="10246" max="10247" width="5.625" style="1" customWidth="1"/>
    <col min="10248" max="10250" width="4.75" style="1" bestFit="1" customWidth="1"/>
    <col min="10251" max="10251" width="9.375" style="1" customWidth="1"/>
    <col min="10252" max="10252" width="7.5" style="1" customWidth="1"/>
    <col min="10253" max="10253" width="4.75" style="1" bestFit="1" customWidth="1"/>
    <col min="10254" max="10254" width="4.75" style="1" customWidth="1"/>
    <col min="10255" max="10496" width="9" style="1"/>
    <col min="10497" max="10497" width="4.75" style="1" customWidth="1"/>
    <col min="10498" max="10498" width="18.125" style="1" bestFit="1" customWidth="1"/>
    <col min="10499" max="10499" width="12.75" style="1" customWidth="1"/>
    <col min="10500" max="10500" width="15" style="1" customWidth="1"/>
    <col min="10501" max="10501" width="16.875" style="1" customWidth="1"/>
    <col min="10502" max="10503" width="5.625" style="1" customWidth="1"/>
    <col min="10504" max="10506" width="4.75" style="1" bestFit="1" customWidth="1"/>
    <col min="10507" max="10507" width="9.375" style="1" customWidth="1"/>
    <col min="10508" max="10508" width="7.5" style="1" customWidth="1"/>
    <col min="10509" max="10509" width="4.75" style="1" bestFit="1" customWidth="1"/>
    <col min="10510" max="10510" width="4.75" style="1" customWidth="1"/>
    <col min="10511" max="10752" width="9" style="1"/>
    <col min="10753" max="10753" width="4.75" style="1" customWidth="1"/>
    <col min="10754" max="10754" width="18.125" style="1" bestFit="1" customWidth="1"/>
    <col min="10755" max="10755" width="12.75" style="1" customWidth="1"/>
    <col min="10756" max="10756" width="15" style="1" customWidth="1"/>
    <col min="10757" max="10757" width="16.875" style="1" customWidth="1"/>
    <col min="10758" max="10759" width="5.625" style="1" customWidth="1"/>
    <col min="10760" max="10762" width="4.75" style="1" bestFit="1" customWidth="1"/>
    <col min="10763" max="10763" width="9.375" style="1" customWidth="1"/>
    <col min="10764" max="10764" width="7.5" style="1" customWidth="1"/>
    <col min="10765" max="10765" width="4.75" style="1" bestFit="1" customWidth="1"/>
    <col min="10766" max="10766" width="4.75" style="1" customWidth="1"/>
    <col min="10767" max="11008" width="9" style="1"/>
    <col min="11009" max="11009" width="4.75" style="1" customWidth="1"/>
    <col min="11010" max="11010" width="18.125" style="1" bestFit="1" customWidth="1"/>
    <col min="11011" max="11011" width="12.75" style="1" customWidth="1"/>
    <col min="11012" max="11012" width="15" style="1" customWidth="1"/>
    <col min="11013" max="11013" width="16.875" style="1" customWidth="1"/>
    <col min="11014" max="11015" width="5.625" style="1" customWidth="1"/>
    <col min="11016" max="11018" width="4.75" style="1" bestFit="1" customWidth="1"/>
    <col min="11019" max="11019" width="9.375" style="1" customWidth="1"/>
    <col min="11020" max="11020" width="7.5" style="1" customWidth="1"/>
    <col min="11021" max="11021" width="4.75" style="1" bestFit="1" customWidth="1"/>
    <col min="11022" max="11022" width="4.75" style="1" customWidth="1"/>
    <col min="11023" max="11264" width="9" style="1"/>
    <col min="11265" max="11265" width="4.75" style="1" customWidth="1"/>
    <col min="11266" max="11266" width="18.125" style="1" bestFit="1" customWidth="1"/>
    <col min="11267" max="11267" width="12.75" style="1" customWidth="1"/>
    <col min="11268" max="11268" width="15" style="1" customWidth="1"/>
    <col min="11269" max="11269" width="16.875" style="1" customWidth="1"/>
    <col min="11270" max="11271" width="5.625" style="1" customWidth="1"/>
    <col min="11272" max="11274" width="4.75" style="1" bestFit="1" customWidth="1"/>
    <col min="11275" max="11275" width="9.375" style="1" customWidth="1"/>
    <col min="11276" max="11276" width="7.5" style="1" customWidth="1"/>
    <col min="11277" max="11277" width="4.75" style="1" bestFit="1" customWidth="1"/>
    <col min="11278" max="11278" width="4.75" style="1" customWidth="1"/>
    <col min="11279" max="11520" width="9" style="1"/>
    <col min="11521" max="11521" width="4.75" style="1" customWidth="1"/>
    <col min="11522" max="11522" width="18.125" style="1" bestFit="1" customWidth="1"/>
    <col min="11523" max="11523" width="12.75" style="1" customWidth="1"/>
    <col min="11524" max="11524" width="15" style="1" customWidth="1"/>
    <col min="11525" max="11525" width="16.875" style="1" customWidth="1"/>
    <col min="11526" max="11527" width="5.625" style="1" customWidth="1"/>
    <col min="11528" max="11530" width="4.75" style="1" bestFit="1" customWidth="1"/>
    <col min="11531" max="11531" width="9.375" style="1" customWidth="1"/>
    <col min="11532" max="11532" width="7.5" style="1" customWidth="1"/>
    <col min="11533" max="11533" width="4.75" style="1" bestFit="1" customWidth="1"/>
    <col min="11534" max="11534" width="4.75" style="1" customWidth="1"/>
    <col min="11535" max="11776" width="9" style="1"/>
    <col min="11777" max="11777" width="4.75" style="1" customWidth="1"/>
    <col min="11778" max="11778" width="18.125" style="1" bestFit="1" customWidth="1"/>
    <col min="11779" max="11779" width="12.75" style="1" customWidth="1"/>
    <col min="11780" max="11780" width="15" style="1" customWidth="1"/>
    <col min="11781" max="11781" width="16.875" style="1" customWidth="1"/>
    <col min="11782" max="11783" width="5.625" style="1" customWidth="1"/>
    <col min="11784" max="11786" width="4.75" style="1" bestFit="1" customWidth="1"/>
    <col min="11787" max="11787" width="9.375" style="1" customWidth="1"/>
    <col min="11788" max="11788" width="7.5" style="1" customWidth="1"/>
    <col min="11789" max="11789" width="4.75" style="1" bestFit="1" customWidth="1"/>
    <col min="11790" max="11790" width="4.75" style="1" customWidth="1"/>
    <col min="11791" max="12032" width="9" style="1"/>
    <col min="12033" max="12033" width="4.75" style="1" customWidth="1"/>
    <col min="12034" max="12034" width="18.125" style="1" bestFit="1" customWidth="1"/>
    <col min="12035" max="12035" width="12.75" style="1" customWidth="1"/>
    <col min="12036" max="12036" width="15" style="1" customWidth="1"/>
    <col min="12037" max="12037" width="16.875" style="1" customWidth="1"/>
    <col min="12038" max="12039" width="5.625" style="1" customWidth="1"/>
    <col min="12040" max="12042" width="4.75" style="1" bestFit="1" customWidth="1"/>
    <col min="12043" max="12043" width="9.375" style="1" customWidth="1"/>
    <col min="12044" max="12044" width="7.5" style="1" customWidth="1"/>
    <col min="12045" max="12045" width="4.75" style="1" bestFit="1" customWidth="1"/>
    <col min="12046" max="12046" width="4.75" style="1" customWidth="1"/>
    <col min="12047" max="12288" width="9" style="1"/>
    <col min="12289" max="12289" width="4.75" style="1" customWidth="1"/>
    <col min="12290" max="12290" width="18.125" style="1" bestFit="1" customWidth="1"/>
    <col min="12291" max="12291" width="12.75" style="1" customWidth="1"/>
    <col min="12292" max="12292" width="15" style="1" customWidth="1"/>
    <col min="12293" max="12293" width="16.875" style="1" customWidth="1"/>
    <col min="12294" max="12295" width="5.625" style="1" customWidth="1"/>
    <col min="12296" max="12298" width="4.75" style="1" bestFit="1" customWidth="1"/>
    <col min="12299" max="12299" width="9.375" style="1" customWidth="1"/>
    <col min="12300" max="12300" width="7.5" style="1" customWidth="1"/>
    <col min="12301" max="12301" width="4.75" style="1" bestFit="1" customWidth="1"/>
    <col min="12302" max="12302" width="4.75" style="1" customWidth="1"/>
    <col min="12303" max="12544" width="9" style="1"/>
    <col min="12545" max="12545" width="4.75" style="1" customWidth="1"/>
    <col min="12546" max="12546" width="18.125" style="1" bestFit="1" customWidth="1"/>
    <col min="12547" max="12547" width="12.75" style="1" customWidth="1"/>
    <col min="12548" max="12548" width="15" style="1" customWidth="1"/>
    <col min="12549" max="12549" width="16.875" style="1" customWidth="1"/>
    <col min="12550" max="12551" width="5.625" style="1" customWidth="1"/>
    <col min="12552" max="12554" width="4.75" style="1" bestFit="1" customWidth="1"/>
    <col min="12555" max="12555" width="9.375" style="1" customWidth="1"/>
    <col min="12556" max="12556" width="7.5" style="1" customWidth="1"/>
    <col min="12557" max="12557" width="4.75" style="1" bestFit="1" customWidth="1"/>
    <col min="12558" max="12558" width="4.75" style="1" customWidth="1"/>
    <col min="12559" max="12800" width="9" style="1"/>
    <col min="12801" max="12801" width="4.75" style="1" customWidth="1"/>
    <col min="12802" max="12802" width="18.125" style="1" bestFit="1" customWidth="1"/>
    <col min="12803" max="12803" width="12.75" style="1" customWidth="1"/>
    <col min="12804" max="12804" width="15" style="1" customWidth="1"/>
    <col min="12805" max="12805" width="16.875" style="1" customWidth="1"/>
    <col min="12806" max="12807" width="5.625" style="1" customWidth="1"/>
    <col min="12808" max="12810" width="4.75" style="1" bestFit="1" customWidth="1"/>
    <col min="12811" max="12811" width="9.375" style="1" customWidth="1"/>
    <col min="12812" max="12812" width="7.5" style="1" customWidth="1"/>
    <col min="12813" max="12813" width="4.75" style="1" bestFit="1" customWidth="1"/>
    <col min="12814" max="12814" width="4.75" style="1" customWidth="1"/>
    <col min="12815" max="13056" width="9" style="1"/>
    <col min="13057" max="13057" width="4.75" style="1" customWidth="1"/>
    <col min="13058" max="13058" width="18.125" style="1" bestFit="1" customWidth="1"/>
    <col min="13059" max="13059" width="12.75" style="1" customWidth="1"/>
    <col min="13060" max="13060" width="15" style="1" customWidth="1"/>
    <col min="13061" max="13061" width="16.875" style="1" customWidth="1"/>
    <col min="13062" max="13063" width="5.625" style="1" customWidth="1"/>
    <col min="13064" max="13066" width="4.75" style="1" bestFit="1" customWidth="1"/>
    <col min="13067" max="13067" width="9.375" style="1" customWidth="1"/>
    <col min="13068" max="13068" width="7.5" style="1" customWidth="1"/>
    <col min="13069" max="13069" width="4.75" style="1" bestFit="1" customWidth="1"/>
    <col min="13070" max="13070" width="4.75" style="1" customWidth="1"/>
    <col min="13071" max="13312" width="9" style="1"/>
    <col min="13313" max="13313" width="4.75" style="1" customWidth="1"/>
    <col min="13314" max="13314" width="18.125" style="1" bestFit="1" customWidth="1"/>
    <col min="13315" max="13315" width="12.75" style="1" customWidth="1"/>
    <col min="13316" max="13316" width="15" style="1" customWidth="1"/>
    <col min="13317" max="13317" width="16.875" style="1" customWidth="1"/>
    <col min="13318" max="13319" width="5.625" style="1" customWidth="1"/>
    <col min="13320" max="13322" width="4.75" style="1" bestFit="1" customWidth="1"/>
    <col min="13323" max="13323" width="9.375" style="1" customWidth="1"/>
    <col min="13324" max="13324" width="7.5" style="1" customWidth="1"/>
    <col min="13325" max="13325" width="4.75" style="1" bestFit="1" customWidth="1"/>
    <col min="13326" max="13326" width="4.75" style="1" customWidth="1"/>
    <col min="13327" max="13568" width="9" style="1"/>
    <col min="13569" max="13569" width="4.75" style="1" customWidth="1"/>
    <col min="13570" max="13570" width="18.125" style="1" bestFit="1" customWidth="1"/>
    <col min="13571" max="13571" width="12.75" style="1" customWidth="1"/>
    <col min="13572" max="13572" width="15" style="1" customWidth="1"/>
    <col min="13573" max="13573" width="16.875" style="1" customWidth="1"/>
    <col min="13574" max="13575" width="5.625" style="1" customWidth="1"/>
    <col min="13576" max="13578" width="4.75" style="1" bestFit="1" customWidth="1"/>
    <col min="13579" max="13579" width="9.375" style="1" customWidth="1"/>
    <col min="13580" max="13580" width="7.5" style="1" customWidth="1"/>
    <col min="13581" max="13581" width="4.75" style="1" bestFit="1" customWidth="1"/>
    <col min="13582" max="13582" width="4.75" style="1" customWidth="1"/>
    <col min="13583" max="13824" width="9" style="1"/>
    <col min="13825" max="13825" width="4.75" style="1" customWidth="1"/>
    <col min="13826" max="13826" width="18.125" style="1" bestFit="1" customWidth="1"/>
    <col min="13827" max="13827" width="12.75" style="1" customWidth="1"/>
    <col min="13828" max="13828" width="15" style="1" customWidth="1"/>
    <col min="13829" max="13829" width="16.875" style="1" customWidth="1"/>
    <col min="13830" max="13831" width="5.625" style="1" customWidth="1"/>
    <col min="13832" max="13834" width="4.75" style="1" bestFit="1" customWidth="1"/>
    <col min="13835" max="13835" width="9.375" style="1" customWidth="1"/>
    <col min="13836" max="13836" width="7.5" style="1" customWidth="1"/>
    <col min="13837" max="13837" width="4.75" style="1" bestFit="1" customWidth="1"/>
    <col min="13838" max="13838" width="4.75" style="1" customWidth="1"/>
    <col min="13839" max="14080" width="9" style="1"/>
    <col min="14081" max="14081" width="4.75" style="1" customWidth="1"/>
    <col min="14082" max="14082" width="18.125" style="1" bestFit="1" customWidth="1"/>
    <col min="14083" max="14083" width="12.75" style="1" customWidth="1"/>
    <col min="14084" max="14084" width="15" style="1" customWidth="1"/>
    <col min="14085" max="14085" width="16.875" style="1" customWidth="1"/>
    <col min="14086" max="14087" width="5.625" style="1" customWidth="1"/>
    <col min="14088" max="14090" width="4.75" style="1" bestFit="1" customWidth="1"/>
    <col min="14091" max="14091" width="9.375" style="1" customWidth="1"/>
    <col min="14092" max="14092" width="7.5" style="1" customWidth="1"/>
    <col min="14093" max="14093" width="4.75" style="1" bestFit="1" customWidth="1"/>
    <col min="14094" max="14094" width="4.75" style="1" customWidth="1"/>
    <col min="14095" max="14336" width="9" style="1"/>
    <col min="14337" max="14337" width="4.75" style="1" customWidth="1"/>
    <col min="14338" max="14338" width="18.125" style="1" bestFit="1" customWidth="1"/>
    <col min="14339" max="14339" width="12.75" style="1" customWidth="1"/>
    <col min="14340" max="14340" width="15" style="1" customWidth="1"/>
    <col min="14341" max="14341" width="16.875" style="1" customWidth="1"/>
    <col min="14342" max="14343" width="5.625" style="1" customWidth="1"/>
    <col min="14344" max="14346" width="4.75" style="1" bestFit="1" customWidth="1"/>
    <col min="14347" max="14347" width="9.375" style="1" customWidth="1"/>
    <col min="14348" max="14348" width="7.5" style="1" customWidth="1"/>
    <col min="14349" max="14349" width="4.75" style="1" bestFit="1" customWidth="1"/>
    <col min="14350" max="14350" width="4.75" style="1" customWidth="1"/>
    <col min="14351" max="14592" width="9" style="1"/>
    <col min="14593" max="14593" width="4.75" style="1" customWidth="1"/>
    <col min="14594" max="14594" width="18.125" style="1" bestFit="1" customWidth="1"/>
    <col min="14595" max="14595" width="12.75" style="1" customWidth="1"/>
    <col min="14596" max="14596" width="15" style="1" customWidth="1"/>
    <col min="14597" max="14597" width="16.875" style="1" customWidth="1"/>
    <col min="14598" max="14599" width="5.625" style="1" customWidth="1"/>
    <col min="14600" max="14602" width="4.75" style="1" bestFit="1" customWidth="1"/>
    <col min="14603" max="14603" width="9.375" style="1" customWidth="1"/>
    <col min="14604" max="14604" width="7.5" style="1" customWidth="1"/>
    <col min="14605" max="14605" width="4.75" style="1" bestFit="1" customWidth="1"/>
    <col min="14606" max="14606" width="4.75" style="1" customWidth="1"/>
    <col min="14607" max="14848" width="9" style="1"/>
    <col min="14849" max="14849" width="4.75" style="1" customWidth="1"/>
    <col min="14850" max="14850" width="18.125" style="1" bestFit="1" customWidth="1"/>
    <col min="14851" max="14851" width="12.75" style="1" customWidth="1"/>
    <col min="14852" max="14852" width="15" style="1" customWidth="1"/>
    <col min="14853" max="14853" width="16.875" style="1" customWidth="1"/>
    <col min="14854" max="14855" width="5.625" style="1" customWidth="1"/>
    <col min="14856" max="14858" width="4.75" style="1" bestFit="1" customWidth="1"/>
    <col min="14859" max="14859" width="9.375" style="1" customWidth="1"/>
    <col min="14860" max="14860" width="7.5" style="1" customWidth="1"/>
    <col min="14861" max="14861" width="4.75" style="1" bestFit="1" customWidth="1"/>
    <col min="14862" max="14862" width="4.75" style="1" customWidth="1"/>
    <col min="14863" max="15104" width="9" style="1"/>
    <col min="15105" max="15105" width="4.75" style="1" customWidth="1"/>
    <col min="15106" max="15106" width="18.125" style="1" bestFit="1" customWidth="1"/>
    <col min="15107" max="15107" width="12.75" style="1" customWidth="1"/>
    <col min="15108" max="15108" width="15" style="1" customWidth="1"/>
    <col min="15109" max="15109" width="16.875" style="1" customWidth="1"/>
    <col min="15110" max="15111" width="5.625" style="1" customWidth="1"/>
    <col min="15112" max="15114" width="4.75" style="1" bestFit="1" customWidth="1"/>
    <col min="15115" max="15115" width="9.375" style="1" customWidth="1"/>
    <col min="15116" max="15116" width="7.5" style="1" customWidth="1"/>
    <col min="15117" max="15117" width="4.75" style="1" bestFit="1" customWidth="1"/>
    <col min="15118" max="15118" width="4.75" style="1" customWidth="1"/>
    <col min="15119" max="15360" width="9" style="1"/>
    <col min="15361" max="15361" width="4.75" style="1" customWidth="1"/>
    <col min="15362" max="15362" width="18.125" style="1" bestFit="1" customWidth="1"/>
    <col min="15363" max="15363" width="12.75" style="1" customWidth="1"/>
    <col min="15364" max="15364" width="15" style="1" customWidth="1"/>
    <col min="15365" max="15365" width="16.875" style="1" customWidth="1"/>
    <col min="15366" max="15367" width="5.625" style="1" customWidth="1"/>
    <col min="15368" max="15370" width="4.75" style="1" bestFit="1" customWidth="1"/>
    <col min="15371" max="15371" width="9.375" style="1" customWidth="1"/>
    <col min="15372" max="15372" width="7.5" style="1" customWidth="1"/>
    <col min="15373" max="15373" width="4.75" style="1" bestFit="1" customWidth="1"/>
    <col min="15374" max="15374" width="4.75" style="1" customWidth="1"/>
    <col min="15375" max="15616" width="9" style="1"/>
    <col min="15617" max="15617" width="4.75" style="1" customWidth="1"/>
    <col min="15618" max="15618" width="18.125" style="1" bestFit="1" customWidth="1"/>
    <col min="15619" max="15619" width="12.75" style="1" customWidth="1"/>
    <col min="15620" max="15620" width="15" style="1" customWidth="1"/>
    <col min="15621" max="15621" width="16.875" style="1" customWidth="1"/>
    <col min="15622" max="15623" width="5.625" style="1" customWidth="1"/>
    <col min="15624" max="15626" width="4.75" style="1" bestFit="1" customWidth="1"/>
    <col min="15627" max="15627" width="9.375" style="1" customWidth="1"/>
    <col min="15628" max="15628" width="7.5" style="1" customWidth="1"/>
    <col min="15629" max="15629" width="4.75" style="1" bestFit="1" customWidth="1"/>
    <col min="15630" max="15630" width="4.75" style="1" customWidth="1"/>
    <col min="15631" max="15872" width="9" style="1"/>
    <col min="15873" max="15873" width="4.75" style="1" customWidth="1"/>
    <col min="15874" max="15874" width="18.125" style="1" bestFit="1" customWidth="1"/>
    <col min="15875" max="15875" width="12.75" style="1" customWidth="1"/>
    <col min="15876" max="15876" width="15" style="1" customWidth="1"/>
    <col min="15877" max="15877" width="16.875" style="1" customWidth="1"/>
    <col min="15878" max="15879" width="5.625" style="1" customWidth="1"/>
    <col min="15880" max="15882" width="4.75" style="1" bestFit="1" customWidth="1"/>
    <col min="15883" max="15883" width="9.375" style="1" customWidth="1"/>
    <col min="15884" max="15884" width="7.5" style="1" customWidth="1"/>
    <col min="15885" max="15885" width="4.75" style="1" bestFit="1" customWidth="1"/>
    <col min="15886" max="15886" width="4.75" style="1" customWidth="1"/>
    <col min="15887" max="16128" width="9" style="1"/>
    <col min="16129" max="16129" width="4.75" style="1" customWidth="1"/>
    <col min="16130" max="16130" width="18.125" style="1" bestFit="1" customWidth="1"/>
    <col min="16131" max="16131" width="12.75" style="1" customWidth="1"/>
    <col min="16132" max="16132" width="15" style="1" customWidth="1"/>
    <col min="16133" max="16133" width="16.875" style="1" customWidth="1"/>
    <col min="16134" max="16135" width="5.625" style="1" customWidth="1"/>
    <col min="16136" max="16138" width="4.75" style="1" bestFit="1" customWidth="1"/>
    <col min="16139" max="16139" width="9.375" style="1" customWidth="1"/>
    <col min="16140" max="16140" width="7.5" style="1" customWidth="1"/>
    <col min="16141" max="16141" width="4.75" style="1" bestFit="1" customWidth="1"/>
    <col min="16142" max="16142" width="4.75" style="1" customWidth="1"/>
    <col min="16143" max="16384" width="9" style="1"/>
  </cols>
  <sheetData>
    <row r="1" spans="1:14" ht="38.25" customHeight="1" x14ac:dyDescent="0.15">
      <c r="A1" s="187" t="s">
        <v>2319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9"/>
    </row>
    <row r="2" spans="1:14" s="7" customFormat="1" ht="31.5" customHeight="1" x14ac:dyDescent="0.15">
      <c r="A2" s="2" t="s">
        <v>0</v>
      </c>
      <c r="B2" s="3" t="s">
        <v>2320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2321</v>
      </c>
      <c r="K2" s="5" t="s">
        <v>10</v>
      </c>
      <c r="L2" s="5" t="s">
        <v>11</v>
      </c>
      <c r="M2" s="2" t="s">
        <v>2322</v>
      </c>
      <c r="N2" s="2" t="s">
        <v>2323</v>
      </c>
    </row>
    <row r="3" spans="1:14" s="7" customFormat="1" ht="20.100000000000001" customHeight="1" x14ac:dyDescent="0.15">
      <c r="A3" s="2">
        <v>1</v>
      </c>
      <c r="B3" s="140" t="s">
        <v>2324</v>
      </c>
      <c r="C3" s="141" t="s">
        <v>2325</v>
      </c>
      <c r="D3" s="141" t="s">
        <v>372</v>
      </c>
      <c r="E3" s="142" t="s">
        <v>1639</v>
      </c>
      <c r="F3" s="143">
        <v>62</v>
      </c>
      <c r="G3" s="143">
        <v>71</v>
      </c>
      <c r="H3" s="143">
        <v>96</v>
      </c>
      <c r="I3" s="143">
        <v>76</v>
      </c>
      <c r="J3" s="143">
        <v>305</v>
      </c>
      <c r="K3" s="144">
        <v>155.69999999999999</v>
      </c>
      <c r="L3" s="144">
        <f>J3+K3*1.5</f>
        <v>538.54999999999995</v>
      </c>
      <c r="M3" s="143">
        <v>1</v>
      </c>
      <c r="N3" s="143"/>
    </row>
    <row r="4" spans="1:14" s="7" customFormat="1" ht="20.100000000000001" customHeight="1" x14ac:dyDescent="0.15">
      <c r="A4" s="2">
        <v>2</v>
      </c>
      <c r="B4" s="140" t="s">
        <v>2326</v>
      </c>
      <c r="C4" s="141" t="s">
        <v>2327</v>
      </c>
      <c r="D4" s="141" t="s">
        <v>372</v>
      </c>
      <c r="E4" s="145" t="s">
        <v>1639</v>
      </c>
      <c r="F4" s="143">
        <v>47</v>
      </c>
      <c r="G4" s="143">
        <v>41</v>
      </c>
      <c r="H4" s="143">
        <v>81</v>
      </c>
      <c r="I4" s="143">
        <v>79</v>
      </c>
      <c r="J4" s="143">
        <v>248</v>
      </c>
      <c r="K4" s="144">
        <v>167.4</v>
      </c>
      <c r="L4" s="144">
        <f>J4+K4*1.5</f>
        <v>499.1</v>
      </c>
      <c r="M4" s="143">
        <v>2</v>
      </c>
      <c r="N4" s="143"/>
    </row>
    <row r="5" spans="1:14" s="7" customFormat="1" ht="20.100000000000001" customHeight="1" x14ac:dyDescent="0.15">
      <c r="A5" s="2">
        <v>3</v>
      </c>
      <c r="B5" s="146" t="s">
        <v>2328</v>
      </c>
      <c r="C5" s="147" t="s">
        <v>2329</v>
      </c>
      <c r="D5" s="141" t="s">
        <v>372</v>
      </c>
      <c r="E5" s="148" t="s">
        <v>1593</v>
      </c>
      <c r="F5" s="149">
        <v>49</v>
      </c>
      <c r="G5" s="149">
        <v>44</v>
      </c>
      <c r="H5" s="149">
        <v>71</v>
      </c>
      <c r="I5" s="149">
        <v>97</v>
      </c>
      <c r="J5" s="149">
        <v>261</v>
      </c>
      <c r="K5" s="150">
        <v>169.2</v>
      </c>
      <c r="L5" s="150">
        <f>J5+K5*1.5</f>
        <v>514.79999999999995</v>
      </c>
      <c r="M5" s="149">
        <v>1</v>
      </c>
      <c r="N5" s="149"/>
    </row>
    <row r="6" spans="1:14" s="7" customFormat="1" ht="20.100000000000001" customHeight="1" x14ac:dyDescent="0.15">
      <c r="A6" s="2">
        <v>4</v>
      </c>
      <c r="B6" s="151" t="s">
        <v>2330</v>
      </c>
      <c r="C6" s="152" t="s">
        <v>2331</v>
      </c>
      <c r="D6" s="152" t="s">
        <v>833</v>
      </c>
      <c r="E6" s="153" t="s">
        <v>2170</v>
      </c>
      <c r="F6" s="154">
        <v>49</v>
      </c>
      <c r="G6" s="154">
        <v>57</v>
      </c>
      <c r="H6" s="154">
        <v>109</v>
      </c>
      <c r="I6" s="154">
        <v>68</v>
      </c>
      <c r="J6" s="154">
        <v>283</v>
      </c>
      <c r="K6" s="155">
        <v>164.25</v>
      </c>
      <c r="L6" s="155">
        <f>K6*1.5+J6</f>
        <v>529.375</v>
      </c>
      <c r="M6" s="156">
        <v>1</v>
      </c>
      <c r="N6" s="156"/>
    </row>
    <row r="7" spans="1:14" s="7" customFormat="1" ht="20.100000000000001" customHeight="1" x14ac:dyDescent="0.15">
      <c r="A7" s="2">
        <v>5</v>
      </c>
      <c r="B7" s="157" t="s">
        <v>2332</v>
      </c>
      <c r="C7" s="157" t="s">
        <v>2333</v>
      </c>
      <c r="D7" s="152" t="s">
        <v>2334</v>
      </c>
      <c r="E7" s="157" t="s">
        <v>834</v>
      </c>
      <c r="F7" s="143"/>
      <c r="G7" s="158">
        <v>74</v>
      </c>
      <c r="H7" s="158">
        <v>130</v>
      </c>
      <c r="I7" s="143"/>
      <c r="J7" s="158">
        <v>204</v>
      </c>
      <c r="K7" s="159">
        <v>173.5</v>
      </c>
      <c r="L7" s="155">
        <f t="shared" ref="L7:L70" si="0">K7*1.5+J7</f>
        <v>464.25</v>
      </c>
      <c r="M7" s="143">
        <v>1</v>
      </c>
      <c r="N7" s="143"/>
    </row>
    <row r="8" spans="1:14" ht="20.100000000000001" customHeight="1" x14ac:dyDescent="0.15">
      <c r="A8" s="2">
        <v>6</v>
      </c>
      <c r="B8" s="157" t="s">
        <v>2335</v>
      </c>
      <c r="C8" s="157" t="s">
        <v>2336</v>
      </c>
      <c r="D8" s="152" t="s">
        <v>833</v>
      </c>
      <c r="E8" s="157" t="s">
        <v>834</v>
      </c>
      <c r="F8" s="143"/>
      <c r="G8" s="158">
        <v>76</v>
      </c>
      <c r="H8" s="158">
        <v>126</v>
      </c>
      <c r="I8" s="143"/>
      <c r="J8" s="158">
        <v>202</v>
      </c>
      <c r="K8" s="159">
        <v>172.25</v>
      </c>
      <c r="L8" s="155">
        <f t="shared" si="0"/>
        <v>460.375</v>
      </c>
      <c r="M8" s="143">
        <v>2</v>
      </c>
      <c r="N8" s="143"/>
    </row>
    <row r="9" spans="1:14" ht="20.100000000000001" customHeight="1" x14ac:dyDescent="0.15">
      <c r="A9" s="2">
        <v>7</v>
      </c>
      <c r="B9" s="157" t="s">
        <v>2337</v>
      </c>
      <c r="C9" s="157" t="s">
        <v>2338</v>
      </c>
      <c r="D9" s="152" t="s">
        <v>833</v>
      </c>
      <c r="E9" s="157" t="s">
        <v>834</v>
      </c>
      <c r="F9" s="143"/>
      <c r="G9" s="158">
        <v>80</v>
      </c>
      <c r="H9" s="158">
        <v>118</v>
      </c>
      <c r="I9" s="143"/>
      <c r="J9" s="158">
        <v>198</v>
      </c>
      <c r="K9" s="159">
        <v>173</v>
      </c>
      <c r="L9" s="155">
        <f t="shared" si="0"/>
        <v>457.5</v>
      </c>
      <c r="M9" s="143">
        <v>3</v>
      </c>
      <c r="N9" s="143"/>
    </row>
    <row r="10" spans="1:14" ht="20.100000000000001" customHeight="1" x14ac:dyDescent="0.15">
      <c r="A10" s="2">
        <v>8</v>
      </c>
      <c r="B10" s="160" t="s">
        <v>2339</v>
      </c>
      <c r="C10" s="160" t="s">
        <v>2340</v>
      </c>
      <c r="D10" s="152" t="s">
        <v>2334</v>
      </c>
      <c r="E10" s="160" t="s">
        <v>834</v>
      </c>
      <c r="F10" s="143"/>
      <c r="G10" s="158">
        <v>63</v>
      </c>
      <c r="H10" s="158">
        <v>127</v>
      </c>
      <c r="I10" s="143"/>
      <c r="J10" s="158">
        <v>190</v>
      </c>
      <c r="K10" s="159">
        <v>176.75</v>
      </c>
      <c r="L10" s="155">
        <f t="shared" si="0"/>
        <v>455.125</v>
      </c>
      <c r="M10" s="143">
        <v>4</v>
      </c>
      <c r="N10" s="143"/>
    </row>
    <row r="11" spans="1:14" ht="20.100000000000001" customHeight="1" x14ac:dyDescent="0.15">
      <c r="A11" s="2">
        <v>9</v>
      </c>
      <c r="B11" s="160" t="s">
        <v>2341</v>
      </c>
      <c r="C11" s="160" t="s">
        <v>2342</v>
      </c>
      <c r="D11" s="152" t="s">
        <v>2343</v>
      </c>
      <c r="E11" s="160" t="s">
        <v>834</v>
      </c>
      <c r="F11" s="143"/>
      <c r="G11" s="158">
        <v>70</v>
      </c>
      <c r="H11" s="158">
        <v>125</v>
      </c>
      <c r="I11" s="143"/>
      <c r="J11" s="158">
        <v>195</v>
      </c>
      <c r="K11" s="159">
        <v>173.25</v>
      </c>
      <c r="L11" s="155">
        <f t="shared" si="0"/>
        <v>454.875</v>
      </c>
      <c r="M11" s="143">
        <v>5</v>
      </c>
      <c r="N11" s="143"/>
    </row>
    <row r="12" spans="1:14" ht="20.100000000000001" customHeight="1" x14ac:dyDescent="0.15">
      <c r="A12" s="2">
        <v>10</v>
      </c>
      <c r="B12" s="160" t="s">
        <v>2344</v>
      </c>
      <c r="C12" s="160" t="s">
        <v>2345</v>
      </c>
      <c r="D12" s="152" t="s">
        <v>833</v>
      </c>
      <c r="E12" s="160" t="s">
        <v>834</v>
      </c>
      <c r="F12" s="143"/>
      <c r="G12" s="158">
        <v>70</v>
      </c>
      <c r="H12" s="158">
        <v>137</v>
      </c>
      <c r="I12" s="143"/>
      <c r="J12" s="158">
        <v>207</v>
      </c>
      <c r="K12" s="159">
        <v>164.5</v>
      </c>
      <c r="L12" s="155">
        <f t="shared" si="0"/>
        <v>453.75</v>
      </c>
      <c r="M12" s="143">
        <v>6</v>
      </c>
      <c r="N12" s="143"/>
    </row>
    <row r="13" spans="1:14" ht="20.100000000000001" customHeight="1" x14ac:dyDescent="0.15">
      <c r="A13" s="2">
        <v>11</v>
      </c>
      <c r="B13" s="160" t="s">
        <v>2346</v>
      </c>
      <c r="C13" s="160" t="s">
        <v>2347</v>
      </c>
      <c r="D13" s="152" t="s">
        <v>833</v>
      </c>
      <c r="E13" s="160" t="s">
        <v>834</v>
      </c>
      <c r="F13" s="143"/>
      <c r="G13" s="158">
        <v>75</v>
      </c>
      <c r="H13" s="158">
        <v>115</v>
      </c>
      <c r="I13" s="143"/>
      <c r="J13" s="158">
        <v>190</v>
      </c>
      <c r="K13" s="159">
        <v>175.5</v>
      </c>
      <c r="L13" s="155">
        <f t="shared" si="0"/>
        <v>453.25</v>
      </c>
      <c r="M13" s="143">
        <v>7</v>
      </c>
      <c r="N13" s="143"/>
    </row>
    <row r="14" spans="1:14" ht="20.100000000000001" customHeight="1" x14ac:dyDescent="0.15">
      <c r="A14" s="2">
        <v>12</v>
      </c>
      <c r="B14" s="160" t="s">
        <v>2348</v>
      </c>
      <c r="C14" s="160" t="s">
        <v>2349</v>
      </c>
      <c r="D14" s="152" t="s">
        <v>833</v>
      </c>
      <c r="E14" s="160" t="s">
        <v>834</v>
      </c>
      <c r="F14" s="143"/>
      <c r="G14" s="158">
        <v>69</v>
      </c>
      <c r="H14" s="158">
        <v>124</v>
      </c>
      <c r="I14" s="143"/>
      <c r="J14" s="158">
        <v>193</v>
      </c>
      <c r="K14" s="159">
        <v>171.75</v>
      </c>
      <c r="L14" s="155">
        <f t="shared" si="0"/>
        <v>450.625</v>
      </c>
      <c r="M14" s="143">
        <v>8</v>
      </c>
      <c r="N14" s="143"/>
    </row>
    <row r="15" spans="1:14" ht="20.100000000000001" customHeight="1" x14ac:dyDescent="0.15">
      <c r="A15" s="2">
        <v>13</v>
      </c>
      <c r="B15" s="160" t="s">
        <v>2350</v>
      </c>
      <c r="C15" s="160" t="s">
        <v>2351</v>
      </c>
      <c r="D15" s="152" t="s">
        <v>2334</v>
      </c>
      <c r="E15" s="160" t="s">
        <v>834</v>
      </c>
      <c r="F15" s="143"/>
      <c r="G15" s="158">
        <v>59</v>
      </c>
      <c r="H15" s="158">
        <v>120</v>
      </c>
      <c r="I15" s="143"/>
      <c r="J15" s="158">
        <v>179</v>
      </c>
      <c r="K15" s="159">
        <v>181</v>
      </c>
      <c r="L15" s="155">
        <f t="shared" si="0"/>
        <v>450.5</v>
      </c>
      <c r="M15" s="143">
        <v>9</v>
      </c>
      <c r="N15" s="143"/>
    </row>
    <row r="16" spans="1:14" ht="20.100000000000001" customHeight="1" x14ac:dyDescent="0.15">
      <c r="A16" s="2">
        <v>14</v>
      </c>
      <c r="B16" s="160" t="s">
        <v>2352</v>
      </c>
      <c r="C16" s="160" t="s">
        <v>2353</v>
      </c>
      <c r="D16" s="152" t="s">
        <v>833</v>
      </c>
      <c r="E16" s="160" t="s">
        <v>834</v>
      </c>
      <c r="F16" s="143"/>
      <c r="G16" s="158">
        <v>48</v>
      </c>
      <c r="H16" s="158">
        <v>153</v>
      </c>
      <c r="I16" s="143"/>
      <c r="J16" s="158">
        <v>201</v>
      </c>
      <c r="K16" s="159">
        <v>165.75</v>
      </c>
      <c r="L16" s="155">
        <f t="shared" si="0"/>
        <v>449.625</v>
      </c>
      <c r="M16" s="143">
        <v>10</v>
      </c>
      <c r="N16" s="143"/>
    </row>
    <row r="17" spans="1:14" ht="20.100000000000001" customHeight="1" x14ac:dyDescent="0.15">
      <c r="A17" s="2">
        <v>15</v>
      </c>
      <c r="B17" s="161" t="s">
        <v>2354</v>
      </c>
      <c r="C17" s="162" t="s">
        <v>2355</v>
      </c>
      <c r="D17" s="152" t="s">
        <v>2343</v>
      </c>
      <c r="E17" s="141" t="s">
        <v>834</v>
      </c>
      <c r="F17" s="143"/>
      <c r="G17" s="143">
        <v>60</v>
      </c>
      <c r="H17" s="143">
        <v>117</v>
      </c>
      <c r="I17" s="143"/>
      <c r="J17" s="143">
        <v>177</v>
      </c>
      <c r="K17" s="144">
        <v>181.25</v>
      </c>
      <c r="L17" s="155">
        <f t="shared" si="0"/>
        <v>448.875</v>
      </c>
      <c r="M17" s="143">
        <v>11</v>
      </c>
      <c r="N17" s="143"/>
    </row>
    <row r="18" spans="1:14" ht="20.100000000000001" customHeight="1" x14ac:dyDescent="0.15">
      <c r="A18" s="2">
        <v>16</v>
      </c>
      <c r="B18" s="160" t="s">
        <v>2356</v>
      </c>
      <c r="C18" s="160" t="s">
        <v>2357</v>
      </c>
      <c r="D18" s="152" t="s">
        <v>2334</v>
      </c>
      <c r="E18" s="160" t="s">
        <v>834</v>
      </c>
      <c r="F18" s="143"/>
      <c r="G18" s="158">
        <v>73</v>
      </c>
      <c r="H18" s="158">
        <v>130</v>
      </c>
      <c r="I18" s="143"/>
      <c r="J18" s="158">
        <v>203</v>
      </c>
      <c r="K18" s="159">
        <v>162</v>
      </c>
      <c r="L18" s="155">
        <f t="shared" si="0"/>
        <v>446</v>
      </c>
      <c r="M18" s="143">
        <v>12</v>
      </c>
      <c r="N18" s="143"/>
    </row>
    <row r="19" spans="1:14" ht="20.100000000000001" customHeight="1" x14ac:dyDescent="0.15">
      <c r="A19" s="2">
        <v>17</v>
      </c>
      <c r="B19" s="160" t="s">
        <v>2358</v>
      </c>
      <c r="C19" s="160" t="s">
        <v>2359</v>
      </c>
      <c r="D19" s="152" t="s">
        <v>833</v>
      </c>
      <c r="E19" s="160" t="s">
        <v>834</v>
      </c>
      <c r="F19" s="143"/>
      <c r="G19" s="158">
        <v>74</v>
      </c>
      <c r="H19" s="158">
        <v>110</v>
      </c>
      <c r="I19" s="143"/>
      <c r="J19" s="158">
        <v>184</v>
      </c>
      <c r="K19" s="159">
        <v>174</v>
      </c>
      <c r="L19" s="155">
        <f t="shared" si="0"/>
        <v>445</v>
      </c>
      <c r="M19" s="143">
        <v>13</v>
      </c>
      <c r="N19" s="143"/>
    </row>
    <row r="20" spans="1:14" ht="20.100000000000001" customHeight="1" x14ac:dyDescent="0.15">
      <c r="A20" s="2">
        <v>18</v>
      </c>
      <c r="B20" s="160" t="s">
        <v>2360</v>
      </c>
      <c r="C20" s="160" t="s">
        <v>2361</v>
      </c>
      <c r="D20" s="152" t="s">
        <v>833</v>
      </c>
      <c r="E20" s="160" t="s">
        <v>834</v>
      </c>
      <c r="F20" s="143"/>
      <c r="G20" s="158">
        <v>48</v>
      </c>
      <c r="H20" s="158">
        <v>115</v>
      </c>
      <c r="I20" s="143"/>
      <c r="J20" s="158">
        <v>163</v>
      </c>
      <c r="K20" s="159">
        <v>186.5</v>
      </c>
      <c r="L20" s="155">
        <f t="shared" si="0"/>
        <v>442.75</v>
      </c>
      <c r="M20" s="143">
        <v>14</v>
      </c>
      <c r="N20" s="143"/>
    </row>
    <row r="21" spans="1:14" ht="20.100000000000001" customHeight="1" x14ac:dyDescent="0.15">
      <c r="A21" s="2">
        <v>19</v>
      </c>
      <c r="B21" s="160" t="s">
        <v>2362</v>
      </c>
      <c r="C21" s="160" t="s">
        <v>2363</v>
      </c>
      <c r="D21" s="152" t="s">
        <v>2334</v>
      </c>
      <c r="E21" s="160" t="s">
        <v>834</v>
      </c>
      <c r="F21" s="143"/>
      <c r="G21" s="158">
        <v>73</v>
      </c>
      <c r="H21" s="158">
        <v>105</v>
      </c>
      <c r="I21" s="143"/>
      <c r="J21" s="158">
        <v>178</v>
      </c>
      <c r="K21" s="159">
        <v>175</v>
      </c>
      <c r="L21" s="155">
        <f t="shared" si="0"/>
        <v>440.5</v>
      </c>
      <c r="M21" s="143">
        <v>15</v>
      </c>
      <c r="N21" s="143"/>
    </row>
    <row r="22" spans="1:14" ht="20.100000000000001" customHeight="1" x14ac:dyDescent="0.15">
      <c r="A22" s="2">
        <v>20</v>
      </c>
      <c r="B22" s="160" t="s">
        <v>2364</v>
      </c>
      <c r="C22" s="160" t="s">
        <v>2365</v>
      </c>
      <c r="D22" s="152" t="s">
        <v>833</v>
      </c>
      <c r="E22" s="160" t="s">
        <v>834</v>
      </c>
      <c r="F22" s="143"/>
      <c r="G22" s="158">
        <v>73</v>
      </c>
      <c r="H22" s="158">
        <v>103</v>
      </c>
      <c r="I22" s="143"/>
      <c r="J22" s="158">
        <v>176</v>
      </c>
      <c r="K22" s="159">
        <v>176.25</v>
      </c>
      <c r="L22" s="155">
        <f t="shared" si="0"/>
        <v>440.375</v>
      </c>
      <c r="M22" s="143">
        <v>16</v>
      </c>
      <c r="N22" s="143"/>
    </row>
    <row r="23" spans="1:14" ht="20.100000000000001" customHeight="1" x14ac:dyDescent="0.15">
      <c r="A23" s="2">
        <v>21</v>
      </c>
      <c r="B23" s="160" t="s">
        <v>2366</v>
      </c>
      <c r="C23" s="160" t="s">
        <v>2367</v>
      </c>
      <c r="D23" s="152" t="s">
        <v>2343</v>
      </c>
      <c r="E23" s="160" t="s">
        <v>834</v>
      </c>
      <c r="F23" s="143"/>
      <c r="G23" s="158">
        <v>41</v>
      </c>
      <c r="H23" s="158">
        <v>126</v>
      </c>
      <c r="I23" s="143"/>
      <c r="J23" s="158">
        <v>167</v>
      </c>
      <c r="K23" s="159">
        <v>181.75</v>
      </c>
      <c r="L23" s="155">
        <f t="shared" si="0"/>
        <v>439.625</v>
      </c>
      <c r="M23" s="143">
        <v>17</v>
      </c>
      <c r="N23" s="143"/>
    </row>
    <row r="24" spans="1:14" ht="20.100000000000001" customHeight="1" x14ac:dyDescent="0.15">
      <c r="A24" s="2">
        <v>22</v>
      </c>
      <c r="B24" s="160" t="s">
        <v>2368</v>
      </c>
      <c r="C24" s="160" t="s">
        <v>2369</v>
      </c>
      <c r="D24" s="152" t="s">
        <v>833</v>
      </c>
      <c r="E24" s="160" t="s">
        <v>834</v>
      </c>
      <c r="F24" s="143"/>
      <c r="G24" s="158">
        <v>51</v>
      </c>
      <c r="H24" s="158">
        <v>112</v>
      </c>
      <c r="I24" s="143"/>
      <c r="J24" s="158">
        <v>163</v>
      </c>
      <c r="K24" s="159">
        <v>184</v>
      </c>
      <c r="L24" s="155">
        <f t="shared" si="0"/>
        <v>439</v>
      </c>
      <c r="M24" s="143">
        <v>18</v>
      </c>
      <c r="N24" s="143"/>
    </row>
    <row r="25" spans="1:14" ht="20.100000000000001" customHeight="1" x14ac:dyDescent="0.15">
      <c r="A25" s="2">
        <v>23</v>
      </c>
      <c r="B25" s="160" t="s">
        <v>2370</v>
      </c>
      <c r="C25" s="160" t="s">
        <v>2371</v>
      </c>
      <c r="D25" s="152" t="s">
        <v>833</v>
      </c>
      <c r="E25" s="160" t="s">
        <v>834</v>
      </c>
      <c r="F25" s="143"/>
      <c r="G25" s="158">
        <v>73</v>
      </c>
      <c r="H25" s="158">
        <v>121</v>
      </c>
      <c r="I25" s="143"/>
      <c r="J25" s="158">
        <v>194</v>
      </c>
      <c r="K25" s="159">
        <v>163.25</v>
      </c>
      <c r="L25" s="155">
        <f t="shared" si="0"/>
        <v>438.875</v>
      </c>
      <c r="M25" s="143">
        <v>19</v>
      </c>
      <c r="N25" s="143"/>
    </row>
    <row r="26" spans="1:14" ht="20.100000000000001" customHeight="1" x14ac:dyDescent="0.15">
      <c r="A26" s="2">
        <v>24</v>
      </c>
      <c r="B26" s="160" t="s">
        <v>2372</v>
      </c>
      <c r="C26" s="160" t="s">
        <v>2373</v>
      </c>
      <c r="D26" s="152" t="s">
        <v>2343</v>
      </c>
      <c r="E26" s="160" t="s">
        <v>834</v>
      </c>
      <c r="F26" s="143"/>
      <c r="G26" s="158">
        <v>45</v>
      </c>
      <c r="H26" s="158">
        <v>115</v>
      </c>
      <c r="I26" s="143"/>
      <c r="J26" s="158">
        <v>160</v>
      </c>
      <c r="K26" s="159">
        <v>185</v>
      </c>
      <c r="L26" s="155">
        <f t="shared" si="0"/>
        <v>437.5</v>
      </c>
      <c r="M26" s="143">
        <v>20</v>
      </c>
      <c r="N26" s="143"/>
    </row>
    <row r="27" spans="1:14" ht="20.100000000000001" customHeight="1" x14ac:dyDescent="0.15">
      <c r="A27" s="2">
        <v>25</v>
      </c>
      <c r="B27" s="160" t="s">
        <v>2374</v>
      </c>
      <c r="C27" s="160" t="s">
        <v>2375</v>
      </c>
      <c r="D27" s="152" t="s">
        <v>2334</v>
      </c>
      <c r="E27" s="160" t="s">
        <v>834</v>
      </c>
      <c r="F27" s="143"/>
      <c r="G27" s="158">
        <v>75</v>
      </c>
      <c r="H27" s="158">
        <v>100</v>
      </c>
      <c r="I27" s="143"/>
      <c r="J27" s="158">
        <v>175</v>
      </c>
      <c r="K27" s="159">
        <v>175</v>
      </c>
      <c r="L27" s="155">
        <f t="shared" si="0"/>
        <v>437.5</v>
      </c>
      <c r="M27" s="143">
        <v>21</v>
      </c>
      <c r="N27" s="143"/>
    </row>
    <row r="28" spans="1:14" ht="20.100000000000001" customHeight="1" x14ac:dyDescent="0.15">
      <c r="A28" s="2">
        <v>26</v>
      </c>
      <c r="B28" s="160" t="s">
        <v>2376</v>
      </c>
      <c r="C28" s="160" t="s">
        <v>2377</v>
      </c>
      <c r="D28" s="152" t="s">
        <v>833</v>
      </c>
      <c r="E28" s="160" t="s">
        <v>834</v>
      </c>
      <c r="F28" s="143"/>
      <c r="G28" s="158">
        <v>55</v>
      </c>
      <c r="H28" s="158">
        <v>119</v>
      </c>
      <c r="I28" s="143"/>
      <c r="J28" s="158">
        <v>174</v>
      </c>
      <c r="K28" s="159">
        <v>175.5</v>
      </c>
      <c r="L28" s="155">
        <f t="shared" si="0"/>
        <v>437.25</v>
      </c>
      <c r="M28" s="143">
        <v>22</v>
      </c>
      <c r="N28" s="143"/>
    </row>
    <row r="29" spans="1:14" ht="20.100000000000001" customHeight="1" x14ac:dyDescent="0.15">
      <c r="A29" s="2">
        <v>27</v>
      </c>
      <c r="B29" s="160" t="s">
        <v>2378</v>
      </c>
      <c r="C29" s="160" t="s">
        <v>2379</v>
      </c>
      <c r="D29" s="152" t="s">
        <v>833</v>
      </c>
      <c r="E29" s="160" t="s">
        <v>834</v>
      </c>
      <c r="F29" s="143"/>
      <c r="G29" s="158">
        <v>51</v>
      </c>
      <c r="H29" s="158">
        <v>110</v>
      </c>
      <c r="I29" s="143"/>
      <c r="J29" s="158">
        <v>161</v>
      </c>
      <c r="K29" s="159">
        <v>184</v>
      </c>
      <c r="L29" s="155">
        <f t="shared" si="0"/>
        <v>437</v>
      </c>
      <c r="M29" s="143">
        <v>23</v>
      </c>
      <c r="N29" s="143"/>
    </row>
    <row r="30" spans="1:14" ht="20.100000000000001" customHeight="1" x14ac:dyDescent="0.15">
      <c r="A30" s="2">
        <v>28</v>
      </c>
      <c r="B30" s="161" t="s">
        <v>2380</v>
      </c>
      <c r="C30" s="162" t="s">
        <v>2381</v>
      </c>
      <c r="D30" s="152" t="s">
        <v>833</v>
      </c>
      <c r="E30" s="141" t="s">
        <v>834</v>
      </c>
      <c r="F30" s="143"/>
      <c r="G30" s="143">
        <v>49</v>
      </c>
      <c r="H30" s="143">
        <v>115</v>
      </c>
      <c r="I30" s="143"/>
      <c r="J30" s="143">
        <v>164</v>
      </c>
      <c r="K30" s="144">
        <v>181</v>
      </c>
      <c r="L30" s="155">
        <f t="shared" si="0"/>
        <v>435.5</v>
      </c>
      <c r="M30" s="143">
        <v>24</v>
      </c>
      <c r="N30" s="143"/>
    </row>
    <row r="31" spans="1:14" ht="20.100000000000001" customHeight="1" x14ac:dyDescent="0.15">
      <c r="A31" s="2">
        <v>29</v>
      </c>
      <c r="B31" s="160" t="s">
        <v>2382</v>
      </c>
      <c r="C31" s="160" t="s">
        <v>2383</v>
      </c>
      <c r="D31" s="152" t="s">
        <v>833</v>
      </c>
      <c r="E31" s="160" t="s">
        <v>834</v>
      </c>
      <c r="F31" s="143"/>
      <c r="G31" s="158">
        <v>59</v>
      </c>
      <c r="H31" s="158">
        <v>108</v>
      </c>
      <c r="I31" s="143"/>
      <c r="J31" s="158">
        <v>167</v>
      </c>
      <c r="K31" s="159">
        <v>178.75</v>
      </c>
      <c r="L31" s="155">
        <f t="shared" si="0"/>
        <v>435.125</v>
      </c>
      <c r="M31" s="143">
        <v>25</v>
      </c>
      <c r="N31" s="143"/>
    </row>
    <row r="32" spans="1:14" ht="20.100000000000001" customHeight="1" x14ac:dyDescent="0.15">
      <c r="A32" s="2">
        <v>30</v>
      </c>
      <c r="B32" s="160" t="s">
        <v>2384</v>
      </c>
      <c r="C32" s="160" t="s">
        <v>2385</v>
      </c>
      <c r="D32" s="152" t="s">
        <v>833</v>
      </c>
      <c r="E32" s="160" t="s">
        <v>834</v>
      </c>
      <c r="F32" s="143"/>
      <c r="G32" s="158">
        <v>63</v>
      </c>
      <c r="H32" s="158">
        <v>101</v>
      </c>
      <c r="I32" s="143"/>
      <c r="J32" s="158">
        <v>164</v>
      </c>
      <c r="K32" s="159">
        <v>180.75</v>
      </c>
      <c r="L32" s="155">
        <f t="shared" si="0"/>
        <v>435.125</v>
      </c>
      <c r="M32" s="143">
        <v>26</v>
      </c>
      <c r="N32" s="143"/>
    </row>
    <row r="33" spans="1:14" ht="20.100000000000001" customHeight="1" x14ac:dyDescent="0.15">
      <c r="A33" s="2">
        <v>31</v>
      </c>
      <c r="B33" s="163" t="s">
        <v>2386</v>
      </c>
      <c r="C33" s="160" t="s">
        <v>2174</v>
      </c>
      <c r="D33" s="152" t="s">
        <v>833</v>
      </c>
      <c r="E33" s="160" t="s">
        <v>834</v>
      </c>
      <c r="F33" s="143"/>
      <c r="G33" s="158">
        <v>40</v>
      </c>
      <c r="H33" s="158">
        <v>140</v>
      </c>
      <c r="I33" s="143"/>
      <c r="J33" s="158">
        <v>180</v>
      </c>
      <c r="K33" s="159">
        <v>169.5</v>
      </c>
      <c r="L33" s="155">
        <f t="shared" si="0"/>
        <v>434.25</v>
      </c>
      <c r="M33" s="143">
        <v>27</v>
      </c>
      <c r="N33" s="143"/>
    </row>
    <row r="34" spans="1:14" ht="20.100000000000001" customHeight="1" x14ac:dyDescent="0.15">
      <c r="A34" s="2">
        <v>32</v>
      </c>
      <c r="B34" s="160" t="s">
        <v>2387</v>
      </c>
      <c r="C34" s="160" t="s">
        <v>2388</v>
      </c>
      <c r="D34" s="152" t="s">
        <v>833</v>
      </c>
      <c r="E34" s="160" t="s">
        <v>834</v>
      </c>
      <c r="F34" s="143"/>
      <c r="G34" s="158">
        <v>70</v>
      </c>
      <c r="H34" s="158">
        <v>117</v>
      </c>
      <c r="I34" s="143"/>
      <c r="J34" s="158">
        <v>187</v>
      </c>
      <c r="K34" s="159">
        <v>164.5</v>
      </c>
      <c r="L34" s="155">
        <f t="shared" si="0"/>
        <v>433.75</v>
      </c>
      <c r="M34" s="143">
        <v>28</v>
      </c>
      <c r="N34" s="143"/>
    </row>
    <row r="35" spans="1:14" ht="20.100000000000001" customHeight="1" x14ac:dyDescent="0.15">
      <c r="A35" s="2">
        <v>33</v>
      </c>
      <c r="B35" s="160" t="s">
        <v>2389</v>
      </c>
      <c r="C35" s="160" t="s">
        <v>2390</v>
      </c>
      <c r="D35" s="152" t="s">
        <v>833</v>
      </c>
      <c r="E35" s="160" t="s">
        <v>834</v>
      </c>
      <c r="F35" s="143"/>
      <c r="G35" s="158">
        <v>66</v>
      </c>
      <c r="H35" s="158">
        <v>121</v>
      </c>
      <c r="I35" s="143"/>
      <c r="J35" s="158">
        <v>187</v>
      </c>
      <c r="K35" s="159">
        <v>164.5</v>
      </c>
      <c r="L35" s="155">
        <f t="shared" si="0"/>
        <v>433.75</v>
      </c>
      <c r="M35" s="143">
        <v>29</v>
      </c>
      <c r="N35" s="143"/>
    </row>
    <row r="36" spans="1:14" ht="20.100000000000001" customHeight="1" x14ac:dyDescent="0.15">
      <c r="A36" s="2">
        <v>34</v>
      </c>
      <c r="B36" s="160" t="s">
        <v>2391</v>
      </c>
      <c r="C36" s="160" t="s">
        <v>2392</v>
      </c>
      <c r="D36" s="152" t="s">
        <v>833</v>
      </c>
      <c r="E36" s="160" t="s">
        <v>834</v>
      </c>
      <c r="F36" s="143"/>
      <c r="G36" s="158">
        <v>70</v>
      </c>
      <c r="H36" s="158">
        <v>112</v>
      </c>
      <c r="I36" s="143"/>
      <c r="J36" s="158">
        <v>182</v>
      </c>
      <c r="K36" s="159">
        <v>167.75</v>
      </c>
      <c r="L36" s="155">
        <f t="shared" si="0"/>
        <v>433.625</v>
      </c>
      <c r="M36" s="143">
        <v>30</v>
      </c>
      <c r="N36" s="143"/>
    </row>
    <row r="37" spans="1:14" ht="20.100000000000001" customHeight="1" x14ac:dyDescent="0.15">
      <c r="A37" s="2">
        <v>35</v>
      </c>
      <c r="B37" s="160" t="s">
        <v>2393</v>
      </c>
      <c r="C37" s="160" t="s">
        <v>2394</v>
      </c>
      <c r="D37" s="152" t="s">
        <v>833</v>
      </c>
      <c r="E37" s="160" t="s">
        <v>834</v>
      </c>
      <c r="F37" s="143"/>
      <c r="G37" s="158">
        <v>73</v>
      </c>
      <c r="H37" s="158">
        <v>104</v>
      </c>
      <c r="I37" s="143"/>
      <c r="J37" s="158">
        <v>177</v>
      </c>
      <c r="K37" s="159">
        <v>171</v>
      </c>
      <c r="L37" s="155">
        <f t="shared" si="0"/>
        <v>433.5</v>
      </c>
      <c r="M37" s="143">
        <v>31</v>
      </c>
      <c r="N37" s="143"/>
    </row>
    <row r="38" spans="1:14" ht="20.100000000000001" customHeight="1" x14ac:dyDescent="0.15">
      <c r="A38" s="2">
        <v>36</v>
      </c>
      <c r="B38" s="161" t="s">
        <v>2395</v>
      </c>
      <c r="C38" s="162" t="s">
        <v>2396</v>
      </c>
      <c r="D38" s="152" t="s">
        <v>833</v>
      </c>
      <c r="E38" s="141" t="s">
        <v>834</v>
      </c>
      <c r="F38" s="143"/>
      <c r="G38" s="143">
        <v>48</v>
      </c>
      <c r="H38" s="143">
        <v>111</v>
      </c>
      <c r="I38" s="143"/>
      <c r="J38" s="143">
        <v>159</v>
      </c>
      <c r="K38" s="144">
        <v>183</v>
      </c>
      <c r="L38" s="155">
        <f t="shared" si="0"/>
        <v>433.5</v>
      </c>
      <c r="M38" s="143">
        <v>32</v>
      </c>
      <c r="N38" s="143"/>
    </row>
    <row r="39" spans="1:14" ht="20.100000000000001" customHeight="1" x14ac:dyDescent="0.15">
      <c r="A39" s="2">
        <v>37</v>
      </c>
      <c r="B39" s="160" t="s">
        <v>2397</v>
      </c>
      <c r="C39" s="160" t="s">
        <v>2398</v>
      </c>
      <c r="D39" s="152" t="s">
        <v>833</v>
      </c>
      <c r="E39" s="160" t="s">
        <v>834</v>
      </c>
      <c r="F39" s="143"/>
      <c r="G39" s="158">
        <v>57</v>
      </c>
      <c r="H39" s="158">
        <v>101</v>
      </c>
      <c r="I39" s="143"/>
      <c r="J39" s="158">
        <v>158</v>
      </c>
      <c r="K39" s="159">
        <v>183.5</v>
      </c>
      <c r="L39" s="155">
        <f t="shared" si="0"/>
        <v>433.25</v>
      </c>
      <c r="M39" s="143">
        <v>33</v>
      </c>
      <c r="N39" s="143"/>
    </row>
    <row r="40" spans="1:14" ht="20.100000000000001" customHeight="1" x14ac:dyDescent="0.15">
      <c r="A40" s="2">
        <v>38</v>
      </c>
      <c r="B40" s="160" t="s">
        <v>2399</v>
      </c>
      <c r="C40" s="160" t="s">
        <v>2400</v>
      </c>
      <c r="D40" s="152" t="s">
        <v>833</v>
      </c>
      <c r="E40" s="160" t="s">
        <v>834</v>
      </c>
      <c r="F40" s="143"/>
      <c r="G40" s="158">
        <v>59</v>
      </c>
      <c r="H40" s="158">
        <v>108</v>
      </c>
      <c r="I40" s="143"/>
      <c r="J40" s="158">
        <v>167</v>
      </c>
      <c r="K40" s="159">
        <v>177.5</v>
      </c>
      <c r="L40" s="155">
        <f t="shared" si="0"/>
        <v>433.25</v>
      </c>
      <c r="M40" s="143">
        <v>34</v>
      </c>
      <c r="N40" s="143"/>
    </row>
    <row r="41" spans="1:14" ht="20.100000000000001" customHeight="1" x14ac:dyDescent="0.15">
      <c r="A41" s="2">
        <v>39</v>
      </c>
      <c r="B41" s="160" t="s">
        <v>2401</v>
      </c>
      <c r="C41" s="160" t="s">
        <v>2402</v>
      </c>
      <c r="D41" s="152" t="s">
        <v>833</v>
      </c>
      <c r="E41" s="160" t="s">
        <v>834</v>
      </c>
      <c r="F41" s="143"/>
      <c r="G41" s="158">
        <v>70</v>
      </c>
      <c r="H41" s="158">
        <v>125</v>
      </c>
      <c r="I41" s="143"/>
      <c r="J41" s="158">
        <v>195</v>
      </c>
      <c r="K41" s="159">
        <v>157</v>
      </c>
      <c r="L41" s="155">
        <f t="shared" si="0"/>
        <v>430.5</v>
      </c>
      <c r="M41" s="143">
        <v>35</v>
      </c>
      <c r="N41" s="143"/>
    </row>
    <row r="42" spans="1:14" ht="20.100000000000001" customHeight="1" x14ac:dyDescent="0.15">
      <c r="A42" s="2">
        <v>40</v>
      </c>
      <c r="B42" s="160" t="s">
        <v>2403</v>
      </c>
      <c r="C42" s="162" t="s">
        <v>2404</v>
      </c>
      <c r="D42" s="152" t="s">
        <v>833</v>
      </c>
      <c r="E42" s="160" t="s">
        <v>834</v>
      </c>
      <c r="F42" s="143"/>
      <c r="G42" s="143">
        <v>50</v>
      </c>
      <c r="H42" s="143">
        <v>106</v>
      </c>
      <c r="I42" s="143"/>
      <c r="J42" s="143">
        <v>156</v>
      </c>
      <c r="K42" s="159">
        <v>183</v>
      </c>
      <c r="L42" s="155">
        <f t="shared" si="0"/>
        <v>430.5</v>
      </c>
      <c r="M42" s="143">
        <v>36</v>
      </c>
      <c r="N42" s="143"/>
    </row>
    <row r="43" spans="1:14" ht="20.100000000000001" customHeight="1" x14ac:dyDescent="0.15">
      <c r="A43" s="2">
        <v>41</v>
      </c>
      <c r="B43" s="160" t="s">
        <v>2405</v>
      </c>
      <c r="C43" s="160" t="s">
        <v>2406</v>
      </c>
      <c r="D43" s="152" t="s">
        <v>833</v>
      </c>
      <c r="E43" s="160" t="s">
        <v>834</v>
      </c>
      <c r="F43" s="143"/>
      <c r="G43" s="158">
        <v>43</v>
      </c>
      <c r="H43" s="158">
        <v>122</v>
      </c>
      <c r="I43" s="143"/>
      <c r="J43" s="158">
        <v>165</v>
      </c>
      <c r="K43" s="159">
        <v>176.5</v>
      </c>
      <c r="L43" s="155">
        <f t="shared" si="0"/>
        <v>429.75</v>
      </c>
      <c r="M43" s="143">
        <v>37</v>
      </c>
      <c r="N43" s="143"/>
    </row>
    <row r="44" spans="1:14" ht="20.100000000000001" customHeight="1" x14ac:dyDescent="0.15">
      <c r="A44" s="2">
        <v>42</v>
      </c>
      <c r="B44" s="161" t="s">
        <v>2407</v>
      </c>
      <c r="C44" s="162" t="s">
        <v>1386</v>
      </c>
      <c r="D44" s="152" t="s">
        <v>833</v>
      </c>
      <c r="E44" s="141" t="s">
        <v>834</v>
      </c>
      <c r="F44" s="143"/>
      <c r="G44" s="143">
        <v>51</v>
      </c>
      <c r="H44" s="143">
        <v>110</v>
      </c>
      <c r="I44" s="143"/>
      <c r="J44" s="143">
        <v>161</v>
      </c>
      <c r="K44" s="144">
        <v>179</v>
      </c>
      <c r="L44" s="155">
        <f t="shared" si="0"/>
        <v>429.5</v>
      </c>
      <c r="M44" s="143">
        <v>38</v>
      </c>
      <c r="N44" s="143"/>
    </row>
    <row r="45" spans="1:14" ht="20.100000000000001" customHeight="1" x14ac:dyDescent="0.15">
      <c r="A45" s="2">
        <v>43</v>
      </c>
      <c r="B45" s="160" t="s">
        <v>2408</v>
      </c>
      <c r="C45" s="160" t="s">
        <v>2409</v>
      </c>
      <c r="D45" s="152" t="s">
        <v>833</v>
      </c>
      <c r="E45" s="160" t="s">
        <v>834</v>
      </c>
      <c r="F45" s="143"/>
      <c r="G45" s="158">
        <v>41</v>
      </c>
      <c r="H45" s="158">
        <v>117</v>
      </c>
      <c r="I45" s="143"/>
      <c r="J45" s="158">
        <f>G45+H45</f>
        <v>158</v>
      </c>
      <c r="K45" s="159">
        <v>180.25</v>
      </c>
      <c r="L45" s="155">
        <f t="shared" si="0"/>
        <v>428.375</v>
      </c>
      <c r="M45" s="143">
        <v>39</v>
      </c>
      <c r="N45" s="143"/>
    </row>
    <row r="46" spans="1:14" ht="20.100000000000001" customHeight="1" x14ac:dyDescent="0.15">
      <c r="A46" s="2">
        <v>44</v>
      </c>
      <c r="B46" s="163" t="s">
        <v>2410</v>
      </c>
      <c r="C46" s="160" t="s">
        <v>2411</v>
      </c>
      <c r="D46" s="152" t="s">
        <v>833</v>
      </c>
      <c r="E46" s="160" t="s">
        <v>834</v>
      </c>
      <c r="F46" s="143"/>
      <c r="G46" s="158">
        <v>44</v>
      </c>
      <c r="H46" s="158">
        <v>115</v>
      </c>
      <c r="I46" s="143"/>
      <c r="J46" s="158">
        <v>159</v>
      </c>
      <c r="K46" s="159">
        <v>179.5</v>
      </c>
      <c r="L46" s="155">
        <f t="shared" si="0"/>
        <v>428.25</v>
      </c>
      <c r="M46" s="143">
        <v>40</v>
      </c>
      <c r="N46" s="143"/>
    </row>
    <row r="47" spans="1:14" ht="20.100000000000001" customHeight="1" x14ac:dyDescent="0.15">
      <c r="A47" s="2">
        <v>45</v>
      </c>
      <c r="B47" s="160" t="s">
        <v>2412</v>
      </c>
      <c r="C47" s="160" t="s">
        <v>2413</v>
      </c>
      <c r="D47" s="152" t="s">
        <v>2343</v>
      </c>
      <c r="E47" s="160" t="s">
        <v>834</v>
      </c>
      <c r="F47" s="143"/>
      <c r="G47" s="158">
        <v>74</v>
      </c>
      <c r="H47" s="158">
        <v>127</v>
      </c>
      <c r="I47" s="143"/>
      <c r="J47" s="158">
        <v>201</v>
      </c>
      <c r="K47" s="159">
        <v>151.25</v>
      </c>
      <c r="L47" s="155">
        <f t="shared" si="0"/>
        <v>427.875</v>
      </c>
      <c r="M47" s="143">
        <v>41</v>
      </c>
      <c r="N47" s="143"/>
    </row>
    <row r="48" spans="1:14" ht="20.100000000000001" customHeight="1" x14ac:dyDescent="0.15">
      <c r="A48" s="2">
        <v>46</v>
      </c>
      <c r="B48" s="160" t="s">
        <v>2414</v>
      </c>
      <c r="C48" s="160" t="s">
        <v>2415</v>
      </c>
      <c r="D48" s="152" t="s">
        <v>833</v>
      </c>
      <c r="E48" s="160" t="s">
        <v>834</v>
      </c>
      <c r="F48" s="143"/>
      <c r="G48" s="158">
        <v>66</v>
      </c>
      <c r="H48" s="158">
        <v>102</v>
      </c>
      <c r="I48" s="143"/>
      <c r="J48" s="158">
        <v>168</v>
      </c>
      <c r="K48" s="159">
        <v>173.25</v>
      </c>
      <c r="L48" s="155">
        <f t="shared" si="0"/>
        <v>427.875</v>
      </c>
      <c r="M48" s="143">
        <v>42</v>
      </c>
      <c r="N48" s="143"/>
    </row>
    <row r="49" spans="1:14" ht="20.100000000000001" customHeight="1" x14ac:dyDescent="0.15">
      <c r="A49" s="2">
        <v>47</v>
      </c>
      <c r="B49" s="160" t="s">
        <v>2416</v>
      </c>
      <c r="C49" s="160" t="s">
        <v>2417</v>
      </c>
      <c r="D49" s="152" t="s">
        <v>2343</v>
      </c>
      <c r="E49" s="160" t="s">
        <v>834</v>
      </c>
      <c r="F49" s="143"/>
      <c r="G49" s="158">
        <v>40</v>
      </c>
      <c r="H49" s="158">
        <v>126</v>
      </c>
      <c r="I49" s="143"/>
      <c r="J49" s="158">
        <v>166</v>
      </c>
      <c r="K49" s="159">
        <v>174</v>
      </c>
      <c r="L49" s="155">
        <f t="shared" si="0"/>
        <v>427</v>
      </c>
      <c r="M49" s="143">
        <v>43</v>
      </c>
      <c r="N49" s="143"/>
    </row>
    <row r="50" spans="1:14" ht="20.100000000000001" customHeight="1" x14ac:dyDescent="0.15">
      <c r="A50" s="2">
        <v>48</v>
      </c>
      <c r="B50" s="160" t="s">
        <v>2418</v>
      </c>
      <c r="C50" s="160" t="s">
        <v>2419</v>
      </c>
      <c r="D50" s="152" t="s">
        <v>2334</v>
      </c>
      <c r="E50" s="160" t="s">
        <v>834</v>
      </c>
      <c r="F50" s="143"/>
      <c r="G50" s="158">
        <v>54</v>
      </c>
      <c r="H50" s="158">
        <v>109</v>
      </c>
      <c r="I50" s="143"/>
      <c r="J50" s="158">
        <v>163</v>
      </c>
      <c r="K50" s="159">
        <v>175.75</v>
      </c>
      <c r="L50" s="155">
        <f t="shared" si="0"/>
        <v>426.625</v>
      </c>
      <c r="M50" s="143">
        <v>44</v>
      </c>
      <c r="N50" s="143"/>
    </row>
    <row r="51" spans="1:14" ht="20.100000000000001" customHeight="1" x14ac:dyDescent="0.15">
      <c r="A51" s="2">
        <v>49</v>
      </c>
      <c r="B51" s="160" t="s">
        <v>2420</v>
      </c>
      <c r="C51" s="160" t="s">
        <v>2421</v>
      </c>
      <c r="D51" s="152" t="s">
        <v>833</v>
      </c>
      <c r="E51" s="160" t="s">
        <v>834</v>
      </c>
      <c r="F51" s="143"/>
      <c r="G51" s="158">
        <v>49</v>
      </c>
      <c r="H51" s="158">
        <v>130</v>
      </c>
      <c r="I51" s="143"/>
      <c r="J51" s="158">
        <v>179</v>
      </c>
      <c r="K51" s="159">
        <v>165</v>
      </c>
      <c r="L51" s="155">
        <f t="shared" si="0"/>
        <v>426.5</v>
      </c>
      <c r="M51" s="143">
        <v>45</v>
      </c>
      <c r="N51" s="143"/>
    </row>
    <row r="52" spans="1:14" ht="20.100000000000001" customHeight="1" x14ac:dyDescent="0.15">
      <c r="A52" s="2">
        <v>50</v>
      </c>
      <c r="B52" s="160" t="s">
        <v>2422</v>
      </c>
      <c r="C52" s="160" t="s">
        <v>2423</v>
      </c>
      <c r="D52" s="152" t="s">
        <v>833</v>
      </c>
      <c r="E52" s="160" t="s">
        <v>834</v>
      </c>
      <c r="F52" s="143"/>
      <c r="G52" s="158">
        <v>62</v>
      </c>
      <c r="H52" s="158">
        <v>96</v>
      </c>
      <c r="I52" s="143"/>
      <c r="J52" s="158">
        <v>158</v>
      </c>
      <c r="K52" s="159">
        <v>178.25</v>
      </c>
      <c r="L52" s="155">
        <f t="shared" si="0"/>
        <v>425.375</v>
      </c>
      <c r="M52" s="143">
        <v>46</v>
      </c>
      <c r="N52" s="143"/>
    </row>
    <row r="53" spans="1:14" ht="20.100000000000001" customHeight="1" x14ac:dyDescent="0.15">
      <c r="A53" s="2">
        <v>51</v>
      </c>
      <c r="B53" s="160" t="s">
        <v>2424</v>
      </c>
      <c r="C53" s="160" t="s">
        <v>2425</v>
      </c>
      <c r="D53" s="152" t="s">
        <v>833</v>
      </c>
      <c r="E53" s="160" t="s">
        <v>834</v>
      </c>
      <c r="F53" s="143"/>
      <c r="G53" s="158">
        <v>56</v>
      </c>
      <c r="H53" s="158">
        <v>99</v>
      </c>
      <c r="I53" s="143"/>
      <c r="J53" s="158">
        <v>155</v>
      </c>
      <c r="K53" s="159">
        <v>180.25</v>
      </c>
      <c r="L53" s="155">
        <f t="shared" si="0"/>
        <v>425.375</v>
      </c>
      <c r="M53" s="143">
        <v>47</v>
      </c>
      <c r="N53" s="143"/>
    </row>
    <row r="54" spans="1:14" ht="20.100000000000001" customHeight="1" x14ac:dyDescent="0.15">
      <c r="A54" s="2">
        <v>52</v>
      </c>
      <c r="B54" s="160" t="s">
        <v>2426</v>
      </c>
      <c r="C54" s="160" t="s">
        <v>705</v>
      </c>
      <c r="D54" s="152" t="s">
        <v>833</v>
      </c>
      <c r="E54" s="160" t="s">
        <v>834</v>
      </c>
      <c r="F54" s="143"/>
      <c r="G54" s="158">
        <v>60</v>
      </c>
      <c r="H54" s="158">
        <v>114</v>
      </c>
      <c r="I54" s="143"/>
      <c r="J54" s="158">
        <v>174</v>
      </c>
      <c r="K54" s="159">
        <v>167</v>
      </c>
      <c r="L54" s="155">
        <f t="shared" si="0"/>
        <v>424.5</v>
      </c>
      <c r="M54" s="143">
        <v>48</v>
      </c>
      <c r="N54" s="143"/>
    </row>
    <row r="55" spans="1:14" ht="20.100000000000001" customHeight="1" x14ac:dyDescent="0.15">
      <c r="A55" s="2">
        <v>53</v>
      </c>
      <c r="B55" s="160" t="s">
        <v>2427</v>
      </c>
      <c r="C55" s="160" t="s">
        <v>2428</v>
      </c>
      <c r="D55" s="152" t="s">
        <v>2334</v>
      </c>
      <c r="E55" s="160" t="s">
        <v>834</v>
      </c>
      <c r="F55" s="143"/>
      <c r="G55" s="158">
        <v>55</v>
      </c>
      <c r="H55" s="158">
        <v>123</v>
      </c>
      <c r="I55" s="143"/>
      <c r="J55" s="158">
        <v>178</v>
      </c>
      <c r="K55" s="159">
        <v>164</v>
      </c>
      <c r="L55" s="155">
        <f t="shared" si="0"/>
        <v>424</v>
      </c>
      <c r="M55" s="143">
        <v>49</v>
      </c>
      <c r="N55" s="143"/>
    </row>
    <row r="56" spans="1:14" ht="20.100000000000001" customHeight="1" x14ac:dyDescent="0.15">
      <c r="A56" s="2">
        <v>54</v>
      </c>
      <c r="B56" s="160" t="s">
        <v>2429</v>
      </c>
      <c r="C56" s="160" t="s">
        <v>2430</v>
      </c>
      <c r="D56" s="152" t="s">
        <v>833</v>
      </c>
      <c r="E56" s="160" t="s">
        <v>834</v>
      </c>
      <c r="F56" s="143"/>
      <c r="G56" s="158">
        <v>45</v>
      </c>
      <c r="H56" s="158">
        <v>116</v>
      </c>
      <c r="I56" s="143"/>
      <c r="J56" s="158">
        <f>G56+H56</f>
        <v>161</v>
      </c>
      <c r="K56" s="159">
        <v>174.25</v>
      </c>
      <c r="L56" s="155">
        <f t="shared" si="0"/>
        <v>422.375</v>
      </c>
      <c r="M56" s="143">
        <v>50</v>
      </c>
      <c r="N56" s="143"/>
    </row>
    <row r="57" spans="1:14" ht="20.100000000000001" customHeight="1" x14ac:dyDescent="0.15">
      <c r="A57" s="2">
        <v>55</v>
      </c>
      <c r="B57" s="160" t="s">
        <v>2431</v>
      </c>
      <c r="C57" s="160" t="s">
        <v>2432</v>
      </c>
      <c r="D57" s="152" t="s">
        <v>833</v>
      </c>
      <c r="E57" s="160" t="s">
        <v>834</v>
      </c>
      <c r="F57" s="143"/>
      <c r="G57" s="158">
        <v>74</v>
      </c>
      <c r="H57" s="158">
        <v>88</v>
      </c>
      <c r="I57" s="143"/>
      <c r="J57" s="158">
        <v>162</v>
      </c>
      <c r="K57" s="159">
        <v>173.5</v>
      </c>
      <c r="L57" s="155">
        <f t="shared" si="0"/>
        <v>422.25</v>
      </c>
      <c r="M57" s="143">
        <v>51</v>
      </c>
      <c r="N57" s="143"/>
    </row>
    <row r="58" spans="1:14" ht="20.100000000000001" customHeight="1" x14ac:dyDescent="0.15">
      <c r="A58" s="2">
        <v>56</v>
      </c>
      <c r="B58" s="160" t="s">
        <v>2433</v>
      </c>
      <c r="C58" s="160" t="s">
        <v>2434</v>
      </c>
      <c r="D58" s="152" t="s">
        <v>833</v>
      </c>
      <c r="E58" s="160" t="s">
        <v>834</v>
      </c>
      <c r="F58" s="143"/>
      <c r="G58" s="158">
        <v>64</v>
      </c>
      <c r="H58" s="158">
        <v>93</v>
      </c>
      <c r="I58" s="143"/>
      <c r="J58" s="158">
        <v>157</v>
      </c>
      <c r="K58" s="159">
        <v>176.75</v>
      </c>
      <c r="L58" s="155">
        <f t="shared" si="0"/>
        <v>422.125</v>
      </c>
      <c r="M58" s="143">
        <v>52</v>
      </c>
      <c r="N58" s="143"/>
    </row>
    <row r="59" spans="1:14" ht="20.100000000000001" customHeight="1" x14ac:dyDescent="0.15">
      <c r="A59" s="2">
        <v>57</v>
      </c>
      <c r="B59" s="160" t="s">
        <v>2435</v>
      </c>
      <c r="C59" s="160" t="s">
        <v>2436</v>
      </c>
      <c r="D59" s="152" t="s">
        <v>2343</v>
      </c>
      <c r="E59" s="160" t="s">
        <v>834</v>
      </c>
      <c r="F59" s="143"/>
      <c r="G59" s="158">
        <v>56</v>
      </c>
      <c r="H59" s="158">
        <v>99</v>
      </c>
      <c r="I59" s="143"/>
      <c r="J59" s="158">
        <v>155</v>
      </c>
      <c r="K59" s="159">
        <v>177.75</v>
      </c>
      <c r="L59" s="155">
        <f t="shared" si="0"/>
        <v>421.625</v>
      </c>
      <c r="M59" s="143">
        <v>53</v>
      </c>
      <c r="N59" s="143"/>
    </row>
    <row r="60" spans="1:14" ht="20.100000000000001" customHeight="1" x14ac:dyDescent="0.15">
      <c r="A60" s="2">
        <v>58</v>
      </c>
      <c r="B60" s="160" t="s">
        <v>2437</v>
      </c>
      <c r="C60" s="160" t="s">
        <v>2438</v>
      </c>
      <c r="D60" s="152" t="s">
        <v>2343</v>
      </c>
      <c r="E60" s="160" t="s">
        <v>834</v>
      </c>
      <c r="F60" s="143"/>
      <c r="G60" s="158">
        <v>49</v>
      </c>
      <c r="H60" s="158">
        <v>114</v>
      </c>
      <c r="I60" s="143"/>
      <c r="J60" s="158">
        <v>163</v>
      </c>
      <c r="K60" s="159">
        <v>172</v>
      </c>
      <c r="L60" s="155">
        <f t="shared" si="0"/>
        <v>421</v>
      </c>
      <c r="M60" s="143">
        <v>54</v>
      </c>
      <c r="N60" s="143"/>
    </row>
    <row r="61" spans="1:14" ht="20.100000000000001" customHeight="1" x14ac:dyDescent="0.15">
      <c r="A61" s="2">
        <v>59</v>
      </c>
      <c r="B61" s="160" t="s">
        <v>2439</v>
      </c>
      <c r="C61" s="160" t="s">
        <v>1881</v>
      </c>
      <c r="D61" s="152" t="s">
        <v>2343</v>
      </c>
      <c r="E61" s="160" t="s">
        <v>834</v>
      </c>
      <c r="F61" s="143"/>
      <c r="G61" s="164">
        <v>56</v>
      </c>
      <c r="H61" s="164">
        <v>100</v>
      </c>
      <c r="I61" s="143"/>
      <c r="J61" s="164">
        <v>156</v>
      </c>
      <c r="K61" s="159">
        <v>176.25</v>
      </c>
      <c r="L61" s="155">
        <f t="shared" si="0"/>
        <v>420.375</v>
      </c>
      <c r="M61" s="143">
        <v>55</v>
      </c>
      <c r="N61" s="143"/>
    </row>
    <row r="62" spans="1:14" ht="20.100000000000001" customHeight="1" x14ac:dyDescent="0.15">
      <c r="A62" s="2">
        <v>60</v>
      </c>
      <c r="B62" s="161" t="s">
        <v>2440</v>
      </c>
      <c r="C62" s="162" t="s">
        <v>2441</v>
      </c>
      <c r="D62" s="152" t="s">
        <v>833</v>
      </c>
      <c r="E62" s="141" t="s">
        <v>834</v>
      </c>
      <c r="F62" s="143"/>
      <c r="G62" s="143">
        <v>49</v>
      </c>
      <c r="H62" s="143">
        <v>108</v>
      </c>
      <c r="I62" s="143"/>
      <c r="J62" s="143">
        <v>157</v>
      </c>
      <c r="K62" s="144">
        <v>175.5</v>
      </c>
      <c r="L62" s="155">
        <f t="shared" si="0"/>
        <v>420.25</v>
      </c>
      <c r="M62" s="143">
        <v>56</v>
      </c>
      <c r="N62" s="143"/>
    </row>
    <row r="63" spans="1:14" ht="20.100000000000001" customHeight="1" x14ac:dyDescent="0.15">
      <c r="A63" s="2">
        <v>61</v>
      </c>
      <c r="B63" s="160" t="s">
        <v>2442</v>
      </c>
      <c r="C63" s="160" t="s">
        <v>2443</v>
      </c>
      <c r="D63" s="152" t="s">
        <v>2334</v>
      </c>
      <c r="E63" s="160" t="s">
        <v>834</v>
      </c>
      <c r="F63" s="143"/>
      <c r="G63" s="158">
        <v>61</v>
      </c>
      <c r="H63" s="158">
        <v>103</v>
      </c>
      <c r="I63" s="143"/>
      <c r="J63" s="158">
        <f>G63+H63</f>
        <v>164</v>
      </c>
      <c r="K63" s="159">
        <v>170.75</v>
      </c>
      <c r="L63" s="155">
        <f t="shared" si="0"/>
        <v>420.125</v>
      </c>
      <c r="M63" s="143">
        <v>57</v>
      </c>
      <c r="N63" s="143"/>
    </row>
    <row r="64" spans="1:14" ht="20.100000000000001" customHeight="1" x14ac:dyDescent="0.15">
      <c r="A64" s="2">
        <v>62</v>
      </c>
      <c r="B64" s="160" t="s">
        <v>2444</v>
      </c>
      <c r="C64" s="160" t="s">
        <v>2445</v>
      </c>
      <c r="D64" s="152" t="s">
        <v>2334</v>
      </c>
      <c r="E64" s="160" t="s">
        <v>834</v>
      </c>
      <c r="F64" s="143"/>
      <c r="G64" s="158">
        <v>40</v>
      </c>
      <c r="H64" s="158">
        <v>140</v>
      </c>
      <c r="I64" s="143"/>
      <c r="J64" s="158">
        <v>180</v>
      </c>
      <c r="K64" s="159">
        <v>160</v>
      </c>
      <c r="L64" s="155">
        <f t="shared" si="0"/>
        <v>420</v>
      </c>
      <c r="M64" s="143">
        <v>58</v>
      </c>
      <c r="N64" s="143"/>
    </row>
    <row r="65" spans="1:14" ht="20.100000000000001" customHeight="1" x14ac:dyDescent="0.15">
      <c r="A65" s="2">
        <v>63</v>
      </c>
      <c r="B65" s="160" t="s">
        <v>2446</v>
      </c>
      <c r="C65" s="160" t="s">
        <v>2447</v>
      </c>
      <c r="D65" s="152" t="s">
        <v>833</v>
      </c>
      <c r="E65" s="160" t="s">
        <v>834</v>
      </c>
      <c r="F65" s="143"/>
      <c r="G65" s="158">
        <v>56</v>
      </c>
      <c r="H65" s="158">
        <v>99</v>
      </c>
      <c r="I65" s="143"/>
      <c r="J65" s="158">
        <v>155</v>
      </c>
      <c r="K65" s="159">
        <v>176.25</v>
      </c>
      <c r="L65" s="155">
        <f t="shared" si="0"/>
        <v>419.375</v>
      </c>
      <c r="M65" s="143">
        <v>59</v>
      </c>
      <c r="N65" s="143"/>
    </row>
    <row r="66" spans="1:14" ht="20.100000000000001" customHeight="1" x14ac:dyDescent="0.15">
      <c r="A66" s="2">
        <v>64</v>
      </c>
      <c r="B66" s="160" t="s">
        <v>2448</v>
      </c>
      <c r="C66" s="160" t="s">
        <v>2449</v>
      </c>
      <c r="D66" s="152" t="s">
        <v>833</v>
      </c>
      <c r="E66" s="160" t="s">
        <v>834</v>
      </c>
      <c r="F66" s="143"/>
      <c r="G66" s="158">
        <v>55</v>
      </c>
      <c r="H66" s="158">
        <v>106</v>
      </c>
      <c r="I66" s="143"/>
      <c r="J66" s="158">
        <v>161</v>
      </c>
      <c r="K66" s="159">
        <v>172.25</v>
      </c>
      <c r="L66" s="155">
        <f t="shared" si="0"/>
        <v>419.375</v>
      </c>
      <c r="M66" s="143">
        <v>60</v>
      </c>
      <c r="N66" s="143"/>
    </row>
    <row r="67" spans="1:14" ht="20.100000000000001" customHeight="1" x14ac:dyDescent="0.15">
      <c r="A67" s="2">
        <v>65</v>
      </c>
      <c r="B67" s="160" t="s">
        <v>2450</v>
      </c>
      <c r="C67" s="160" t="s">
        <v>2451</v>
      </c>
      <c r="D67" s="152" t="s">
        <v>833</v>
      </c>
      <c r="E67" s="160" t="s">
        <v>834</v>
      </c>
      <c r="F67" s="143"/>
      <c r="G67" s="158">
        <v>71</v>
      </c>
      <c r="H67" s="158">
        <v>106</v>
      </c>
      <c r="I67" s="143"/>
      <c r="J67" s="158">
        <v>177</v>
      </c>
      <c r="K67" s="159">
        <v>161.5</v>
      </c>
      <c r="L67" s="155">
        <f t="shared" si="0"/>
        <v>419.25</v>
      </c>
      <c r="M67" s="143">
        <v>61</v>
      </c>
      <c r="N67" s="143"/>
    </row>
    <row r="68" spans="1:14" ht="20.100000000000001" customHeight="1" x14ac:dyDescent="0.15">
      <c r="A68" s="2">
        <v>66</v>
      </c>
      <c r="B68" s="160" t="s">
        <v>2452</v>
      </c>
      <c r="C68" s="160" t="s">
        <v>2453</v>
      </c>
      <c r="D68" s="152" t="s">
        <v>833</v>
      </c>
      <c r="E68" s="160" t="s">
        <v>834</v>
      </c>
      <c r="F68" s="143"/>
      <c r="G68" s="158">
        <v>63</v>
      </c>
      <c r="H68" s="158">
        <v>115</v>
      </c>
      <c r="I68" s="143"/>
      <c r="J68" s="158">
        <v>178</v>
      </c>
      <c r="K68" s="159">
        <v>160.75</v>
      </c>
      <c r="L68" s="155">
        <f t="shared" si="0"/>
        <v>419.125</v>
      </c>
      <c r="M68" s="143">
        <v>62</v>
      </c>
      <c r="N68" s="143"/>
    </row>
    <row r="69" spans="1:14" ht="20.100000000000001" customHeight="1" x14ac:dyDescent="0.15">
      <c r="A69" s="2">
        <v>67</v>
      </c>
      <c r="B69" s="161" t="s">
        <v>2454</v>
      </c>
      <c r="C69" s="162" t="s">
        <v>2455</v>
      </c>
      <c r="D69" s="152" t="s">
        <v>833</v>
      </c>
      <c r="E69" s="141" t="s">
        <v>834</v>
      </c>
      <c r="F69" s="143"/>
      <c r="G69" s="143">
        <v>45</v>
      </c>
      <c r="H69" s="143">
        <v>112</v>
      </c>
      <c r="I69" s="143"/>
      <c r="J69" s="143">
        <v>157</v>
      </c>
      <c r="K69" s="144">
        <v>174.75</v>
      </c>
      <c r="L69" s="155">
        <f t="shared" si="0"/>
        <v>419.125</v>
      </c>
      <c r="M69" s="143">
        <v>63</v>
      </c>
      <c r="N69" s="143"/>
    </row>
    <row r="70" spans="1:14" ht="20.100000000000001" customHeight="1" x14ac:dyDescent="0.15">
      <c r="A70" s="2">
        <v>68</v>
      </c>
      <c r="B70" s="160" t="s">
        <v>2456</v>
      </c>
      <c r="C70" s="160" t="s">
        <v>2457</v>
      </c>
      <c r="D70" s="152" t="s">
        <v>833</v>
      </c>
      <c r="E70" s="160" t="s">
        <v>834</v>
      </c>
      <c r="F70" s="143"/>
      <c r="G70" s="158">
        <v>50</v>
      </c>
      <c r="H70" s="158">
        <v>105</v>
      </c>
      <c r="I70" s="143"/>
      <c r="J70" s="158">
        <v>155</v>
      </c>
      <c r="K70" s="159">
        <v>175.75</v>
      </c>
      <c r="L70" s="155">
        <f t="shared" si="0"/>
        <v>418.625</v>
      </c>
      <c r="M70" s="143">
        <v>64</v>
      </c>
      <c r="N70" s="143"/>
    </row>
    <row r="71" spans="1:14" ht="20.100000000000001" customHeight="1" x14ac:dyDescent="0.15">
      <c r="A71" s="2">
        <v>69</v>
      </c>
      <c r="B71" s="163" t="s">
        <v>2458</v>
      </c>
      <c r="C71" s="160" t="s">
        <v>2459</v>
      </c>
      <c r="D71" s="152" t="s">
        <v>833</v>
      </c>
      <c r="E71" s="160" t="s">
        <v>834</v>
      </c>
      <c r="F71" s="143"/>
      <c r="G71" s="158">
        <v>52</v>
      </c>
      <c r="H71" s="158">
        <v>103</v>
      </c>
      <c r="I71" s="143"/>
      <c r="J71" s="158">
        <v>155</v>
      </c>
      <c r="K71" s="159">
        <v>175.75</v>
      </c>
      <c r="L71" s="155">
        <f t="shared" ref="L71:L134" si="1">K71*1.5+J71</f>
        <v>418.625</v>
      </c>
      <c r="M71" s="143">
        <v>65</v>
      </c>
      <c r="N71" s="143"/>
    </row>
    <row r="72" spans="1:14" ht="20.100000000000001" customHeight="1" x14ac:dyDescent="0.15">
      <c r="A72" s="2">
        <v>70</v>
      </c>
      <c r="B72" s="160" t="s">
        <v>2460</v>
      </c>
      <c r="C72" s="160" t="s">
        <v>2461</v>
      </c>
      <c r="D72" s="152" t="s">
        <v>833</v>
      </c>
      <c r="E72" s="160" t="s">
        <v>834</v>
      </c>
      <c r="F72" s="143"/>
      <c r="G72" s="158">
        <v>49</v>
      </c>
      <c r="H72" s="158">
        <v>113</v>
      </c>
      <c r="I72" s="143"/>
      <c r="J72" s="158">
        <v>162</v>
      </c>
      <c r="K72" s="159">
        <v>171</v>
      </c>
      <c r="L72" s="155">
        <f t="shared" si="1"/>
        <v>418.5</v>
      </c>
      <c r="M72" s="143">
        <v>66</v>
      </c>
      <c r="N72" s="143"/>
    </row>
    <row r="73" spans="1:14" ht="20.100000000000001" customHeight="1" x14ac:dyDescent="0.15">
      <c r="A73" s="2">
        <v>71</v>
      </c>
      <c r="B73" s="160" t="s">
        <v>2462</v>
      </c>
      <c r="C73" s="160" t="s">
        <v>2463</v>
      </c>
      <c r="D73" s="152" t="s">
        <v>2334</v>
      </c>
      <c r="E73" s="160" t="s">
        <v>834</v>
      </c>
      <c r="F73" s="143"/>
      <c r="G73" s="158">
        <v>53</v>
      </c>
      <c r="H73" s="158">
        <v>115</v>
      </c>
      <c r="I73" s="143"/>
      <c r="J73" s="158">
        <v>168</v>
      </c>
      <c r="K73" s="159">
        <v>166.5</v>
      </c>
      <c r="L73" s="155">
        <f t="shared" si="1"/>
        <v>417.75</v>
      </c>
      <c r="M73" s="143">
        <v>67</v>
      </c>
      <c r="N73" s="143"/>
    </row>
    <row r="74" spans="1:14" ht="20.100000000000001" customHeight="1" x14ac:dyDescent="0.15">
      <c r="A74" s="2">
        <v>72</v>
      </c>
      <c r="B74" s="160" t="s">
        <v>2464</v>
      </c>
      <c r="C74" s="160" t="s">
        <v>1194</v>
      </c>
      <c r="D74" s="152" t="s">
        <v>2334</v>
      </c>
      <c r="E74" s="160" t="s">
        <v>834</v>
      </c>
      <c r="F74" s="143"/>
      <c r="G74" s="158">
        <v>63</v>
      </c>
      <c r="H74" s="158">
        <v>103</v>
      </c>
      <c r="I74" s="143"/>
      <c r="J74" s="158">
        <v>166</v>
      </c>
      <c r="K74" s="159">
        <v>167.75</v>
      </c>
      <c r="L74" s="155">
        <f t="shared" si="1"/>
        <v>417.625</v>
      </c>
      <c r="M74" s="143">
        <v>68</v>
      </c>
      <c r="N74" s="143"/>
    </row>
    <row r="75" spans="1:14" ht="20.100000000000001" customHeight="1" x14ac:dyDescent="0.15">
      <c r="A75" s="2">
        <v>73</v>
      </c>
      <c r="B75" s="160" t="s">
        <v>2465</v>
      </c>
      <c r="C75" s="160" t="s">
        <v>2466</v>
      </c>
      <c r="D75" s="152" t="s">
        <v>2334</v>
      </c>
      <c r="E75" s="160" t="s">
        <v>834</v>
      </c>
      <c r="F75" s="143"/>
      <c r="G75" s="158">
        <v>55</v>
      </c>
      <c r="H75" s="158">
        <v>102</v>
      </c>
      <c r="I75" s="143"/>
      <c r="J75" s="158">
        <v>157</v>
      </c>
      <c r="K75" s="159">
        <v>173.75</v>
      </c>
      <c r="L75" s="155">
        <f t="shared" si="1"/>
        <v>417.625</v>
      </c>
      <c r="M75" s="143">
        <v>69</v>
      </c>
      <c r="N75" s="143"/>
    </row>
    <row r="76" spans="1:14" ht="20.100000000000001" customHeight="1" x14ac:dyDescent="0.15">
      <c r="A76" s="2">
        <v>74</v>
      </c>
      <c r="B76" s="160" t="s">
        <v>2467</v>
      </c>
      <c r="C76" s="160" t="s">
        <v>2468</v>
      </c>
      <c r="D76" s="152" t="s">
        <v>2334</v>
      </c>
      <c r="E76" s="160" t="s">
        <v>834</v>
      </c>
      <c r="F76" s="143"/>
      <c r="G76" s="158">
        <v>53</v>
      </c>
      <c r="H76" s="158">
        <v>104</v>
      </c>
      <c r="I76" s="143"/>
      <c r="J76" s="158">
        <v>157</v>
      </c>
      <c r="K76" s="159">
        <v>173.75</v>
      </c>
      <c r="L76" s="155">
        <f t="shared" si="1"/>
        <v>417.625</v>
      </c>
      <c r="M76" s="143">
        <v>70</v>
      </c>
      <c r="N76" s="143"/>
    </row>
    <row r="77" spans="1:14" ht="20.100000000000001" customHeight="1" x14ac:dyDescent="0.15">
      <c r="A77" s="2">
        <v>75</v>
      </c>
      <c r="B77" s="160" t="s">
        <v>2469</v>
      </c>
      <c r="C77" s="160" t="s">
        <v>2470</v>
      </c>
      <c r="D77" s="152" t="s">
        <v>833</v>
      </c>
      <c r="E77" s="160" t="s">
        <v>834</v>
      </c>
      <c r="F77" s="143"/>
      <c r="G77" s="164">
        <v>42</v>
      </c>
      <c r="H77" s="164">
        <v>114</v>
      </c>
      <c r="I77" s="143"/>
      <c r="J77" s="164">
        <v>156</v>
      </c>
      <c r="K77" s="159">
        <v>174</v>
      </c>
      <c r="L77" s="155">
        <f t="shared" si="1"/>
        <v>417</v>
      </c>
      <c r="M77" s="143">
        <v>71</v>
      </c>
      <c r="N77" s="143"/>
    </row>
    <row r="78" spans="1:14" ht="20.100000000000001" customHeight="1" x14ac:dyDescent="0.15">
      <c r="A78" s="2">
        <v>76</v>
      </c>
      <c r="B78" s="160" t="s">
        <v>2471</v>
      </c>
      <c r="C78" s="160" t="s">
        <v>2472</v>
      </c>
      <c r="D78" s="152" t="s">
        <v>2334</v>
      </c>
      <c r="E78" s="160" t="s">
        <v>834</v>
      </c>
      <c r="F78" s="143"/>
      <c r="G78" s="158">
        <v>63</v>
      </c>
      <c r="H78" s="158">
        <v>111</v>
      </c>
      <c r="I78" s="143"/>
      <c r="J78" s="158">
        <v>174</v>
      </c>
      <c r="K78" s="159">
        <v>161.5</v>
      </c>
      <c r="L78" s="155">
        <f t="shared" si="1"/>
        <v>416.25</v>
      </c>
      <c r="M78" s="143">
        <v>72</v>
      </c>
      <c r="N78" s="143"/>
    </row>
    <row r="79" spans="1:14" ht="20.100000000000001" customHeight="1" x14ac:dyDescent="0.15">
      <c r="A79" s="2">
        <v>77</v>
      </c>
      <c r="B79" s="160" t="s">
        <v>2473</v>
      </c>
      <c r="C79" s="160" t="s">
        <v>2474</v>
      </c>
      <c r="D79" s="152" t="s">
        <v>833</v>
      </c>
      <c r="E79" s="160" t="s">
        <v>834</v>
      </c>
      <c r="F79" s="143"/>
      <c r="G79" s="158">
        <v>61</v>
      </c>
      <c r="H79" s="158">
        <v>109</v>
      </c>
      <c r="I79" s="143"/>
      <c r="J79" s="158">
        <v>170</v>
      </c>
      <c r="K79" s="159">
        <v>164</v>
      </c>
      <c r="L79" s="155">
        <f t="shared" si="1"/>
        <v>416</v>
      </c>
      <c r="M79" s="143">
        <v>73</v>
      </c>
      <c r="N79" s="143"/>
    </row>
    <row r="80" spans="1:14" ht="20.100000000000001" customHeight="1" x14ac:dyDescent="0.15">
      <c r="A80" s="2">
        <v>78</v>
      </c>
      <c r="B80" s="160" t="s">
        <v>2475</v>
      </c>
      <c r="C80" s="160" t="s">
        <v>2476</v>
      </c>
      <c r="D80" s="152" t="s">
        <v>833</v>
      </c>
      <c r="E80" s="160" t="s">
        <v>834</v>
      </c>
      <c r="F80" s="143"/>
      <c r="G80" s="158">
        <v>62</v>
      </c>
      <c r="H80" s="158">
        <v>120</v>
      </c>
      <c r="I80" s="143"/>
      <c r="J80" s="158">
        <v>182</v>
      </c>
      <c r="K80" s="159">
        <v>155.5</v>
      </c>
      <c r="L80" s="155">
        <f t="shared" si="1"/>
        <v>415.25</v>
      </c>
      <c r="M80" s="143">
        <v>74</v>
      </c>
      <c r="N80" s="143"/>
    </row>
    <row r="81" spans="1:14" ht="20.100000000000001" customHeight="1" x14ac:dyDescent="0.15">
      <c r="A81" s="2">
        <v>79</v>
      </c>
      <c r="B81" s="160" t="s">
        <v>2477</v>
      </c>
      <c r="C81" s="160" t="s">
        <v>2478</v>
      </c>
      <c r="D81" s="152" t="s">
        <v>833</v>
      </c>
      <c r="E81" s="160" t="s">
        <v>834</v>
      </c>
      <c r="F81" s="143"/>
      <c r="G81" s="158">
        <v>53</v>
      </c>
      <c r="H81" s="158">
        <v>103</v>
      </c>
      <c r="I81" s="143"/>
      <c r="J81" s="158">
        <f>G81+H81</f>
        <v>156</v>
      </c>
      <c r="K81" s="159">
        <v>172.75</v>
      </c>
      <c r="L81" s="155">
        <f t="shared" si="1"/>
        <v>415.125</v>
      </c>
      <c r="M81" s="143">
        <v>75</v>
      </c>
      <c r="N81" s="143"/>
    </row>
    <row r="82" spans="1:14" ht="20.100000000000001" customHeight="1" x14ac:dyDescent="0.15">
      <c r="A82" s="2">
        <v>80</v>
      </c>
      <c r="B82" s="160" t="s">
        <v>2479</v>
      </c>
      <c r="C82" s="160" t="s">
        <v>2480</v>
      </c>
      <c r="D82" s="152" t="s">
        <v>833</v>
      </c>
      <c r="E82" s="160" t="s">
        <v>834</v>
      </c>
      <c r="F82" s="143"/>
      <c r="G82" s="158">
        <v>53</v>
      </c>
      <c r="H82" s="158">
        <v>102</v>
      </c>
      <c r="I82" s="143"/>
      <c r="J82" s="158">
        <v>155</v>
      </c>
      <c r="K82" s="159">
        <v>173.25</v>
      </c>
      <c r="L82" s="155">
        <f t="shared" si="1"/>
        <v>414.875</v>
      </c>
      <c r="M82" s="143">
        <v>76</v>
      </c>
      <c r="N82" s="143"/>
    </row>
    <row r="83" spans="1:14" ht="20.100000000000001" customHeight="1" x14ac:dyDescent="0.15">
      <c r="A83" s="2">
        <v>81</v>
      </c>
      <c r="B83" s="160" t="s">
        <v>2481</v>
      </c>
      <c r="C83" s="160" t="s">
        <v>2482</v>
      </c>
      <c r="D83" s="152" t="s">
        <v>2334</v>
      </c>
      <c r="E83" s="160" t="s">
        <v>834</v>
      </c>
      <c r="F83" s="143"/>
      <c r="G83" s="158">
        <v>76</v>
      </c>
      <c r="H83" s="158">
        <v>110</v>
      </c>
      <c r="I83" s="143"/>
      <c r="J83" s="158">
        <v>186</v>
      </c>
      <c r="K83" s="159">
        <v>152.5</v>
      </c>
      <c r="L83" s="155">
        <f t="shared" si="1"/>
        <v>414.75</v>
      </c>
      <c r="M83" s="143">
        <v>77</v>
      </c>
      <c r="N83" s="143"/>
    </row>
    <row r="84" spans="1:14" ht="20.100000000000001" customHeight="1" x14ac:dyDescent="0.15">
      <c r="A84" s="2">
        <v>82</v>
      </c>
      <c r="B84" s="160" t="s">
        <v>2483</v>
      </c>
      <c r="C84" s="160" t="s">
        <v>2484</v>
      </c>
      <c r="D84" s="152" t="s">
        <v>833</v>
      </c>
      <c r="E84" s="160" t="s">
        <v>834</v>
      </c>
      <c r="F84" s="143"/>
      <c r="G84" s="158">
        <v>81</v>
      </c>
      <c r="H84" s="158">
        <v>82</v>
      </c>
      <c r="I84" s="143"/>
      <c r="J84" s="158">
        <v>163</v>
      </c>
      <c r="K84" s="159">
        <v>167.75</v>
      </c>
      <c r="L84" s="155">
        <f t="shared" si="1"/>
        <v>414.625</v>
      </c>
      <c r="M84" s="143">
        <v>78</v>
      </c>
      <c r="N84" s="143"/>
    </row>
    <row r="85" spans="1:14" ht="20.100000000000001" customHeight="1" x14ac:dyDescent="0.15">
      <c r="A85" s="2">
        <v>83</v>
      </c>
      <c r="B85" s="160" t="s">
        <v>2485</v>
      </c>
      <c r="C85" s="160" t="s">
        <v>2486</v>
      </c>
      <c r="D85" s="152" t="s">
        <v>2334</v>
      </c>
      <c r="E85" s="160" t="s">
        <v>834</v>
      </c>
      <c r="F85" s="143"/>
      <c r="G85" s="158">
        <v>60</v>
      </c>
      <c r="H85" s="158">
        <v>104</v>
      </c>
      <c r="I85" s="143"/>
      <c r="J85" s="158">
        <f>G85+H85</f>
        <v>164</v>
      </c>
      <c r="K85" s="159">
        <v>166.75</v>
      </c>
      <c r="L85" s="155">
        <f t="shared" si="1"/>
        <v>414.125</v>
      </c>
      <c r="M85" s="143">
        <v>79</v>
      </c>
      <c r="N85" s="143"/>
    </row>
    <row r="86" spans="1:14" ht="20.100000000000001" customHeight="1" x14ac:dyDescent="0.15">
      <c r="A86" s="2">
        <v>84</v>
      </c>
      <c r="B86" s="160" t="s">
        <v>2487</v>
      </c>
      <c r="C86" s="160" t="s">
        <v>2488</v>
      </c>
      <c r="D86" s="152" t="s">
        <v>833</v>
      </c>
      <c r="E86" s="160" t="s">
        <v>834</v>
      </c>
      <c r="F86" s="143"/>
      <c r="G86" s="158">
        <v>38</v>
      </c>
      <c r="H86" s="158">
        <v>123</v>
      </c>
      <c r="I86" s="143"/>
      <c r="J86" s="158">
        <v>161</v>
      </c>
      <c r="K86" s="159">
        <v>168.75</v>
      </c>
      <c r="L86" s="155">
        <f t="shared" si="1"/>
        <v>414.125</v>
      </c>
      <c r="M86" s="143">
        <v>80</v>
      </c>
      <c r="N86" s="143"/>
    </row>
    <row r="87" spans="1:14" ht="20.100000000000001" customHeight="1" x14ac:dyDescent="0.15">
      <c r="A87" s="2">
        <v>85</v>
      </c>
      <c r="B87" s="160" t="s">
        <v>2489</v>
      </c>
      <c r="C87" s="160" t="s">
        <v>2490</v>
      </c>
      <c r="D87" s="152" t="s">
        <v>833</v>
      </c>
      <c r="E87" s="160" t="s">
        <v>834</v>
      </c>
      <c r="F87" s="143"/>
      <c r="G87" s="158">
        <v>47</v>
      </c>
      <c r="H87" s="158">
        <v>110</v>
      </c>
      <c r="I87" s="143"/>
      <c r="J87" s="158">
        <v>157</v>
      </c>
      <c r="K87" s="159">
        <v>171.25</v>
      </c>
      <c r="L87" s="155">
        <f t="shared" si="1"/>
        <v>413.875</v>
      </c>
      <c r="M87" s="143">
        <v>81</v>
      </c>
      <c r="N87" s="143"/>
    </row>
    <row r="88" spans="1:14" ht="20.100000000000001" customHeight="1" x14ac:dyDescent="0.15">
      <c r="A88" s="2">
        <v>86</v>
      </c>
      <c r="B88" s="160" t="s">
        <v>2491</v>
      </c>
      <c r="C88" s="160" t="s">
        <v>2492</v>
      </c>
      <c r="D88" s="152" t="s">
        <v>2334</v>
      </c>
      <c r="E88" s="160" t="s">
        <v>834</v>
      </c>
      <c r="F88" s="143"/>
      <c r="G88" s="158">
        <v>53</v>
      </c>
      <c r="H88" s="158">
        <v>103</v>
      </c>
      <c r="I88" s="143"/>
      <c r="J88" s="158">
        <v>156</v>
      </c>
      <c r="K88" s="159">
        <v>171.75</v>
      </c>
      <c r="L88" s="155">
        <f t="shared" si="1"/>
        <v>413.625</v>
      </c>
      <c r="M88" s="143">
        <v>82</v>
      </c>
      <c r="N88" s="143"/>
    </row>
    <row r="89" spans="1:14" ht="20.100000000000001" customHeight="1" x14ac:dyDescent="0.15">
      <c r="A89" s="2">
        <v>87</v>
      </c>
      <c r="B89" s="160" t="s">
        <v>2493</v>
      </c>
      <c r="C89" s="160" t="s">
        <v>2494</v>
      </c>
      <c r="D89" s="152" t="s">
        <v>2343</v>
      </c>
      <c r="E89" s="160" t="s">
        <v>834</v>
      </c>
      <c r="F89" s="143"/>
      <c r="G89" s="158">
        <v>46</v>
      </c>
      <c r="H89" s="158">
        <v>116</v>
      </c>
      <c r="I89" s="143"/>
      <c r="J89" s="158">
        <v>162</v>
      </c>
      <c r="K89" s="159">
        <v>167.25</v>
      </c>
      <c r="L89" s="155">
        <f t="shared" si="1"/>
        <v>412.875</v>
      </c>
      <c r="M89" s="143">
        <v>83</v>
      </c>
      <c r="N89" s="143"/>
    </row>
    <row r="90" spans="1:14" ht="20.100000000000001" customHeight="1" x14ac:dyDescent="0.15">
      <c r="A90" s="2">
        <v>88</v>
      </c>
      <c r="B90" s="160" t="s">
        <v>2495</v>
      </c>
      <c r="C90" s="160" t="s">
        <v>2496</v>
      </c>
      <c r="D90" s="152" t="s">
        <v>833</v>
      </c>
      <c r="E90" s="160" t="s">
        <v>834</v>
      </c>
      <c r="F90" s="143"/>
      <c r="G90" s="158">
        <v>70</v>
      </c>
      <c r="H90" s="158">
        <v>124</v>
      </c>
      <c r="I90" s="143"/>
      <c r="J90" s="158">
        <v>194</v>
      </c>
      <c r="K90" s="159">
        <v>145.75</v>
      </c>
      <c r="L90" s="155">
        <f t="shared" si="1"/>
        <v>412.625</v>
      </c>
      <c r="M90" s="143">
        <v>84</v>
      </c>
      <c r="N90" s="143"/>
    </row>
    <row r="91" spans="1:14" ht="20.100000000000001" customHeight="1" x14ac:dyDescent="0.15">
      <c r="A91" s="2">
        <v>89</v>
      </c>
      <c r="B91" s="160" t="s">
        <v>2497</v>
      </c>
      <c r="C91" s="160" t="s">
        <v>2498</v>
      </c>
      <c r="D91" s="152" t="s">
        <v>2343</v>
      </c>
      <c r="E91" s="160" t="s">
        <v>834</v>
      </c>
      <c r="F91" s="143"/>
      <c r="G91" s="158">
        <v>43</v>
      </c>
      <c r="H91" s="158">
        <v>121</v>
      </c>
      <c r="I91" s="143"/>
      <c r="J91" s="158">
        <f>G91+H91</f>
        <v>164</v>
      </c>
      <c r="K91" s="159">
        <v>165.75</v>
      </c>
      <c r="L91" s="155">
        <f t="shared" si="1"/>
        <v>412.625</v>
      </c>
      <c r="M91" s="143">
        <v>85</v>
      </c>
      <c r="N91" s="143"/>
    </row>
    <row r="92" spans="1:14" ht="20.100000000000001" customHeight="1" x14ac:dyDescent="0.15">
      <c r="A92" s="2">
        <v>90</v>
      </c>
      <c r="B92" s="160" t="s">
        <v>2499</v>
      </c>
      <c r="C92" s="160" t="s">
        <v>2500</v>
      </c>
      <c r="D92" s="152" t="s">
        <v>833</v>
      </c>
      <c r="E92" s="160" t="s">
        <v>834</v>
      </c>
      <c r="F92" s="143"/>
      <c r="G92" s="158">
        <v>54</v>
      </c>
      <c r="H92" s="158">
        <v>104</v>
      </c>
      <c r="I92" s="143"/>
      <c r="J92" s="158">
        <v>158</v>
      </c>
      <c r="K92" s="159">
        <v>169</v>
      </c>
      <c r="L92" s="155">
        <f t="shared" si="1"/>
        <v>411.5</v>
      </c>
      <c r="M92" s="143">
        <v>86</v>
      </c>
      <c r="N92" s="143"/>
    </row>
    <row r="93" spans="1:14" ht="20.100000000000001" customHeight="1" x14ac:dyDescent="0.15">
      <c r="A93" s="2">
        <v>91</v>
      </c>
      <c r="B93" s="160" t="s">
        <v>2501</v>
      </c>
      <c r="C93" s="160" t="s">
        <v>2502</v>
      </c>
      <c r="D93" s="152" t="s">
        <v>833</v>
      </c>
      <c r="E93" s="160" t="s">
        <v>834</v>
      </c>
      <c r="F93" s="143"/>
      <c r="G93" s="158">
        <v>51</v>
      </c>
      <c r="H93" s="158">
        <v>113</v>
      </c>
      <c r="I93" s="143"/>
      <c r="J93" s="158">
        <f>G93+H93</f>
        <v>164</v>
      </c>
      <c r="K93" s="159">
        <v>164.75</v>
      </c>
      <c r="L93" s="155">
        <f t="shared" si="1"/>
        <v>411.125</v>
      </c>
      <c r="M93" s="143">
        <v>87</v>
      </c>
      <c r="N93" s="143"/>
    </row>
    <row r="94" spans="1:14" ht="20.100000000000001" customHeight="1" x14ac:dyDescent="0.15">
      <c r="A94" s="2">
        <v>92</v>
      </c>
      <c r="B94" s="163" t="s">
        <v>2503</v>
      </c>
      <c r="C94" s="160" t="s">
        <v>2504</v>
      </c>
      <c r="D94" s="152" t="s">
        <v>833</v>
      </c>
      <c r="E94" s="160" t="s">
        <v>834</v>
      </c>
      <c r="F94" s="143"/>
      <c r="G94" s="158">
        <v>38</v>
      </c>
      <c r="H94" s="158">
        <v>128</v>
      </c>
      <c r="I94" s="143"/>
      <c r="J94" s="158">
        <v>166</v>
      </c>
      <c r="K94" s="159">
        <v>163.25</v>
      </c>
      <c r="L94" s="155">
        <f t="shared" si="1"/>
        <v>410.875</v>
      </c>
      <c r="M94" s="143">
        <v>88</v>
      </c>
      <c r="N94" s="143"/>
    </row>
    <row r="95" spans="1:14" ht="20.100000000000001" customHeight="1" x14ac:dyDescent="0.15">
      <c r="A95" s="2">
        <v>93</v>
      </c>
      <c r="B95" s="160" t="s">
        <v>2505</v>
      </c>
      <c r="C95" s="160" t="s">
        <v>2506</v>
      </c>
      <c r="D95" s="152" t="s">
        <v>2343</v>
      </c>
      <c r="E95" s="160" t="s">
        <v>834</v>
      </c>
      <c r="F95" s="143"/>
      <c r="G95" s="158">
        <v>62</v>
      </c>
      <c r="H95" s="158">
        <v>94</v>
      </c>
      <c r="I95" s="143"/>
      <c r="J95" s="158">
        <v>156</v>
      </c>
      <c r="K95" s="159">
        <v>169.5</v>
      </c>
      <c r="L95" s="155">
        <f t="shared" si="1"/>
        <v>410.25</v>
      </c>
      <c r="M95" s="143">
        <v>89</v>
      </c>
      <c r="N95" s="143"/>
    </row>
    <row r="96" spans="1:14" ht="20.100000000000001" customHeight="1" x14ac:dyDescent="0.15">
      <c r="A96" s="2">
        <v>94</v>
      </c>
      <c r="B96" s="160" t="s">
        <v>2507</v>
      </c>
      <c r="C96" s="160" t="s">
        <v>2508</v>
      </c>
      <c r="D96" s="152" t="s">
        <v>833</v>
      </c>
      <c r="E96" s="160" t="s">
        <v>834</v>
      </c>
      <c r="F96" s="143"/>
      <c r="G96" s="158">
        <v>41</v>
      </c>
      <c r="H96" s="158">
        <v>134</v>
      </c>
      <c r="I96" s="143"/>
      <c r="J96" s="158">
        <v>175</v>
      </c>
      <c r="K96" s="159">
        <v>156.75</v>
      </c>
      <c r="L96" s="155">
        <f t="shared" si="1"/>
        <v>410.125</v>
      </c>
      <c r="M96" s="143">
        <v>90</v>
      </c>
      <c r="N96" s="143"/>
    </row>
    <row r="97" spans="1:14" ht="20.100000000000001" customHeight="1" x14ac:dyDescent="0.15">
      <c r="A97" s="2">
        <v>95</v>
      </c>
      <c r="B97" s="160" t="s">
        <v>2509</v>
      </c>
      <c r="C97" s="160" t="s">
        <v>2510</v>
      </c>
      <c r="D97" s="152" t="s">
        <v>833</v>
      </c>
      <c r="E97" s="160" t="s">
        <v>834</v>
      </c>
      <c r="F97" s="143"/>
      <c r="G97" s="158">
        <v>56</v>
      </c>
      <c r="H97" s="158">
        <v>101</v>
      </c>
      <c r="I97" s="143"/>
      <c r="J97" s="158">
        <v>157</v>
      </c>
      <c r="K97" s="159">
        <v>168.5</v>
      </c>
      <c r="L97" s="155">
        <f t="shared" si="1"/>
        <v>409.75</v>
      </c>
      <c r="M97" s="143">
        <v>91</v>
      </c>
      <c r="N97" s="143"/>
    </row>
    <row r="98" spans="1:14" ht="20.100000000000001" customHeight="1" x14ac:dyDescent="0.15">
      <c r="A98" s="2">
        <v>96</v>
      </c>
      <c r="B98" s="160" t="s">
        <v>2511</v>
      </c>
      <c r="C98" s="160" t="s">
        <v>2512</v>
      </c>
      <c r="D98" s="152" t="s">
        <v>833</v>
      </c>
      <c r="E98" s="160" t="s">
        <v>834</v>
      </c>
      <c r="F98" s="143"/>
      <c r="G98" s="158">
        <v>67</v>
      </c>
      <c r="H98" s="158">
        <v>100</v>
      </c>
      <c r="I98" s="143"/>
      <c r="J98" s="158">
        <v>167</v>
      </c>
      <c r="K98" s="159">
        <v>161.5</v>
      </c>
      <c r="L98" s="155">
        <f t="shared" si="1"/>
        <v>409.25</v>
      </c>
      <c r="M98" s="143">
        <v>92</v>
      </c>
      <c r="N98" s="143"/>
    </row>
    <row r="99" spans="1:14" ht="20.100000000000001" customHeight="1" x14ac:dyDescent="0.15">
      <c r="A99" s="2">
        <v>97</v>
      </c>
      <c r="B99" s="160" t="s">
        <v>2513</v>
      </c>
      <c r="C99" s="160" t="s">
        <v>2514</v>
      </c>
      <c r="D99" s="152" t="s">
        <v>833</v>
      </c>
      <c r="E99" s="160" t="s">
        <v>834</v>
      </c>
      <c r="F99" s="143"/>
      <c r="G99" s="158">
        <v>62</v>
      </c>
      <c r="H99" s="158">
        <v>113</v>
      </c>
      <c r="I99" s="143"/>
      <c r="J99" s="158">
        <v>175</v>
      </c>
      <c r="K99" s="159">
        <v>156</v>
      </c>
      <c r="L99" s="155">
        <f t="shared" si="1"/>
        <v>409</v>
      </c>
      <c r="M99" s="143">
        <v>93</v>
      </c>
      <c r="N99" s="143"/>
    </row>
    <row r="100" spans="1:14" ht="20.100000000000001" customHeight="1" x14ac:dyDescent="0.15">
      <c r="A100" s="2">
        <v>98</v>
      </c>
      <c r="B100" s="160" t="s">
        <v>2515</v>
      </c>
      <c r="C100" s="160" t="s">
        <v>2516</v>
      </c>
      <c r="D100" s="152" t="s">
        <v>833</v>
      </c>
      <c r="E100" s="160" t="s">
        <v>834</v>
      </c>
      <c r="F100" s="143"/>
      <c r="G100" s="158">
        <v>68</v>
      </c>
      <c r="H100" s="158">
        <v>87</v>
      </c>
      <c r="I100" s="143"/>
      <c r="J100" s="158">
        <v>155</v>
      </c>
      <c r="K100" s="159">
        <v>168.75</v>
      </c>
      <c r="L100" s="155">
        <f t="shared" si="1"/>
        <v>408.125</v>
      </c>
      <c r="M100" s="143">
        <v>94</v>
      </c>
      <c r="N100" s="143"/>
    </row>
    <row r="101" spans="1:14" ht="20.100000000000001" customHeight="1" x14ac:dyDescent="0.15">
      <c r="A101" s="2">
        <v>99</v>
      </c>
      <c r="B101" s="161" t="s">
        <v>2517</v>
      </c>
      <c r="C101" s="162" t="s">
        <v>2518</v>
      </c>
      <c r="D101" s="152" t="s">
        <v>2343</v>
      </c>
      <c r="E101" s="141" t="s">
        <v>834</v>
      </c>
      <c r="F101" s="143"/>
      <c r="G101" s="143">
        <v>43</v>
      </c>
      <c r="H101" s="143">
        <v>119</v>
      </c>
      <c r="I101" s="143"/>
      <c r="J101" s="143">
        <v>162</v>
      </c>
      <c r="K101" s="144">
        <v>164</v>
      </c>
      <c r="L101" s="155">
        <f t="shared" si="1"/>
        <v>408</v>
      </c>
      <c r="M101" s="143">
        <v>95</v>
      </c>
      <c r="N101" s="143"/>
    </row>
    <row r="102" spans="1:14" ht="20.100000000000001" customHeight="1" x14ac:dyDescent="0.15">
      <c r="A102" s="2">
        <v>100</v>
      </c>
      <c r="B102" s="160" t="s">
        <v>2519</v>
      </c>
      <c r="C102" s="160" t="s">
        <v>2520</v>
      </c>
      <c r="D102" s="152" t="s">
        <v>833</v>
      </c>
      <c r="E102" s="160" t="s">
        <v>834</v>
      </c>
      <c r="F102" s="143"/>
      <c r="G102" s="158">
        <v>65</v>
      </c>
      <c r="H102" s="158">
        <v>113</v>
      </c>
      <c r="I102" s="143"/>
      <c r="J102" s="158">
        <v>178</v>
      </c>
      <c r="K102" s="159">
        <v>153</v>
      </c>
      <c r="L102" s="155">
        <f t="shared" si="1"/>
        <v>407.5</v>
      </c>
      <c r="M102" s="143">
        <v>96</v>
      </c>
      <c r="N102" s="143"/>
    </row>
    <row r="103" spans="1:14" ht="20.100000000000001" customHeight="1" x14ac:dyDescent="0.15">
      <c r="A103" s="2">
        <v>101</v>
      </c>
      <c r="B103" s="160" t="s">
        <v>2521</v>
      </c>
      <c r="C103" s="160" t="s">
        <v>2522</v>
      </c>
      <c r="D103" s="152" t="s">
        <v>833</v>
      </c>
      <c r="E103" s="160" t="s">
        <v>834</v>
      </c>
      <c r="F103" s="143"/>
      <c r="G103" s="158">
        <v>39</v>
      </c>
      <c r="H103" s="158">
        <v>139</v>
      </c>
      <c r="I103" s="143"/>
      <c r="J103" s="158">
        <v>178</v>
      </c>
      <c r="K103" s="159">
        <v>153</v>
      </c>
      <c r="L103" s="155">
        <f t="shared" si="1"/>
        <v>407.5</v>
      </c>
      <c r="M103" s="143">
        <v>97</v>
      </c>
      <c r="N103" s="143"/>
    </row>
    <row r="104" spans="1:14" ht="20.100000000000001" customHeight="1" x14ac:dyDescent="0.15">
      <c r="A104" s="2">
        <v>102</v>
      </c>
      <c r="B104" s="160" t="s">
        <v>2523</v>
      </c>
      <c r="C104" s="165" t="s">
        <v>2524</v>
      </c>
      <c r="D104" s="152" t="s">
        <v>2343</v>
      </c>
      <c r="E104" s="160" t="s">
        <v>834</v>
      </c>
      <c r="F104" s="143"/>
      <c r="G104" s="158">
        <v>50</v>
      </c>
      <c r="H104" s="158">
        <v>106</v>
      </c>
      <c r="I104" s="143"/>
      <c r="J104" s="158">
        <v>156</v>
      </c>
      <c r="K104" s="159">
        <v>167.5</v>
      </c>
      <c r="L104" s="155">
        <f t="shared" si="1"/>
        <v>407.25</v>
      </c>
      <c r="M104" s="143">
        <v>98</v>
      </c>
      <c r="N104" s="143"/>
    </row>
    <row r="105" spans="1:14" ht="20.100000000000001" customHeight="1" x14ac:dyDescent="0.15">
      <c r="A105" s="2">
        <v>103</v>
      </c>
      <c r="B105" s="160" t="s">
        <v>2525</v>
      </c>
      <c r="C105" s="160" t="s">
        <v>2526</v>
      </c>
      <c r="D105" s="152" t="s">
        <v>833</v>
      </c>
      <c r="E105" s="160" t="s">
        <v>834</v>
      </c>
      <c r="F105" s="143"/>
      <c r="G105" s="158">
        <v>59</v>
      </c>
      <c r="H105" s="158">
        <v>98</v>
      </c>
      <c r="I105" s="143"/>
      <c r="J105" s="158">
        <v>157</v>
      </c>
      <c r="K105" s="159">
        <v>166.75</v>
      </c>
      <c r="L105" s="155">
        <f t="shared" si="1"/>
        <v>407.125</v>
      </c>
      <c r="M105" s="143">
        <v>99</v>
      </c>
      <c r="N105" s="143"/>
    </row>
    <row r="106" spans="1:14" ht="20.100000000000001" customHeight="1" x14ac:dyDescent="0.15">
      <c r="A106" s="2">
        <v>104</v>
      </c>
      <c r="B106" s="160" t="s">
        <v>2527</v>
      </c>
      <c r="C106" s="160" t="s">
        <v>2528</v>
      </c>
      <c r="D106" s="152" t="s">
        <v>2343</v>
      </c>
      <c r="E106" s="160" t="s">
        <v>834</v>
      </c>
      <c r="F106" s="143"/>
      <c r="G106" s="158">
        <v>42</v>
      </c>
      <c r="H106" s="158">
        <v>119</v>
      </c>
      <c r="I106" s="143"/>
      <c r="J106" s="158">
        <f>G106+H106</f>
        <v>161</v>
      </c>
      <c r="K106" s="159">
        <v>163.75</v>
      </c>
      <c r="L106" s="155">
        <f t="shared" si="1"/>
        <v>406.625</v>
      </c>
      <c r="M106" s="143">
        <v>100</v>
      </c>
      <c r="N106" s="143"/>
    </row>
    <row r="107" spans="1:14" ht="20.100000000000001" customHeight="1" x14ac:dyDescent="0.15">
      <c r="A107" s="2">
        <v>105</v>
      </c>
      <c r="B107" s="160" t="s">
        <v>2529</v>
      </c>
      <c r="C107" s="160" t="s">
        <v>2530</v>
      </c>
      <c r="D107" s="152" t="s">
        <v>2343</v>
      </c>
      <c r="E107" s="160" t="s">
        <v>834</v>
      </c>
      <c r="F107" s="143"/>
      <c r="G107" s="158">
        <v>40</v>
      </c>
      <c r="H107" s="158">
        <v>143</v>
      </c>
      <c r="I107" s="143"/>
      <c r="J107" s="158">
        <v>183</v>
      </c>
      <c r="K107" s="159">
        <v>149</v>
      </c>
      <c r="L107" s="155">
        <f t="shared" si="1"/>
        <v>406.5</v>
      </c>
      <c r="M107" s="143">
        <v>101</v>
      </c>
      <c r="N107" s="143"/>
    </row>
    <row r="108" spans="1:14" ht="20.100000000000001" customHeight="1" x14ac:dyDescent="0.15">
      <c r="A108" s="2">
        <v>106</v>
      </c>
      <c r="B108" s="160" t="s">
        <v>2531</v>
      </c>
      <c r="C108" s="160" t="s">
        <v>2532</v>
      </c>
      <c r="D108" s="152" t="s">
        <v>833</v>
      </c>
      <c r="E108" s="160" t="s">
        <v>834</v>
      </c>
      <c r="F108" s="143"/>
      <c r="G108" s="158">
        <v>69</v>
      </c>
      <c r="H108" s="158">
        <v>92</v>
      </c>
      <c r="I108" s="143"/>
      <c r="J108" s="158">
        <v>161</v>
      </c>
      <c r="K108" s="159">
        <v>162.75</v>
      </c>
      <c r="L108" s="155">
        <f t="shared" si="1"/>
        <v>405.125</v>
      </c>
      <c r="M108" s="143">
        <v>102</v>
      </c>
      <c r="N108" s="143"/>
    </row>
    <row r="109" spans="1:14" ht="20.100000000000001" customHeight="1" x14ac:dyDescent="0.15">
      <c r="A109" s="2">
        <v>107</v>
      </c>
      <c r="B109" s="160" t="s">
        <v>2533</v>
      </c>
      <c r="C109" s="160" t="s">
        <v>2534</v>
      </c>
      <c r="D109" s="152" t="s">
        <v>2343</v>
      </c>
      <c r="E109" s="160" t="s">
        <v>834</v>
      </c>
      <c r="F109" s="143"/>
      <c r="G109" s="158">
        <v>53</v>
      </c>
      <c r="H109" s="158">
        <v>109</v>
      </c>
      <c r="I109" s="143"/>
      <c r="J109" s="158">
        <v>162</v>
      </c>
      <c r="K109" s="159">
        <v>162</v>
      </c>
      <c r="L109" s="155">
        <f t="shared" si="1"/>
        <v>405</v>
      </c>
      <c r="M109" s="143">
        <v>103</v>
      </c>
      <c r="N109" s="143"/>
    </row>
    <row r="110" spans="1:14" ht="20.100000000000001" customHeight="1" x14ac:dyDescent="0.15">
      <c r="A110" s="2">
        <v>108</v>
      </c>
      <c r="B110" s="160" t="s">
        <v>2535</v>
      </c>
      <c r="C110" s="160" t="s">
        <v>2536</v>
      </c>
      <c r="D110" s="152" t="s">
        <v>2343</v>
      </c>
      <c r="E110" s="160" t="s">
        <v>834</v>
      </c>
      <c r="F110" s="143"/>
      <c r="G110" s="158">
        <v>43</v>
      </c>
      <c r="H110" s="158">
        <v>118</v>
      </c>
      <c r="I110" s="143"/>
      <c r="J110" s="158">
        <f>G110+H110</f>
        <v>161</v>
      </c>
      <c r="K110" s="159">
        <v>162.5</v>
      </c>
      <c r="L110" s="155">
        <f t="shared" si="1"/>
        <v>404.75</v>
      </c>
      <c r="M110" s="143">
        <v>104</v>
      </c>
      <c r="N110" s="143"/>
    </row>
    <row r="111" spans="1:14" ht="20.100000000000001" customHeight="1" x14ac:dyDescent="0.15">
      <c r="A111" s="2">
        <v>109</v>
      </c>
      <c r="B111" s="163" t="s">
        <v>2537</v>
      </c>
      <c r="C111" s="160" t="s">
        <v>2538</v>
      </c>
      <c r="D111" s="152" t="s">
        <v>833</v>
      </c>
      <c r="E111" s="160" t="s">
        <v>834</v>
      </c>
      <c r="F111" s="143"/>
      <c r="G111" s="158">
        <v>58</v>
      </c>
      <c r="H111" s="158">
        <v>103</v>
      </c>
      <c r="I111" s="143"/>
      <c r="J111" s="158">
        <v>161</v>
      </c>
      <c r="K111" s="159">
        <v>162.5</v>
      </c>
      <c r="L111" s="155">
        <f t="shared" si="1"/>
        <v>404.75</v>
      </c>
      <c r="M111" s="143">
        <v>105</v>
      </c>
      <c r="N111" s="143"/>
    </row>
    <row r="112" spans="1:14" ht="20.100000000000001" customHeight="1" x14ac:dyDescent="0.15">
      <c r="A112" s="2">
        <v>110</v>
      </c>
      <c r="B112" s="160" t="s">
        <v>2539</v>
      </c>
      <c r="C112" s="160" t="s">
        <v>2540</v>
      </c>
      <c r="D112" s="152" t="s">
        <v>833</v>
      </c>
      <c r="E112" s="160" t="s">
        <v>834</v>
      </c>
      <c r="F112" s="143"/>
      <c r="G112" s="158">
        <v>45</v>
      </c>
      <c r="H112" s="158">
        <v>133</v>
      </c>
      <c r="I112" s="143"/>
      <c r="J112" s="158">
        <v>178</v>
      </c>
      <c r="K112" s="159">
        <v>151</v>
      </c>
      <c r="L112" s="155">
        <f t="shared" si="1"/>
        <v>404.5</v>
      </c>
      <c r="M112" s="143">
        <v>106</v>
      </c>
      <c r="N112" s="143"/>
    </row>
    <row r="113" spans="1:14" ht="20.100000000000001" customHeight="1" x14ac:dyDescent="0.15">
      <c r="A113" s="2">
        <v>111</v>
      </c>
      <c r="B113" s="160" t="s">
        <v>2541</v>
      </c>
      <c r="C113" s="160" t="s">
        <v>2542</v>
      </c>
      <c r="D113" s="152" t="s">
        <v>833</v>
      </c>
      <c r="E113" s="160" t="s">
        <v>834</v>
      </c>
      <c r="F113" s="143"/>
      <c r="G113" s="158">
        <v>79</v>
      </c>
      <c r="H113" s="158">
        <v>82</v>
      </c>
      <c r="I113" s="143"/>
      <c r="J113" s="158">
        <v>161</v>
      </c>
      <c r="K113" s="159">
        <v>162.25</v>
      </c>
      <c r="L113" s="155">
        <f t="shared" si="1"/>
        <v>404.375</v>
      </c>
      <c r="M113" s="143">
        <v>107</v>
      </c>
      <c r="N113" s="143"/>
    </row>
    <row r="114" spans="1:14" ht="20.100000000000001" customHeight="1" x14ac:dyDescent="0.15">
      <c r="A114" s="2">
        <v>112</v>
      </c>
      <c r="B114" s="160" t="s">
        <v>2543</v>
      </c>
      <c r="C114" s="160" t="s">
        <v>2544</v>
      </c>
      <c r="D114" s="152" t="s">
        <v>833</v>
      </c>
      <c r="E114" s="160" t="s">
        <v>834</v>
      </c>
      <c r="F114" s="143"/>
      <c r="G114" s="158">
        <v>48</v>
      </c>
      <c r="H114" s="158">
        <v>112</v>
      </c>
      <c r="I114" s="143"/>
      <c r="J114" s="158">
        <f>G114+H114</f>
        <v>160</v>
      </c>
      <c r="K114" s="159">
        <v>162.75</v>
      </c>
      <c r="L114" s="155">
        <f t="shared" si="1"/>
        <v>404.125</v>
      </c>
      <c r="M114" s="143">
        <v>108</v>
      </c>
      <c r="N114" s="143"/>
    </row>
    <row r="115" spans="1:14" ht="20.100000000000001" customHeight="1" x14ac:dyDescent="0.15">
      <c r="A115" s="2">
        <v>113</v>
      </c>
      <c r="B115" s="163" t="s">
        <v>2545</v>
      </c>
      <c r="C115" s="160" t="s">
        <v>2546</v>
      </c>
      <c r="D115" s="152" t="s">
        <v>2343</v>
      </c>
      <c r="E115" s="160" t="s">
        <v>834</v>
      </c>
      <c r="F115" s="143"/>
      <c r="G115" s="158">
        <v>43</v>
      </c>
      <c r="H115" s="158">
        <v>114</v>
      </c>
      <c r="I115" s="143"/>
      <c r="J115" s="158">
        <v>157</v>
      </c>
      <c r="K115" s="159">
        <v>164.5</v>
      </c>
      <c r="L115" s="155">
        <f t="shared" si="1"/>
        <v>403.75</v>
      </c>
      <c r="M115" s="143">
        <v>109</v>
      </c>
      <c r="N115" s="143"/>
    </row>
    <row r="116" spans="1:14" ht="20.100000000000001" customHeight="1" x14ac:dyDescent="0.15">
      <c r="A116" s="2">
        <v>114</v>
      </c>
      <c r="B116" s="163" t="s">
        <v>2547</v>
      </c>
      <c r="C116" s="160" t="s">
        <v>1919</v>
      </c>
      <c r="D116" s="152" t="s">
        <v>2343</v>
      </c>
      <c r="E116" s="160" t="s">
        <v>834</v>
      </c>
      <c r="F116" s="143"/>
      <c r="G116" s="158">
        <v>63</v>
      </c>
      <c r="H116" s="158">
        <v>92</v>
      </c>
      <c r="I116" s="143"/>
      <c r="J116" s="158">
        <v>155</v>
      </c>
      <c r="K116" s="159">
        <v>165.75</v>
      </c>
      <c r="L116" s="155">
        <f t="shared" si="1"/>
        <v>403.625</v>
      </c>
      <c r="M116" s="143">
        <v>110</v>
      </c>
      <c r="N116" s="143"/>
    </row>
    <row r="117" spans="1:14" ht="20.100000000000001" customHeight="1" x14ac:dyDescent="0.15">
      <c r="A117" s="2">
        <v>115</v>
      </c>
      <c r="B117" s="160" t="s">
        <v>2548</v>
      </c>
      <c r="C117" s="160" t="s">
        <v>2549</v>
      </c>
      <c r="D117" s="152" t="s">
        <v>833</v>
      </c>
      <c r="E117" s="160" t="s">
        <v>834</v>
      </c>
      <c r="F117" s="143"/>
      <c r="G117" s="158">
        <v>68</v>
      </c>
      <c r="H117" s="158">
        <v>90</v>
      </c>
      <c r="I117" s="143"/>
      <c r="J117" s="158">
        <v>158</v>
      </c>
      <c r="K117" s="159">
        <v>163.75</v>
      </c>
      <c r="L117" s="155">
        <f t="shared" si="1"/>
        <v>403.625</v>
      </c>
      <c r="M117" s="143">
        <v>111</v>
      </c>
      <c r="N117" s="143"/>
    </row>
    <row r="118" spans="1:14" ht="20.100000000000001" customHeight="1" x14ac:dyDescent="0.15">
      <c r="A118" s="2">
        <v>116</v>
      </c>
      <c r="B118" s="160" t="s">
        <v>2550</v>
      </c>
      <c r="C118" s="160" t="s">
        <v>2551</v>
      </c>
      <c r="D118" s="152" t="s">
        <v>833</v>
      </c>
      <c r="E118" s="160" t="s">
        <v>834</v>
      </c>
      <c r="F118" s="143"/>
      <c r="G118" s="158">
        <v>55</v>
      </c>
      <c r="H118" s="158">
        <v>105</v>
      </c>
      <c r="I118" s="143"/>
      <c r="J118" s="158">
        <v>160</v>
      </c>
      <c r="K118" s="159">
        <v>162</v>
      </c>
      <c r="L118" s="155">
        <f t="shared" si="1"/>
        <v>403</v>
      </c>
      <c r="M118" s="143">
        <v>112</v>
      </c>
      <c r="N118" s="143"/>
    </row>
    <row r="119" spans="1:14" ht="20.100000000000001" customHeight="1" x14ac:dyDescent="0.15">
      <c r="A119" s="2">
        <v>117</v>
      </c>
      <c r="B119" s="160" t="s">
        <v>2552</v>
      </c>
      <c r="C119" s="160" t="s">
        <v>2553</v>
      </c>
      <c r="D119" s="152" t="s">
        <v>2343</v>
      </c>
      <c r="E119" s="160" t="s">
        <v>834</v>
      </c>
      <c r="F119" s="143"/>
      <c r="G119" s="158">
        <v>58</v>
      </c>
      <c r="H119" s="158">
        <v>98</v>
      </c>
      <c r="I119" s="143"/>
      <c r="J119" s="158">
        <v>156</v>
      </c>
      <c r="K119" s="159">
        <v>164.5</v>
      </c>
      <c r="L119" s="155">
        <f t="shared" si="1"/>
        <v>402.75</v>
      </c>
      <c r="M119" s="143">
        <v>113</v>
      </c>
      <c r="N119" s="143"/>
    </row>
    <row r="120" spans="1:14" ht="20.100000000000001" customHeight="1" x14ac:dyDescent="0.15">
      <c r="A120" s="2">
        <v>118</v>
      </c>
      <c r="B120" s="160" t="s">
        <v>2554</v>
      </c>
      <c r="C120" s="160" t="s">
        <v>2555</v>
      </c>
      <c r="D120" s="152" t="s">
        <v>833</v>
      </c>
      <c r="E120" s="160" t="s">
        <v>834</v>
      </c>
      <c r="F120" s="143"/>
      <c r="G120" s="158">
        <v>58</v>
      </c>
      <c r="H120" s="158">
        <v>99</v>
      </c>
      <c r="I120" s="143"/>
      <c r="J120" s="158">
        <v>157</v>
      </c>
      <c r="K120" s="159">
        <v>163.75</v>
      </c>
      <c r="L120" s="155">
        <f t="shared" si="1"/>
        <v>402.625</v>
      </c>
      <c r="M120" s="143">
        <v>114</v>
      </c>
      <c r="N120" s="143"/>
    </row>
    <row r="121" spans="1:14" ht="20.100000000000001" customHeight="1" x14ac:dyDescent="0.15">
      <c r="A121" s="2">
        <v>119</v>
      </c>
      <c r="B121" s="160" t="s">
        <v>2556</v>
      </c>
      <c r="C121" s="160" t="s">
        <v>2557</v>
      </c>
      <c r="D121" s="152" t="s">
        <v>833</v>
      </c>
      <c r="E121" s="160" t="s">
        <v>834</v>
      </c>
      <c r="F121" s="143"/>
      <c r="G121" s="158">
        <v>51</v>
      </c>
      <c r="H121" s="158">
        <v>106</v>
      </c>
      <c r="I121" s="143"/>
      <c r="J121" s="158">
        <v>157</v>
      </c>
      <c r="K121" s="159">
        <v>163.75</v>
      </c>
      <c r="L121" s="155">
        <f t="shared" si="1"/>
        <v>402.625</v>
      </c>
      <c r="M121" s="143">
        <v>115</v>
      </c>
      <c r="N121" s="143"/>
    </row>
    <row r="122" spans="1:14" ht="20.100000000000001" customHeight="1" x14ac:dyDescent="0.15">
      <c r="A122" s="2">
        <v>120</v>
      </c>
      <c r="B122" s="160" t="s">
        <v>2558</v>
      </c>
      <c r="C122" s="160" t="s">
        <v>2559</v>
      </c>
      <c r="D122" s="152" t="s">
        <v>2334</v>
      </c>
      <c r="E122" s="160" t="s">
        <v>834</v>
      </c>
      <c r="F122" s="143"/>
      <c r="G122" s="158">
        <v>55</v>
      </c>
      <c r="H122" s="158">
        <v>103</v>
      </c>
      <c r="I122" s="143"/>
      <c r="J122" s="158">
        <v>158</v>
      </c>
      <c r="K122" s="159">
        <v>162.75</v>
      </c>
      <c r="L122" s="155">
        <f t="shared" si="1"/>
        <v>402.125</v>
      </c>
      <c r="M122" s="143">
        <v>116</v>
      </c>
      <c r="N122" s="143"/>
    </row>
    <row r="123" spans="1:14" ht="20.100000000000001" customHeight="1" x14ac:dyDescent="0.15">
      <c r="A123" s="2">
        <v>121</v>
      </c>
      <c r="B123" s="160" t="s">
        <v>2560</v>
      </c>
      <c r="C123" s="160" t="s">
        <v>2561</v>
      </c>
      <c r="D123" s="152" t="s">
        <v>833</v>
      </c>
      <c r="E123" s="160" t="s">
        <v>834</v>
      </c>
      <c r="F123" s="143"/>
      <c r="G123" s="158">
        <v>48</v>
      </c>
      <c r="H123" s="158">
        <v>107</v>
      </c>
      <c r="I123" s="143"/>
      <c r="J123" s="158">
        <v>155</v>
      </c>
      <c r="K123" s="159">
        <v>164.25</v>
      </c>
      <c r="L123" s="155">
        <f t="shared" si="1"/>
        <v>401.375</v>
      </c>
      <c r="M123" s="143">
        <v>117</v>
      </c>
      <c r="N123" s="143"/>
    </row>
    <row r="124" spans="1:14" ht="20.100000000000001" customHeight="1" x14ac:dyDescent="0.15">
      <c r="A124" s="2">
        <v>122</v>
      </c>
      <c r="B124" s="160" t="s">
        <v>2562</v>
      </c>
      <c r="C124" s="160" t="s">
        <v>2563</v>
      </c>
      <c r="D124" s="152" t="s">
        <v>2343</v>
      </c>
      <c r="E124" s="160" t="s">
        <v>834</v>
      </c>
      <c r="F124" s="143"/>
      <c r="G124" s="158">
        <v>45</v>
      </c>
      <c r="H124" s="158">
        <v>110</v>
      </c>
      <c r="I124" s="143"/>
      <c r="J124" s="158">
        <v>155</v>
      </c>
      <c r="K124" s="159">
        <v>164</v>
      </c>
      <c r="L124" s="155">
        <f t="shared" si="1"/>
        <v>401</v>
      </c>
      <c r="M124" s="143">
        <v>118</v>
      </c>
      <c r="N124" s="143"/>
    </row>
    <row r="125" spans="1:14" ht="20.100000000000001" customHeight="1" x14ac:dyDescent="0.15">
      <c r="A125" s="2">
        <v>123</v>
      </c>
      <c r="B125" s="160" t="s">
        <v>2564</v>
      </c>
      <c r="C125" s="160" t="s">
        <v>2565</v>
      </c>
      <c r="D125" s="152" t="s">
        <v>2343</v>
      </c>
      <c r="E125" s="160" t="s">
        <v>834</v>
      </c>
      <c r="F125" s="143"/>
      <c r="G125" s="158">
        <v>58</v>
      </c>
      <c r="H125" s="158">
        <v>99</v>
      </c>
      <c r="I125" s="143"/>
      <c r="J125" s="158">
        <v>157</v>
      </c>
      <c r="K125" s="159">
        <v>161.75</v>
      </c>
      <c r="L125" s="155">
        <f t="shared" si="1"/>
        <v>399.625</v>
      </c>
      <c r="M125" s="143">
        <v>119</v>
      </c>
      <c r="N125" s="143"/>
    </row>
    <row r="126" spans="1:14" ht="20.100000000000001" customHeight="1" x14ac:dyDescent="0.15">
      <c r="A126" s="2">
        <v>124</v>
      </c>
      <c r="B126" s="160" t="s">
        <v>2566</v>
      </c>
      <c r="C126" s="160" t="s">
        <v>2567</v>
      </c>
      <c r="D126" s="152" t="s">
        <v>2334</v>
      </c>
      <c r="E126" s="160" t="s">
        <v>834</v>
      </c>
      <c r="F126" s="143"/>
      <c r="G126" s="158">
        <v>57</v>
      </c>
      <c r="H126" s="158">
        <v>103</v>
      </c>
      <c r="I126" s="143"/>
      <c r="J126" s="158">
        <f>G126+H126</f>
        <v>160</v>
      </c>
      <c r="K126" s="159">
        <v>159.75</v>
      </c>
      <c r="L126" s="155">
        <f t="shared" si="1"/>
        <v>399.625</v>
      </c>
      <c r="M126" s="143">
        <v>120</v>
      </c>
      <c r="N126" s="143"/>
    </row>
    <row r="127" spans="1:14" ht="20.100000000000001" customHeight="1" x14ac:dyDescent="0.15">
      <c r="A127" s="2">
        <v>125</v>
      </c>
      <c r="B127" s="160" t="s">
        <v>2568</v>
      </c>
      <c r="C127" s="160" t="s">
        <v>2569</v>
      </c>
      <c r="D127" s="152" t="s">
        <v>833</v>
      </c>
      <c r="E127" s="160" t="s">
        <v>834</v>
      </c>
      <c r="F127" s="143"/>
      <c r="G127" s="158">
        <v>51</v>
      </c>
      <c r="H127" s="158">
        <v>119</v>
      </c>
      <c r="I127" s="143"/>
      <c r="J127" s="158">
        <v>170</v>
      </c>
      <c r="K127" s="159">
        <v>153</v>
      </c>
      <c r="L127" s="155">
        <f t="shared" si="1"/>
        <v>399.5</v>
      </c>
      <c r="M127" s="143">
        <v>121</v>
      </c>
      <c r="N127" s="143"/>
    </row>
    <row r="128" spans="1:14" ht="20.100000000000001" customHeight="1" x14ac:dyDescent="0.15">
      <c r="A128" s="2">
        <v>126</v>
      </c>
      <c r="B128" s="160" t="s">
        <v>2570</v>
      </c>
      <c r="C128" s="160" t="s">
        <v>2571</v>
      </c>
      <c r="D128" s="152" t="s">
        <v>833</v>
      </c>
      <c r="E128" s="160" t="s">
        <v>834</v>
      </c>
      <c r="F128" s="143"/>
      <c r="G128" s="158">
        <v>50</v>
      </c>
      <c r="H128" s="158">
        <v>114</v>
      </c>
      <c r="I128" s="143"/>
      <c r="J128" s="158">
        <v>164</v>
      </c>
      <c r="K128" s="159">
        <v>157</v>
      </c>
      <c r="L128" s="155">
        <f t="shared" si="1"/>
        <v>399.5</v>
      </c>
      <c r="M128" s="143">
        <v>122</v>
      </c>
      <c r="N128" s="143"/>
    </row>
    <row r="129" spans="1:14" ht="20.100000000000001" customHeight="1" x14ac:dyDescent="0.15">
      <c r="A129" s="2">
        <v>127</v>
      </c>
      <c r="B129" s="160" t="s">
        <v>2572</v>
      </c>
      <c r="C129" s="160" t="s">
        <v>2573</v>
      </c>
      <c r="D129" s="152" t="s">
        <v>833</v>
      </c>
      <c r="E129" s="160" t="s">
        <v>834</v>
      </c>
      <c r="F129" s="143"/>
      <c r="G129" s="158">
        <v>61</v>
      </c>
      <c r="H129" s="158">
        <v>94</v>
      </c>
      <c r="I129" s="143"/>
      <c r="J129" s="158">
        <v>155</v>
      </c>
      <c r="K129" s="159">
        <v>162.75</v>
      </c>
      <c r="L129" s="155">
        <f t="shared" si="1"/>
        <v>399.125</v>
      </c>
      <c r="M129" s="143">
        <v>123</v>
      </c>
      <c r="N129" s="143"/>
    </row>
    <row r="130" spans="1:14" ht="20.100000000000001" customHeight="1" x14ac:dyDescent="0.15">
      <c r="A130" s="2">
        <v>128</v>
      </c>
      <c r="B130" s="163" t="s">
        <v>2574</v>
      </c>
      <c r="C130" s="160" t="s">
        <v>2575</v>
      </c>
      <c r="D130" s="152" t="s">
        <v>833</v>
      </c>
      <c r="E130" s="160" t="s">
        <v>834</v>
      </c>
      <c r="F130" s="143"/>
      <c r="G130" s="158">
        <v>49</v>
      </c>
      <c r="H130" s="158">
        <v>106</v>
      </c>
      <c r="I130" s="143"/>
      <c r="J130" s="158">
        <v>155</v>
      </c>
      <c r="K130" s="159">
        <v>162.5</v>
      </c>
      <c r="L130" s="155">
        <f t="shared" si="1"/>
        <v>398.75</v>
      </c>
      <c r="M130" s="143">
        <v>124</v>
      </c>
      <c r="N130" s="143"/>
    </row>
    <row r="131" spans="1:14" ht="20.100000000000001" customHeight="1" x14ac:dyDescent="0.15">
      <c r="A131" s="2">
        <v>129</v>
      </c>
      <c r="B131" s="160" t="s">
        <v>2576</v>
      </c>
      <c r="C131" s="160" t="s">
        <v>2577</v>
      </c>
      <c r="D131" s="152" t="s">
        <v>2343</v>
      </c>
      <c r="E131" s="160" t="s">
        <v>834</v>
      </c>
      <c r="F131" s="143"/>
      <c r="G131" s="158">
        <v>57</v>
      </c>
      <c r="H131" s="158">
        <v>98</v>
      </c>
      <c r="I131" s="143"/>
      <c r="J131" s="158">
        <v>155</v>
      </c>
      <c r="K131" s="159">
        <v>162.5</v>
      </c>
      <c r="L131" s="155">
        <f t="shared" si="1"/>
        <v>398.75</v>
      </c>
      <c r="M131" s="143">
        <v>125</v>
      </c>
      <c r="N131" s="143"/>
    </row>
    <row r="132" spans="1:14" ht="20.100000000000001" customHeight="1" x14ac:dyDescent="0.15">
      <c r="A132" s="2">
        <v>130</v>
      </c>
      <c r="B132" s="160" t="s">
        <v>2578</v>
      </c>
      <c r="C132" s="160" t="s">
        <v>2579</v>
      </c>
      <c r="D132" s="152" t="s">
        <v>2334</v>
      </c>
      <c r="E132" s="160" t="s">
        <v>834</v>
      </c>
      <c r="F132" s="143"/>
      <c r="G132" s="158">
        <v>46</v>
      </c>
      <c r="H132" s="158">
        <v>116</v>
      </c>
      <c r="I132" s="143"/>
      <c r="J132" s="158">
        <v>162</v>
      </c>
      <c r="K132" s="159">
        <v>157.5</v>
      </c>
      <c r="L132" s="155">
        <f t="shared" si="1"/>
        <v>398.25</v>
      </c>
      <c r="M132" s="143">
        <v>126</v>
      </c>
      <c r="N132" s="143"/>
    </row>
    <row r="133" spans="1:14" ht="20.100000000000001" customHeight="1" x14ac:dyDescent="0.15">
      <c r="A133" s="2">
        <v>131</v>
      </c>
      <c r="B133" s="161" t="s">
        <v>2580</v>
      </c>
      <c r="C133" s="162" t="s">
        <v>2581</v>
      </c>
      <c r="D133" s="152" t="s">
        <v>2343</v>
      </c>
      <c r="E133" s="141" t="s">
        <v>834</v>
      </c>
      <c r="F133" s="143"/>
      <c r="G133" s="143">
        <v>52</v>
      </c>
      <c r="H133" s="143">
        <v>110</v>
      </c>
      <c r="I133" s="143"/>
      <c r="J133" s="143">
        <v>162</v>
      </c>
      <c r="K133" s="144">
        <v>157.5</v>
      </c>
      <c r="L133" s="155">
        <f t="shared" si="1"/>
        <v>398.25</v>
      </c>
      <c r="M133" s="143">
        <v>127</v>
      </c>
      <c r="N133" s="143"/>
    </row>
    <row r="134" spans="1:14" ht="20.100000000000001" customHeight="1" x14ac:dyDescent="0.15">
      <c r="A134" s="2">
        <v>132</v>
      </c>
      <c r="B134" s="160" t="s">
        <v>2582</v>
      </c>
      <c r="C134" s="160" t="s">
        <v>2583</v>
      </c>
      <c r="D134" s="152" t="s">
        <v>2343</v>
      </c>
      <c r="E134" s="160" t="s">
        <v>834</v>
      </c>
      <c r="F134" s="143"/>
      <c r="G134" s="158">
        <v>59</v>
      </c>
      <c r="H134" s="158">
        <v>104</v>
      </c>
      <c r="I134" s="143"/>
      <c r="J134" s="158">
        <v>163</v>
      </c>
      <c r="K134" s="159">
        <v>156.75</v>
      </c>
      <c r="L134" s="155">
        <f t="shared" si="1"/>
        <v>398.125</v>
      </c>
      <c r="M134" s="143">
        <v>128</v>
      </c>
      <c r="N134" s="143"/>
    </row>
    <row r="135" spans="1:14" ht="20.100000000000001" customHeight="1" x14ac:dyDescent="0.15">
      <c r="A135" s="2">
        <v>133</v>
      </c>
      <c r="B135" s="160" t="s">
        <v>2584</v>
      </c>
      <c r="C135" s="160" t="s">
        <v>2585</v>
      </c>
      <c r="D135" s="152" t="s">
        <v>833</v>
      </c>
      <c r="E135" s="160" t="s">
        <v>834</v>
      </c>
      <c r="F135" s="143"/>
      <c r="G135" s="158">
        <v>45</v>
      </c>
      <c r="H135" s="158">
        <v>110</v>
      </c>
      <c r="I135" s="143"/>
      <c r="J135" s="158">
        <v>155</v>
      </c>
      <c r="K135" s="159">
        <v>162</v>
      </c>
      <c r="L135" s="155">
        <f t="shared" ref="L135:L198" si="2">K135*1.5+J135</f>
        <v>398</v>
      </c>
      <c r="M135" s="143">
        <v>129</v>
      </c>
      <c r="N135" s="143"/>
    </row>
    <row r="136" spans="1:14" ht="20.100000000000001" customHeight="1" x14ac:dyDescent="0.15">
      <c r="A136" s="2">
        <v>134</v>
      </c>
      <c r="B136" s="160" t="s">
        <v>2586</v>
      </c>
      <c r="C136" s="160" t="s">
        <v>2587</v>
      </c>
      <c r="D136" s="152" t="s">
        <v>833</v>
      </c>
      <c r="E136" s="160" t="s">
        <v>834</v>
      </c>
      <c r="F136" s="143"/>
      <c r="G136" s="158">
        <v>58</v>
      </c>
      <c r="H136" s="158">
        <v>102</v>
      </c>
      <c r="I136" s="143"/>
      <c r="J136" s="158">
        <v>160</v>
      </c>
      <c r="K136" s="159">
        <v>158.5</v>
      </c>
      <c r="L136" s="155">
        <f t="shared" si="2"/>
        <v>397.75</v>
      </c>
      <c r="M136" s="143">
        <v>130</v>
      </c>
      <c r="N136" s="143"/>
    </row>
    <row r="137" spans="1:14" ht="20.100000000000001" customHeight="1" x14ac:dyDescent="0.15">
      <c r="A137" s="2">
        <v>135</v>
      </c>
      <c r="B137" s="160" t="s">
        <v>2588</v>
      </c>
      <c r="C137" s="160" t="s">
        <v>2589</v>
      </c>
      <c r="D137" s="152" t="s">
        <v>2343</v>
      </c>
      <c r="E137" s="160" t="s">
        <v>834</v>
      </c>
      <c r="F137" s="143"/>
      <c r="G137" s="164">
        <v>60</v>
      </c>
      <c r="H137" s="164">
        <v>98</v>
      </c>
      <c r="I137" s="143"/>
      <c r="J137" s="164">
        <v>158</v>
      </c>
      <c r="K137" s="159">
        <v>159.75</v>
      </c>
      <c r="L137" s="155">
        <f t="shared" si="2"/>
        <v>397.625</v>
      </c>
      <c r="M137" s="143">
        <v>131</v>
      </c>
      <c r="N137" s="143"/>
    </row>
    <row r="138" spans="1:14" ht="20.100000000000001" customHeight="1" x14ac:dyDescent="0.15">
      <c r="A138" s="2">
        <v>136</v>
      </c>
      <c r="B138" s="160" t="s">
        <v>2590</v>
      </c>
      <c r="C138" s="160" t="s">
        <v>2591</v>
      </c>
      <c r="D138" s="152" t="s">
        <v>2334</v>
      </c>
      <c r="E138" s="160" t="s">
        <v>834</v>
      </c>
      <c r="F138" s="143"/>
      <c r="G138" s="158">
        <v>51</v>
      </c>
      <c r="H138" s="158">
        <v>104</v>
      </c>
      <c r="I138" s="143"/>
      <c r="J138" s="158">
        <v>155</v>
      </c>
      <c r="K138" s="159">
        <v>161.5</v>
      </c>
      <c r="L138" s="155">
        <f t="shared" si="2"/>
        <v>397.25</v>
      </c>
      <c r="M138" s="143">
        <v>132</v>
      </c>
      <c r="N138" s="143"/>
    </row>
    <row r="139" spans="1:14" ht="20.100000000000001" customHeight="1" x14ac:dyDescent="0.15">
      <c r="A139" s="2">
        <v>137</v>
      </c>
      <c r="B139" s="160" t="s">
        <v>2592</v>
      </c>
      <c r="C139" s="160" t="s">
        <v>2593</v>
      </c>
      <c r="D139" s="152" t="s">
        <v>2343</v>
      </c>
      <c r="E139" s="160" t="s">
        <v>834</v>
      </c>
      <c r="F139" s="143"/>
      <c r="G139" s="158">
        <v>63</v>
      </c>
      <c r="H139" s="158">
        <v>96</v>
      </c>
      <c r="I139" s="143"/>
      <c r="J139" s="158">
        <f>G139+H139</f>
        <v>159</v>
      </c>
      <c r="K139" s="159">
        <v>158.75</v>
      </c>
      <c r="L139" s="155">
        <f t="shared" si="2"/>
        <v>397.125</v>
      </c>
      <c r="M139" s="143">
        <v>133</v>
      </c>
      <c r="N139" s="143"/>
    </row>
    <row r="140" spans="1:14" ht="20.100000000000001" customHeight="1" x14ac:dyDescent="0.15">
      <c r="A140" s="2">
        <v>138</v>
      </c>
      <c r="B140" s="160" t="s">
        <v>2594</v>
      </c>
      <c r="C140" s="160" t="s">
        <v>2595</v>
      </c>
      <c r="D140" s="152" t="s">
        <v>833</v>
      </c>
      <c r="E140" s="160" t="s">
        <v>834</v>
      </c>
      <c r="F140" s="143"/>
      <c r="G140" s="158">
        <v>52</v>
      </c>
      <c r="H140" s="158">
        <v>106</v>
      </c>
      <c r="I140" s="143"/>
      <c r="J140" s="158">
        <v>158</v>
      </c>
      <c r="K140" s="159">
        <v>159</v>
      </c>
      <c r="L140" s="155">
        <f t="shared" si="2"/>
        <v>396.5</v>
      </c>
      <c r="M140" s="143">
        <v>134</v>
      </c>
      <c r="N140" s="143"/>
    </row>
    <row r="141" spans="1:14" ht="20.100000000000001" customHeight="1" x14ac:dyDescent="0.15">
      <c r="A141" s="2">
        <v>139</v>
      </c>
      <c r="B141" s="163" t="s">
        <v>2596</v>
      </c>
      <c r="C141" s="160" t="s">
        <v>2597</v>
      </c>
      <c r="D141" s="152" t="s">
        <v>2598</v>
      </c>
      <c r="E141" s="160" t="s">
        <v>834</v>
      </c>
      <c r="F141" s="143"/>
      <c r="G141" s="158">
        <v>49</v>
      </c>
      <c r="H141" s="158">
        <v>117</v>
      </c>
      <c r="I141" s="143"/>
      <c r="J141" s="158">
        <v>166</v>
      </c>
      <c r="K141" s="159">
        <v>152.75</v>
      </c>
      <c r="L141" s="155">
        <f t="shared" si="2"/>
        <v>395.125</v>
      </c>
      <c r="M141" s="143">
        <v>135</v>
      </c>
      <c r="N141" s="143"/>
    </row>
    <row r="142" spans="1:14" ht="20.100000000000001" customHeight="1" x14ac:dyDescent="0.15">
      <c r="A142" s="2">
        <v>140</v>
      </c>
      <c r="B142" s="160" t="s">
        <v>2599</v>
      </c>
      <c r="C142" s="160" t="s">
        <v>2600</v>
      </c>
      <c r="D142" s="152" t="s">
        <v>833</v>
      </c>
      <c r="E142" s="160" t="s">
        <v>834</v>
      </c>
      <c r="F142" s="143"/>
      <c r="G142" s="158">
        <v>49</v>
      </c>
      <c r="H142" s="158">
        <v>112</v>
      </c>
      <c r="I142" s="143"/>
      <c r="J142" s="158">
        <v>161</v>
      </c>
      <c r="K142" s="159">
        <v>156</v>
      </c>
      <c r="L142" s="155">
        <f t="shared" si="2"/>
        <v>395</v>
      </c>
      <c r="M142" s="143">
        <v>136</v>
      </c>
      <c r="N142" s="143"/>
    </row>
    <row r="143" spans="1:14" ht="20.100000000000001" customHeight="1" x14ac:dyDescent="0.15">
      <c r="A143" s="2">
        <v>141</v>
      </c>
      <c r="B143" s="160" t="s">
        <v>2601</v>
      </c>
      <c r="C143" s="160" t="s">
        <v>2602</v>
      </c>
      <c r="D143" s="152" t="s">
        <v>2343</v>
      </c>
      <c r="E143" s="160" t="s">
        <v>834</v>
      </c>
      <c r="F143" s="143"/>
      <c r="G143" s="158">
        <v>60</v>
      </c>
      <c r="H143" s="158">
        <v>95</v>
      </c>
      <c r="I143" s="143"/>
      <c r="J143" s="158">
        <v>155</v>
      </c>
      <c r="K143" s="159">
        <v>159.75</v>
      </c>
      <c r="L143" s="155">
        <f t="shared" si="2"/>
        <v>394.625</v>
      </c>
      <c r="M143" s="143">
        <v>137</v>
      </c>
      <c r="N143" s="143"/>
    </row>
    <row r="144" spans="1:14" ht="20.100000000000001" customHeight="1" x14ac:dyDescent="0.15">
      <c r="A144" s="2">
        <v>142</v>
      </c>
      <c r="B144" s="160" t="s">
        <v>2603</v>
      </c>
      <c r="C144" s="160" t="s">
        <v>2604</v>
      </c>
      <c r="D144" s="152" t="s">
        <v>833</v>
      </c>
      <c r="E144" s="160" t="s">
        <v>834</v>
      </c>
      <c r="F144" s="143"/>
      <c r="G144" s="158">
        <v>50</v>
      </c>
      <c r="H144" s="158">
        <v>112</v>
      </c>
      <c r="I144" s="143"/>
      <c r="J144" s="158">
        <v>162</v>
      </c>
      <c r="K144" s="159">
        <v>155</v>
      </c>
      <c r="L144" s="155">
        <f t="shared" si="2"/>
        <v>394.5</v>
      </c>
      <c r="M144" s="143">
        <v>138</v>
      </c>
      <c r="N144" s="143"/>
    </row>
    <row r="145" spans="1:14" ht="20.100000000000001" customHeight="1" x14ac:dyDescent="0.15">
      <c r="A145" s="2">
        <v>143</v>
      </c>
      <c r="B145" s="160" t="s">
        <v>2605</v>
      </c>
      <c r="C145" s="160" t="s">
        <v>2606</v>
      </c>
      <c r="D145" s="152" t="s">
        <v>833</v>
      </c>
      <c r="E145" s="160" t="s">
        <v>834</v>
      </c>
      <c r="F145" s="143"/>
      <c r="G145" s="158">
        <v>52</v>
      </c>
      <c r="H145" s="158">
        <v>107</v>
      </c>
      <c r="I145" s="143"/>
      <c r="J145" s="158">
        <v>159</v>
      </c>
      <c r="K145" s="159">
        <v>156.5</v>
      </c>
      <c r="L145" s="155">
        <f t="shared" si="2"/>
        <v>393.75</v>
      </c>
      <c r="M145" s="143">
        <v>139</v>
      </c>
      <c r="N145" s="143"/>
    </row>
    <row r="146" spans="1:14" ht="20.100000000000001" customHeight="1" x14ac:dyDescent="0.15">
      <c r="A146" s="2">
        <v>144</v>
      </c>
      <c r="B146" s="160" t="s">
        <v>2607</v>
      </c>
      <c r="C146" s="160" t="s">
        <v>2608</v>
      </c>
      <c r="D146" s="152" t="s">
        <v>833</v>
      </c>
      <c r="E146" s="160" t="s">
        <v>834</v>
      </c>
      <c r="F146" s="143"/>
      <c r="G146" s="158">
        <v>40</v>
      </c>
      <c r="H146" s="158">
        <v>120</v>
      </c>
      <c r="I146" s="143"/>
      <c r="J146" s="158">
        <v>160</v>
      </c>
      <c r="K146" s="159">
        <v>155.75</v>
      </c>
      <c r="L146" s="155">
        <f t="shared" si="2"/>
        <v>393.625</v>
      </c>
      <c r="M146" s="143">
        <v>140</v>
      </c>
      <c r="N146" s="143"/>
    </row>
    <row r="147" spans="1:14" ht="20.100000000000001" customHeight="1" x14ac:dyDescent="0.15">
      <c r="A147" s="2">
        <v>145</v>
      </c>
      <c r="B147" s="160" t="s">
        <v>2609</v>
      </c>
      <c r="C147" s="160" t="s">
        <v>2610</v>
      </c>
      <c r="D147" s="152" t="s">
        <v>2334</v>
      </c>
      <c r="E147" s="160" t="s">
        <v>834</v>
      </c>
      <c r="F147" s="143"/>
      <c r="G147" s="158">
        <v>57</v>
      </c>
      <c r="H147" s="158">
        <v>102</v>
      </c>
      <c r="I147" s="143"/>
      <c r="J147" s="158">
        <v>159</v>
      </c>
      <c r="K147" s="159">
        <v>156.25</v>
      </c>
      <c r="L147" s="155">
        <f t="shared" si="2"/>
        <v>393.375</v>
      </c>
      <c r="M147" s="143">
        <v>141</v>
      </c>
      <c r="N147" s="143"/>
    </row>
    <row r="148" spans="1:14" ht="20.100000000000001" customHeight="1" x14ac:dyDescent="0.15">
      <c r="A148" s="2">
        <v>146</v>
      </c>
      <c r="B148" s="160" t="s">
        <v>2611</v>
      </c>
      <c r="C148" s="160" t="s">
        <v>2612</v>
      </c>
      <c r="D148" s="152" t="s">
        <v>2343</v>
      </c>
      <c r="E148" s="160" t="s">
        <v>834</v>
      </c>
      <c r="F148" s="143"/>
      <c r="G148" s="158">
        <v>62</v>
      </c>
      <c r="H148" s="158">
        <v>93</v>
      </c>
      <c r="I148" s="143"/>
      <c r="J148" s="158">
        <v>155</v>
      </c>
      <c r="K148" s="159">
        <v>158.75</v>
      </c>
      <c r="L148" s="155">
        <f t="shared" si="2"/>
        <v>393.125</v>
      </c>
      <c r="M148" s="143">
        <v>142</v>
      </c>
      <c r="N148" s="143"/>
    </row>
    <row r="149" spans="1:14" ht="20.100000000000001" customHeight="1" x14ac:dyDescent="0.15">
      <c r="A149" s="2">
        <v>147</v>
      </c>
      <c r="B149" s="160" t="s">
        <v>2613</v>
      </c>
      <c r="C149" s="160" t="s">
        <v>2614</v>
      </c>
      <c r="D149" s="152" t="s">
        <v>2334</v>
      </c>
      <c r="E149" s="160" t="s">
        <v>834</v>
      </c>
      <c r="F149" s="143"/>
      <c r="G149" s="158">
        <v>41</v>
      </c>
      <c r="H149" s="158">
        <v>121</v>
      </c>
      <c r="I149" s="143"/>
      <c r="J149" s="158">
        <v>162</v>
      </c>
      <c r="K149" s="159">
        <v>153.25</v>
      </c>
      <c r="L149" s="155">
        <f t="shared" si="2"/>
        <v>391.875</v>
      </c>
      <c r="M149" s="143">
        <v>143</v>
      </c>
      <c r="N149" s="143"/>
    </row>
    <row r="150" spans="1:14" ht="20.100000000000001" customHeight="1" x14ac:dyDescent="0.15">
      <c r="A150" s="2">
        <v>148</v>
      </c>
      <c r="B150" s="160" t="s">
        <v>2615</v>
      </c>
      <c r="C150" s="160" t="s">
        <v>2616</v>
      </c>
      <c r="D150" s="152" t="s">
        <v>833</v>
      </c>
      <c r="E150" s="160" t="s">
        <v>834</v>
      </c>
      <c r="F150" s="143"/>
      <c r="G150" s="158">
        <v>57</v>
      </c>
      <c r="H150" s="158">
        <v>121</v>
      </c>
      <c r="I150" s="143"/>
      <c r="J150" s="158">
        <v>178</v>
      </c>
      <c r="K150" s="159">
        <v>142.5</v>
      </c>
      <c r="L150" s="155">
        <f t="shared" si="2"/>
        <v>391.75</v>
      </c>
      <c r="M150" s="143">
        <v>144</v>
      </c>
      <c r="N150" s="143"/>
    </row>
    <row r="151" spans="1:14" ht="20.100000000000001" customHeight="1" x14ac:dyDescent="0.15">
      <c r="A151" s="2">
        <v>149</v>
      </c>
      <c r="B151" s="160" t="s">
        <v>2617</v>
      </c>
      <c r="C151" s="160" t="s">
        <v>2618</v>
      </c>
      <c r="D151" s="152" t="s">
        <v>833</v>
      </c>
      <c r="E151" s="160" t="s">
        <v>834</v>
      </c>
      <c r="F151" s="143"/>
      <c r="G151" s="158">
        <v>55</v>
      </c>
      <c r="H151" s="158">
        <v>114</v>
      </c>
      <c r="I151" s="143"/>
      <c r="J151" s="158">
        <v>169</v>
      </c>
      <c r="K151" s="159">
        <v>148.5</v>
      </c>
      <c r="L151" s="155">
        <f t="shared" si="2"/>
        <v>391.75</v>
      </c>
      <c r="M151" s="143">
        <v>145</v>
      </c>
      <c r="N151" s="143"/>
    </row>
    <row r="152" spans="1:14" ht="20.100000000000001" customHeight="1" x14ac:dyDescent="0.15">
      <c r="A152" s="2">
        <v>150</v>
      </c>
      <c r="B152" s="160" t="s">
        <v>2619</v>
      </c>
      <c r="C152" s="160" t="s">
        <v>2620</v>
      </c>
      <c r="D152" s="152" t="s">
        <v>833</v>
      </c>
      <c r="E152" s="160" t="s">
        <v>834</v>
      </c>
      <c r="F152" s="143"/>
      <c r="G152" s="158">
        <v>56</v>
      </c>
      <c r="H152" s="158">
        <v>104</v>
      </c>
      <c r="I152" s="143"/>
      <c r="J152" s="158">
        <f>G152+H152</f>
        <v>160</v>
      </c>
      <c r="K152" s="159">
        <v>154.5</v>
      </c>
      <c r="L152" s="155">
        <f t="shared" si="2"/>
        <v>391.75</v>
      </c>
      <c r="M152" s="143">
        <v>146</v>
      </c>
      <c r="N152" s="143"/>
    </row>
    <row r="153" spans="1:14" ht="20.100000000000001" customHeight="1" x14ac:dyDescent="0.15">
      <c r="A153" s="2">
        <v>151</v>
      </c>
      <c r="B153" s="160" t="s">
        <v>2621</v>
      </c>
      <c r="C153" s="160" t="s">
        <v>2622</v>
      </c>
      <c r="D153" s="152" t="s">
        <v>833</v>
      </c>
      <c r="E153" s="160" t="s">
        <v>834</v>
      </c>
      <c r="F153" s="143"/>
      <c r="G153" s="158">
        <v>54</v>
      </c>
      <c r="H153" s="158">
        <v>106</v>
      </c>
      <c r="I153" s="143"/>
      <c r="J153" s="158">
        <v>160</v>
      </c>
      <c r="K153" s="159">
        <v>154</v>
      </c>
      <c r="L153" s="155">
        <f t="shared" si="2"/>
        <v>391</v>
      </c>
      <c r="M153" s="143">
        <v>147</v>
      </c>
      <c r="N153" s="143"/>
    </row>
    <row r="154" spans="1:14" ht="20.100000000000001" customHeight="1" x14ac:dyDescent="0.15">
      <c r="A154" s="2">
        <v>152</v>
      </c>
      <c r="B154" s="163" t="s">
        <v>2623</v>
      </c>
      <c r="C154" s="160" t="s">
        <v>2624</v>
      </c>
      <c r="D154" s="152" t="s">
        <v>833</v>
      </c>
      <c r="E154" s="160" t="s">
        <v>834</v>
      </c>
      <c r="F154" s="143"/>
      <c r="G154" s="158">
        <v>64</v>
      </c>
      <c r="H154" s="158">
        <v>96</v>
      </c>
      <c r="I154" s="143"/>
      <c r="J154" s="158">
        <v>160</v>
      </c>
      <c r="K154" s="159">
        <v>153.25</v>
      </c>
      <c r="L154" s="155">
        <f t="shared" si="2"/>
        <v>389.875</v>
      </c>
      <c r="M154" s="143">
        <v>148</v>
      </c>
      <c r="N154" s="143"/>
    </row>
    <row r="155" spans="1:14" ht="20.100000000000001" customHeight="1" x14ac:dyDescent="0.15">
      <c r="A155" s="2">
        <v>153</v>
      </c>
      <c r="B155" s="163" t="s">
        <v>2625</v>
      </c>
      <c r="C155" s="160" t="s">
        <v>2626</v>
      </c>
      <c r="D155" s="152" t="s">
        <v>2598</v>
      </c>
      <c r="E155" s="160" t="s">
        <v>834</v>
      </c>
      <c r="F155" s="143"/>
      <c r="G155" s="158">
        <v>40</v>
      </c>
      <c r="H155" s="158">
        <v>110</v>
      </c>
      <c r="I155" s="143"/>
      <c r="J155" s="158">
        <v>158</v>
      </c>
      <c r="K155" s="159">
        <v>154.5</v>
      </c>
      <c r="L155" s="155">
        <f t="shared" si="2"/>
        <v>389.75</v>
      </c>
      <c r="M155" s="143">
        <v>149</v>
      </c>
      <c r="N155" s="143"/>
    </row>
    <row r="156" spans="1:14" ht="20.100000000000001" customHeight="1" x14ac:dyDescent="0.15">
      <c r="A156" s="2">
        <v>154</v>
      </c>
      <c r="B156" s="160" t="s">
        <v>2627</v>
      </c>
      <c r="C156" s="160" t="s">
        <v>2628</v>
      </c>
      <c r="D156" s="152" t="s">
        <v>833</v>
      </c>
      <c r="E156" s="160" t="s">
        <v>834</v>
      </c>
      <c r="F156" s="143"/>
      <c r="G156" s="158">
        <v>55</v>
      </c>
      <c r="H156" s="158">
        <v>103</v>
      </c>
      <c r="I156" s="143"/>
      <c r="J156" s="158">
        <v>158</v>
      </c>
      <c r="K156" s="159">
        <v>154</v>
      </c>
      <c r="L156" s="155">
        <f t="shared" si="2"/>
        <v>389</v>
      </c>
      <c r="M156" s="143">
        <v>150</v>
      </c>
      <c r="N156" s="143"/>
    </row>
    <row r="157" spans="1:14" ht="20.100000000000001" customHeight="1" x14ac:dyDescent="0.15">
      <c r="A157" s="2">
        <v>155</v>
      </c>
      <c r="B157" s="160" t="s">
        <v>2629</v>
      </c>
      <c r="C157" s="160" t="s">
        <v>2630</v>
      </c>
      <c r="D157" s="152" t="s">
        <v>833</v>
      </c>
      <c r="E157" s="160" t="s">
        <v>834</v>
      </c>
      <c r="F157" s="143"/>
      <c r="G157" s="158">
        <v>41</v>
      </c>
      <c r="H157" s="158">
        <v>119</v>
      </c>
      <c r="I157" s="143"/>
      <c r="J157" s="158">
        <f>G157+H157</f>
        <v>160</v>
      </c>
      <c r="K157" s="159">
        <v>152.5</v>
      </c>
      <c r="L157" s="155">
        <f t="shared" si="2"/>
        <v>388.75</v>
      </c>
      <c r="M157" s="143">
        <v>151</v>
      </c>
      <c r="N157" s="143"/>
    </row>
    <row r="158" spans="1:14" ht="20.100000000000001" customHeight="1" x14ac:dyDescent="0.15">
      <c r="A158" s="2">
        <v>156</v>
      </c>
      <c r="B158" s="160" t="s">
        <v>2631</v>
      </c>
      <c r="C158" s="160" t="s">
        <v>2632</v>
      </c>
      <c r="D158" s="152" t="s">
        <v>833</v>
      </c>
      <c r="E158" s="160" t="s">
        <v>834</v>
      </c>
      <c r="F158" s="143"/>
      <c r="G158" s="158">
        <v>54</v>
      </c>
      <c r="H158" s="158">
        <v>107</v>
      </c>
      <c r="I158" s="143"/>
      <c r="J158" s="158">
        <f>G158+H158</f>
        <v>161</v>
      </c>
      <c r="K158" s="159">
        <v>151.75</v>
      </c>
      <c r="L158" s="155">
        <f t="shared" si="2"/>
        <v>388.625</v>
      </c>
      <c r="M158" s="143">
        <v>152</v>
      </c>
      <c r="N158" s="143"/>
    </row>
    <row r="159" spans="1:14" ht="20.100000000000001" customHeight="1" x14ac:dyDescent="0.15">
      <c r="A159" s="2">
        <v>157</v>
      </c>
      <c r="B159" s="160" t="s">
        <v>2633</v>
      </c>
      <c r="C159" s="160" t="s">
        <v>2634</v>
      </c>
      <c r="D159" s="152" t="s">
        <v>833</v>
      </c>
      <c r="E159" s="160" t="s">
        <v>834</v>
      </c>
      <c r="F159" s="143"/>
      <c r="G159" s="158">
        <v>41</v>
      </c>
      <c r="H159" s="158">
        <v>115</v>
      </c>
      <c r="I159" s="143"/>
      <c r="J159" s="158">
        <v>156</v>
      </c>
      <c r="K159" s="159">
        <v>154.5</v>
      </c>
      <c r="L159" s="155">
        <f t="shared" si="2"/>
        <v>387.75</v>
      </c>
      <c r="M159" s="143">
        <v>153</v>
      </c>
      <c r="N159" s="143"/>
    </row>
    <row r="160" spans="1:14" ht="20.100000000000001" customHeight="1" x14ac:dyDescent="0.15">
      <c r="A160" s="2">
        <v>158</v>
      </c>
      <c r="B160" s="160" t="s">
        <v>2635</v>
      </c>
      <c r="C160" s="160" t="s">
        <v>2636</v>
      </c>
      <c r="D160" s="152" t="s">
        <v>2334</v>
      </c>
      <c r="E160" s="160" t="s">
        <v>834</v>
      </c>
      <c r="F160" s="143"/>
      <c r="G160" s="158">
        <v>54</v>
      </c>
      <c r="H160" s="158">
        <v>108</v>
      </c>
      <c r="I160" s="143"/>
      <c r="J160" s="158">
        <f>G160+H160</f>
        <v>162</v>
      </c>
      <c r="K160" s="159">
        <v>150</v>
      </c>
      <c r="L160" s="155">
        <f t="shared" si="2"/>
        <v>387</v>
      </c>
      <c r="M160" s="143">
        <v>154</v>
      </c>
      <c r="N160" s="143"/>
    </row>
    <row r="161" spans="1:14" ht="20.100000000000001" customHeight="1" x14ac:dyDescent="0.15">
      <c r="A161" s="2">
        <v>159</v>
      </c>
      <c r="B161" s="160" t="s">
        <v>2637</v>
      </c>
      <c r="C161" s="160" t="s">
        <v>2638</v>
      </c>
      <c r="D161" s="152" t="s">
        <v>833</v>
      </c>
      <c r="E161" s="160" t="s">
        <v>834</v>
      </c>
      <c r="F161" s="143"/>
      <c r="G161" s="158">
        <v>38</v>
      </c>
      <c r="H161" s="158">
        <v>132</v>
      </c>
      <c r="I161" s="143"/>
      <c r="J161" s="158">
        <v>170</v>
      </c>
      <c r="K161" s="159">
        <v>143</v>
      </c>
      <c r="L161" s="155">
        <f t="shared" si="2"/>
        <v>384.5</v>
      </c>
      <c r="M161" s="143">
        <v>155</v>
      </c>
      <c r="N161" s="143"/>
    </row>
    <row r="162" spans="1:14" ht="20.100000000000001" customHeight="1" x14ac:dyDescent="0.15">
      <c r="A162" s="2">
        <v>160</v>
      </c>
      <c r="B162" s="160" t="s">
        <v>2639</v>
      </c>
      <c r="C162" s="160" t="s">
        <v>2640</v>
      </c>
      <c r="D162" s="152" t="s">
        <v>2334</v>
      </c>
      <c r="E162" s="160" t="s">
        <v>834</v>
      </c>
      <c r="F162" s="143"/>
      <c r="G162" s="158">
        <v>53</v>
      </c>
      <c r="H162" s="158">
        <v>106</v>
      </c>
      <c r="I162" s="143"/>
      <c r="J162" s="158">
        <f>G162+H162</f>
        <v>159</v>
      </c>
      <c r="K162" s="159">
        <v>150.25</v>
      </c>
      <c r="L162" s="155">
        <f t="shared" si="2"/>
        <v>384.375</v>
      </c>
      <c r="M162" s="143">
        <v>156</v>
      </c>
      <c r="N162" s="143"/>
    </row>
    <row r="163" spans="1:14" ht="20.100000000000001" customHeight="1" x14ac:dyDescent="0.15">
      <c r="A163" s="2">
        <v>161</v>
      </c>
      <c r="B163" s="160" t="s">
        <v>2641</v>
      </c>
      <c r="C163" s="160" t="s">
        <v>2642</v>
      </c>
      <c r="D163" s="152" t="s">
        <v>833</v>
      </c>
      <c r="E163" s="160" t="s">
        <v>834</v>
      </c>
      <c r="F163" s="143"/>
      <c r="G163" s="158">
        <v>53</v>
      </c>
      <c r="H163" s="158">
        <v>107</v>
      </c>
      <c r="I163" s="143"/>
      <c r="J163" s="158">
        <v>160</v>
      </c>
      <c r="K163" s="159">
        <v>149.25</v>
      </c>
      <c r="L163" s="155">
        <f t="shared" si="2"/>
        <v>383.875</v>
      </c>
      <c r="M163" s="143">
        <v>157</v>
      </c>
      <c r="N163" s="143"/>
    </row>
    <row r="164" spans="1:14" ht="20.100000000000001" customHeight="1" x14ac:dyDescent="0.15">
      <c r="A164" s="2">
        <v>162</v>
      </c>
      <c r="B164" s="160" t="s">
        <v>2643</v>
      </c>
      <c r="C164" s="160" t="s">
        <v>2644</v>
      </c>
      <c r="D164" s="152" t="s">
        <v>833</v>
      </c>
      <c r="E164" s="160" t="s">
        <v>834</v>
      </c>
      <c r="F164" s="143"/>
      <c r="G164" s="158">
        <v>49</v>
      </c>
      <c r="H164" s="158">
        <v>114</v>
      </c>
      <c r="I164" s="143"/>
      <c r="J164" s="158">
        <v>163</v>
      </c>
      <c r="K164" s="159">
        <v>147.25</v>
      </c>
      <c r="L164" s="155">
        <f t="shared" si="2"/>
        <v>383.875</v>
      </c>
      <c r="M164" s="143">
        <v>158</v>
      </c>
      <c r="N164" s="143"/>
    </row>
    <row r="165" spans="1:14" ht="20.100000000000001" customHeight="1" x14ac:dyDescent="0.15">
      <c r="A165" s="2">
        <v>163</v>
      </c>
      <c r="B165" s="160" t="s">
        <v>2645</v>
      </c>
      <c r="C165" s="160" t="s">
        <v>2646</v>
      </c>
      <c r="D165" s="152" t="s">
        <v>833</v>
      </c>
      <c r="E165" s="160" t="s">
        <v>834</v>
      </c>
      <c r="F165" s="143"/>
      <c r="G165" s="158">
        <v>41</v>
      </c>
      <c r="H165" s="158">
        <v>116</v>
      </c>
      <c r="I165" s="143"/>
      <c r="J165" s="158">
        <v>157</v>
      </c>
      <c r="K165" s="159">
        <v>150.5</v>
      </c>
      <c r="L165" s="155">
        <f t="shared" si="2"/>
        <v>382.75</v>
      </c>
      <c r="M165" s="143">
        <v>159</v>
      </c>
      <c r="N165" s="143"/>
    </row>
    <row r="166" spans="1:14" ht="20.100000000000001" customHeight="1" x14ac:dyDescent="0.15">
      <c r="A166" s="2">
        <v>164</v>
      </c>
      <c r="B166" s="160" t="s">
        <v>2647</v>
      </c>
      <c r="C166" s="160" t="s">
        <v>2648</v>
      </c>
      <c r="D166" s="152" t="s">
        <v>833</v>
      </c>
      <c r="E166" s="160" t="s">
        <v>834</v>
      </c>
      <c r="F166" s="143"/>
      <c r="G166" s="158">
        <v>65</v>
      </c>
      <c r="H166" s="158">
        <v>92</v>
      </c>
      <c r="I166" s="143"/>
      <c r="J166" s="158">
        <f>G166+H166</f>
        <v>157</v>
      </c>
      <c r="K166" s="159">
        <v>150.5</v>
      </c>
      <c r="L166" s="155">
        <f t="shared" si="2"/>
        <v>382.75</v>
      </c>
      <c r="M166" s="143">
        <v>160</v>
      </c>
      <c r="N166" s="143"/>
    </row>
    <row r="167" spans="1:14" ht="20.100000000000001" customHeight="1" x14ac:dyDescent="0.15">
      <c r="A167" s="2">
        <v>165</v>
      </c>
      <c r="B167" s="160" t="s">
        <v>2649</v>
      </c>
      <c r="C167" s="160" t="s">
        <v>2650</v>
      </c>
      <c r="D167" s="152" t="s">
        <v>833</v>
      </c>
      <c r="E167" s="160" t="s">
        <v>834</v>
      </c>
      <c r="F167" s="143"/>
      <c r="G167" s="158">
        <v>45</v>
      </c>
      <c r="H167" s="158">
        <v>115</v>
      </c>
      <c r="I167" s="143"/>
      <c r="J167" s="158">
        <f>G167+H167</f>
        <v>160</v>
      </c>
      <c r="K167" s="159">
        <v>148.25</v>
      </c>
      <c r="L167" s="155">
        <f t="shared" si="2"/>
        <v>382.375</v>
      </c>
      <c r="M167" s="143">
        <v>161</v>
      </c>
      <c r="N167" s="143"/>
    </row>
    <row r="168" spans="1:14" ht="20.100000000000001" customHeight="1" x14ac:dyDescent="0.15">
      <c r="A168" s="2">
        <v>166</v>
      </c>
      <c r="B168" s="160" t="s">
        <v>2651</v>
      </c>
      <c r="C168" s="160" t="s">
        <v>2652</v>
      </c>
      <c r="D168" s="152" t="s">
        <v>2343</v>
      </c>
      <c r="E168" s="160" t="s">
        <v>834</v>
      </c>
      <c r="F168" s="143"/>
      <c r="G168" s="158">
        <v>50</v>
      </c>
      <c r="H168" s="158">
        <v>105</v>
      </c>
      <c r="I168" s="143"/>
      <c r="J168" s="158">
        <f>G168+H168</f>
        <v>155</v>
      </c>
      <c r="K168" s="159">
        <v>151</v>
      </c>
      <c r="L168" s="155">
        <f t="shared" si="2"/>
        <v>381.5</v>
      </c>
      <c r="M168" s="143">
        <v>162</v>
      </c>
      <c r="N168" s="143"/>
    </row>
    <row r="169" spans="1:14" ht="20.100000000000001" customHeight="1" x14ac:dyDescent="0.15">
      <c r="A169" s="2">
        <v>167</v>
      </c>
      <c r="B169" s="160" t="s">
        <v>2653</v>
      </c>
      <c r="C169" s="160" t="s">
        <v>2654</v>
      </c>
      <c r="D169" s="152" t="s">
        <v>833</v>
      </c>
      <c r="E169" s="160" t="s">
        <v>834</v>
      </c>
      <c r="F169" s="143"/>
      <c r="G169" s="158">
        <v>52</v>
      </c>
      <c r="H169" s="158">
        <v>103</v>
      </c>
      <c r="I169" s="143"/>
      <c r="J169" s="158">
        <v>155</v>
      </c>
      <c r="K169" s="159">
        <v>150.75</v>
      </c>
      <c r="L169" s="155">
        <f t="shared" si="2"/>
        <v>381.125</v>
      </c>
      <c r="M169" s="143">
        <v>163</v>
      </c>
      <c r="N169" s="143"/>
    </row>
    <row r="170" spans="1:14" ht="20.100000000000001" customHeight="1" x14ac:dyDescent="0.15">
      <c r="A170" s="2">
        <v>168</v>
      </c>
      <c r="B170" s="160" t="s">
        <v>2655</v>
      </c>
      <c r="C170" s="160" t="s">
        <v>2656</v>
      </c>
      <c r="D170" s="152" t="s">
        <v>833</v>
      </c>
      <c r="E170" s="160" t="s">
        <v>834</v>
      </c>
      <c r="F170" s="143"/>
      <c r="G170" s="158">
        <v>64</v>
      </c>
      <c r="H170" s="158">
        <v>100</v>
      </c>
      <c r="I170" s="143"/>
      <c r="J170" s="158">
        <v>164</v>
      </c>
      <c r="K170" s="159">
        <v>144.25</v>
      </c>
      <c r="L170" s="155">
        <f t="shared" si="2"/>
        <v>380.375</v>
      </c>
      <c r="M170" s="143">
        <v>164</v>
      </c>
      <c r="N170" s="143"/>
    </row>
    <row r="171" spans="1:14" ht="20.100000000000001" customHeight="1" x14ac:dyDescent="0.15">
      <c r="A171" s="2">
        <v>169</v>
      </c>
      <c r="B171" s="160" t="s">
        <v>2657</v>
      </c>
      <c r="C171" s="160" t="s">
        <v>2658</v>
      </c>
      <c r="D171" s="152" t="s">
        <v>833</v>
      </c>
      <c r="E171" s="160" t="s">
        <v>834</v>
      </c>
      <c r="F171" s="143"/>
      <c r="G171" s="158">
        <v>62</v>
      </c>
      <c r="H171" s="158">
        <v>95</v>
      </c>
      <c r="I171" s="143"/>
      <c r="J171" s="158">
        <v>157</v>
      </c>
      <c r="K171" s="159">
        <v>148.25</v>
      </c>
      <c r="L171" s="155">
        <f t="shared" si="2"/>
        <v>379.375</v>
      </c>
      <c r="M171" s="143">
        <v>165</v>
      </c>
      <c r="N171" s="143"/>
    </row>
    <row r="172" spans="1:14" ht="20.100000000000001" customHeight="1" x14ac:dyDescent="0.15">
      <c r="A172" s="2">
        <v>170</v>
      </c>
      <c r="B172" s="160" t="s">
        <v>2659</v>
      </c>
      <c r="C172" s="160" t="s">
        <v>2660</v>
      </c>
      <c r="D172" s="152" t="s">
        <v>2334</v>
      </c>
      <c r="E172" s="160" t="s">
        <v>834</v>
      </c>
      <c r="F172" s="143"/>
      <c r="G172" s="158">
        <v>65</v>
      </c>
      <c r="H172" s="158">
        <v>98</v>
      </c>
      <c r="I172" s="143"/>
      <c r="J172" s="158">
        <v>163</v>
      </c>
      <c r="K172" s="159">
        <v>144.25</v>
      </c>
      <c r="L172" s="155">
        <f t="shared" si="2"/>
        <v>379.375</v>
      </c>
      <c r="M172" s="143">
        <v>166</v>
      </c>
      <c r="N172" s="143"/>
    </row>
    <row r="173" spans="1:14" ht="20.100000000000001" customHeight="1" x14ac:dyDescent="0.15">
      <c r="A173" s="2">
        <v>171</v>
      </c>
      <c r="B173" s="160" t="s">
        <v>2661</v>
      </c>
      <c r="C173" s="160" t="s">
        <v>2662</v>
      </c>
      <c r="D173" s="152" t="s">
        <v>833</v>
      </c>
      <c r="E173" s="160" t="s">
        <v>834</v>
      </c>
      <c r="F173" s="143"/>
      <c r="G173" s="158">
        <v>45</v>
      </c>
      <c r="H173" s="158">
        <v>112</v>
      </c>
      <c r="I173" s="143"/>
      <c r="J173" s="158">
        <f>G173+H173</f>
        <v>157</v>
      </c>
      <c r="K173" s="159">
        <v>147.5</v>
      </c>
      <c r="L173" s="155">
        <f t="shared" si="2"/>
        <v>378.25</v>
      </c>
      <c r="M173" s="143">
        <v>167</v>
      </c>
      <c r="N173" s="143"/>
    </row>
    <row r="174" spans="1:14" ht="20.100000000000001" customHeight="1" x14ac:dyDescent="0.15">
      <c r="A174" s="2">
        <v>172</v>
      </c>
      <c r="B174" s="160" t="s">
        <v>2663</v>
      </c>
      <c r="C174" s="160" t="s">
        <v>2664</v>
      </c>
      <c r="D174" s="152" t="s">
        <v>833</v>
      </c>
      <c r="E174" s="160" t="s">
        <v>834</v>
      </c>
      <c r="F174" s="143"/>
      <c r="G174" s="158">
        <v>55</v>
      </c>
      <c r="H174" s="158">
        <v>100</v>
      </c>
      <c r="I174" s="143"/>
      <c r="J174" s="158">
        <v>155</v>
      </c>
      <c r="K174" s="159">
        <v>148.75</v>
      </c>
      <c r="L174" s="155">
        <f t="shared" si="2"/>
        <v>378.125</v>
      </c>
      <c r="M174" s="143">
        <v>168</v>
      </c>
      <c r="N174" s="143"/>
    </row>
    <row r="175" spans="1:14" ht="20.100000000000001" customHeight="1" x14ac:dyDescent="0.15">
      <c r="A175" s="2">
        <v>173</v>
      </c>
      <c r="B175" s="160" t="s">
        <v>2665</v>
      </c>
      <c r="C175" s="160" t="s">
        <v>2666</v>
      </c>
      <c r="D175" s="152" t="s">
        <v>833</v>
      </c>
      <c r="E175" s="160" t="s">
        <v>834</v>
      </c>
      <c r="F175" s="143"/>
      <c r="G175" s="158">
        <v>47</v>
      </c>
      <c r="H175" s="158">
        <v>111</v>
      </c>
      <c r="I175" s="143"/>
      <c r="J175" s="158">
        <f>G175+H175</f>
        <v>158</v>
      </c>
      <c r="K175" s="159">
        <v>146.75</v>
      </c>
      <c r="L175" s="155">
        <f t="shared" si="2"/>
        <v>378.125</v>
      </c>
      <c r="M175" s="143">
        <v>169</v>
      </c>
      <c r="N175" s="143"/>
    </row>
    <row r="176" spans="1:14" ht="20.100000000000001" customHeight="1" x14ac:dyDescent="0.15">
      <c r="A176" s="2">
        <v>174</v>
      </c>
      <c r="B176" s="160" t="s">
        <v>2667</v>
      </c>
      <c r="C176" s="160" t="s">
        <v>1386</v>
      </c>
      <c r="D176" s="152" t="s">
        <v>2343</v>
      </c>
      <c r="E176" s="160" t="s">
        <v>834</v>
      </c>
      <c r="F176" s="143"/>
      <c r="G176" s="158">
        <v>60</v>
      </c>
      <c r="H176" s="158">
        <v>97</v>
      </c>
      <c r="I176" s="143"/>
      <c r="J176" s="158">
        <v>157</v>
      </c>
      <c r="K176" s="159">
        <v>147.25</v>
      </c>
      <c r="L176" s="155">
        <f t="shared" si="2"/>
        <v>377.875</v>
      </c>
      <c r="M176" s="143">
        <v>170</v>
      </c>
      <c r="N176" s="143"/>
    </row>
    <row r="177" spans="1:14" ht="20.100000000000001" customHeight="1" x14ac:dyDescent="0.15">
      <c r="A177" s="2">
        <v>175</v>
      </c>
      <c r="B177" s="160" t="s">
        <v>2668</v>
      </c>
      <c r="C177" s="160" t="s">
        <v>2669</v>
      </c>
      <c r="D177" s="152" t="s">
        <v>833</v>
      </c>
      <c r="E177" s="160" t="s">
        <v>834</v>
      </c>
      <c r="F177" s="143"/>
      <c r="G177" s="158">
        <v>48</v>
      </c>
      <c r="H177" s="158">
        <v>109</v>
      </c>
      <c r="I177" s="143"/>
      <c r="J177" s="158">
        <v>157</v>
      </c>
      <c r="K177" s="159">
        <v>144.25</v>
      </c>
      <c r="L177" s="155">
        <f t="shared" si="2"/>
        <v>373.375</v>
      </c>
      <c r="M177" s="143">
        <v>171</v>
      </c>
      <c r="N177" s="143"/>
    </row>
    <row r="178" spans="1:14" ht="20.100000000000001" customHeight="1" x14ac:dyDescent="0.15">
      <c r="A178" s="2">
        <v>176</v>
      </c>
      <c r="B178" s="160" t="s">
        <v>2670</v>
      </c>
      <c r="C178" s="160" t="s">
        <v>2671</v>
      </c>
      <c r="D178" s="152" t="s">
        <v>2343</v>
      </c>
      <c r="E178" s="160" t="s">
        <v>834</v>
      </c>
      <c r="F178" s="143"/>
      <c r="G178" s="158">
        <v>67</v>
      </c>
      <c r="H178" s="158">
        <v>90</v>
      </c>
      <c r="I178" s="143"/>
      <c r="J178" s="158">
        <v>157</v>
      </c>
      <c r="K178" s="159">
        <v>144.25</v>
      </c>
      <c r="L178" s="155">
        <f t="shared" si="2"/>
        <v>373.375</v>
      </c>
      <c r="M178" s="143">
        <v>172</v>
      </c>
      <c r="N178" s="143"/>
    </row>
    <row r="179" spans="1:14" ht="20.100000000000001" customHeight="1" x14ac:dyDescent="0.15">
      <c r="A179" s="2">
        <v>177</v>
      </c>
      <c r="B179" s="160" t="s">
        <v>2672</v>
      </c>
      <c r="C179" s="160" t="s">
        <v>2673</v>
      </c>
      <c r="D179" s="152" t="s">
        <v>2598</v>
      </c>
      <c r="E179" s="160" t="s">
        <v>834</v>
      </c>
      <c r="F179" s="143"/>
      <c r="G179" s="158">
        <v>44</v>
      </c>
      <c r="H179" s="158">
        <v>115</v>
      </c>
      <c r="I179" s="143"/>
      <c r="J179" s="158">
        <v>159</v>
      </c>
      <c r="K179" s="159">
        <v>142.25</v>
      </c>
      <c r="L179" s="155">
        <f t="shared" si="2"/>
        <v>372.375</v>
      </c>
      <c r="M179" s="143">
        <v>173</v>
      </c>
      <c r="N179" s="143"/>
    </row>
    <row r="180" spans="1:14" ht="20.100000000000001" customHeight="1" x14ac:dyDescent="0.15">
      <c r="A180" s="2">
        <v>178</v>
      </c>
      <c r="B180" s="160" t="s">
        <v>2674</v>
      </c>
      <c r="C180" s="160" t="s">
        <v>2675</v>
      </c>
      <c r="D180" s="152" t="s">
        <v>833</v>
      </c>
      <c r="E180" s="160" t="s">
        <v>834</v>
      </c>
      <c r="F180" s="143"/>
      <c r="G180" s="158">
        <v>46</v>
      </c>
      <c r="H180" s="158">
        <v>117</v>
      </c>
      <c r="I180" s="143"/>
      <c r="J180" s="158">
        <v>163</v>
      </c>
      <c r="K180" s="159">
        <v>139</v>
      </c>
      <c r="L180" s="155">
        <f t="shared" si="2"/>
        <v>371.5</v>
      </c>
      <c r="M180" s="143">
        <v>174</v>
      </c>
      <c r="N180" s="143"/>
    </row>
    <row r="181" spans="1:14" ht="20.100000000000001" customHeight="1" x14ac:dyDescent="0.15">
      <c r="A181" s="2">
        <v>179</v>
      </c>
      <c r="B181" s="160" t="s">
        <v>2676</v>
      </c>
      <c r="C181" s="160" t="s">
        <v>2677</v>
      </c>
      <c r="D181" s="152" t="s">
        <v>833</v>
      </c>
      <c r="E181" s="160" t="s">
        <v>834</v>
      </c>
      <c r="F181" s="143"/>
      <c r="G181" s="158">
        <v>58</v>
      </c>
      <c r="H181" s="158">
        <v>105</v>
      </c>
      <c r="I181" s="143"/>
      <c r="J181" s="158">
        <f>G181+H181</f>
        <v>163</v>
      </c>
      <c r="K181" s="159">
        <v>139</v>
      </c>
      <c r="L181" s="155">
        <f t="shared" si="2"/>
        <v>371.5</v>
      </c>
      <c r="M181" s="143">
        <v>175</v>
      </c>
      <c r="N181" s="143"/>
    </row>
    <row r="182" spans="1:14" ht="20.100000000000001" customHeight="1" x14ac:dyDescent="0.15">
      <c r="A182" s="2">
        <v>180</v>
      </c>
      <c r="B182" s="160" t="s">
        <v>2678</v>
      </c>
      <c r="C182" s="160" t="s">
        <v>492</v>
      </c>
      <c r="D182" s="152" t="s">
        <v>833</v>
      </c>
      <c r="E182" s="160" t="s">
        <v>834</v>
      </c>
      <c r="F182" s="143"/>
      <c r="G182" s="158">
        <v>55</v>
      </c>
      <c r="H182" s="158">
        <v>103</v>
      </c>
      <c r="I182" s="143"/>
      <c r="J182" s="158">
        <v>158</v>
      </c>
      <c r="K182" s="159">
        <v>142.25</v>
      </c>
      <c r="L182" s="155">
        <f t="shared" si="2"/>
        <v>371.375</v>
      </c>
      <c r="M182" s="143">
        <v>176</v>
      </c>
      <c r="N182" s="143"/>
    </row>
    <row r="183" spans="1:14" ht="20.100000000000001" customHeight="1" x14ac:dyDescent="0.15">
      <c r="A183" s="2">
        <v>181</v>
      </c>
      <c r="B183" s="160" t="s">
        <v>2679</v>
      </c>
      <c r="C183" s="160" t="s">
        <v>2680</v>
      </c>
      <c r="D183" s="152" t="s">
        <v>2343</v>
      </c>
      <c r="E183" s="160" t="s">
        <v>834</v>
      </c>
      <c r="F183" s="143"/>
      <c r="G183" s="158">
        <v>43</v>
      </c>
      <c r="H183" s="158">
        <v>116</v>
      </c>
      <c r="I183" s="143"/>
      <c r="J183" s="158">
        <v>159</v>
      </c>
      <c r="K183" s="159">
        <v>141.5</v>
      </c>
      <c r="L183" s="155">
        <f t="shared" si="2"/>
        <v>371.25</v>
      </c>
      <c r="M183" s="143">
        <v>177</v>
      </c>
      <c r="N183" s="143"/>
    </row>
    <row r="184" spans="1:14" ht="20.100000000000001" customHeight="1" x14ac:dyDescent="0.15">
      <c r="A184" s="2">
        <v>182</v>
      </c>
      <c r="B184" s="160" t="s">
        <v>2681</v>
      </c>
      <c r="C184" s="160" t="s">
        <v>2682</v>
      </c>
      <c r="D184" s="152" t="s">
        <v>2343</v>
      </c>
      <c r="E184" s="160" t="s">
        <v>834</v>
      </c>
      <c r="F184" s="143"/>
      <c r="G184" s="158">
        <v>43</v>
      </c>
      <c r="H184" s="158">
        <v>114</v>
      </c>
      <c r="I184" s="143"/>
      <c r="J184" s="158">
        <v>157</v>
      </c>
      <c r="K184" s="159">
        <v>142.5</v>
      </c>
      <c r="L184" s="155">
        <f t="shared" si="2"/>
        <v>370.75</v>
      </c>
      <c r="M184" s="143">
        <v>178</v>
      </c>
      <c r="N184" s="143"/>
    </row>
    <row r="185" spans="1:14" ht="20.100000000000001" customHeight="1" x14ac:dyDescent="0.15">
      <c r="A185" s="2">
        <v>183</v>
      </c>
      <c r="B185" s="160" t="s">
        <v>2683</v>
      </c>
      <c r="C185" s="160" t="s">
        <v>2684</v>
      </c>
      <c r="D185" s="152" t="s">
        <v>833</v>
      </c>
      <c r="E185" s="160" t="s">
        <v>834</v>
      </c>
      <c r="F185" s="143"/>
      <c r="G185" s="158">
        <v>43</v>
      </c>
      <c r="H185" s="158">
        <v>119</v>
      </c>
      <c r="I185" s="143"/>
      <c r="J185" s="158">
        <f>G185+H185</f>
        <v>162</v>
      </c>
      <c r="K185" s="159">
        <v>138.75</v>
      </c>
      <c r="L185" s="155">
        <f t="shared" si="2"/>
        <v>370.125</v>
      </c>
      <c r="M185" s="143">
        <v>179</v>
      </c>
      <c r="N185" s="143"/>
    </row>
    <row r="186" spans="1:14" ht="20.100000000000001" customHeight="1" x14ac:dyDescent="0.15">
      <c r="A186" s="2">
        <v>184</v>
      </c>
      <c r="B186" s="160" t="s">
        <v>2685</v>
      </c>
      <c r="C186" s="160" t="s">
        <v>2686</v>
      </c>
      <c r="D186" s="152" t="s">
        <v>2334</v>
      </c>
      <c r="E186" s="160" t="s">
        <v>834</v>
      </c>
      <c r="F186" s="143"/>
      <c r="G186" s="158">
        <v>45</v>
      </c>
      <c r="H186" s="158">
        <v>111</v>
      </c>
      <c r="I186" s="143"/>
      <c r="J186" s="158">
        <v>156</v>
      </c>
      <c r="K186" s="159">
        <v>141.25</v>
      </c>
      <c r="L186" s="155">
        <f t="shared" si="2"/>
        <v>367.875</v>
      </c>
      <c r="M186" s="143">
        <v>180</v>
      </c>
      <c r="N186" s="143"/>
    </row>
    <row r="187" spans="1:14" ht="20.100000000000001" customHeight="1" x14ac:dyDescent="0.15">
      <c r="A187" s="2">
        <v>185</v>
      </c>
      <c r="B187" s="160" t="s">
        <v>2687</v>
      </c>
      <c r="C187" s="160" t="s">
        <v>2688</v>
      </c>
      <c r="D187" s="152" t="s">
        <v>833</v>
      </c>
      <c r="E187" s="160" t="s">
        <v>834</v>
      </c>
      <c r="F187" s="143"/>
      <c r="G187" s="158">
        <v>53</v>
      </c>
      <c r="H187" s="158">
        <v>103</v>
      </c>
      <c r="I187" s="143"/>
      <c r="J187" s="158">
        <v>156</v>
      </c>
      <c r="K187" s="159">
        <v>139.75</v>
      </c>
      <c r="L187" s="155">
        <f t="shared" si="2"/>
        <v>365.625</v>
      </c>
      <c r="M187" s="143">
        <v>181</v>
      </c>
      <c r="N187" s="143"/>
    </row>
    <row r="188" spans="1:14" ht="20.100000000000001" customHeight="1" x14ac:dyDescent="0.15">
      <c r="A188" s="2">
        <v>186</v>
      </c>
      <c r="B188" s="160" t="s">
        <v>2689</v>
      </c>
      <c r="C188" s="160" t="s">
        <v>2690</v>
      </c>
      <c r="D188" s="152" t="s">
        <v>2598</v>
      </c>
      <c r="E188" s="160" t="s">
        <v>834</v>
      </c>
      <c r="F188" s="143"/>
      <c r="G188" s="158">
        <v>52</v>
      </c>
      <c r="H188" s="158">
        <v>106</v>
      </c>
      <c r="I188" s="143"/>
      <c r="J188" s="158">
        <v>160</v>
      </c>
      <c r="K188" s="159">
        <v>137</v>
      </c>
      <c r="L188" s="155">
        <f t="shared" si="2"/>
        <v>365.5</v>
      </c>
      <c r="M188" s="143">
        <v>182</v>
      </c>
      <c r="N188" s="143"/>
    </row>
    <row r="189" spans="1:14" ht="20.100000000000001" customHeight="1" x14ac:dyDescent="0.15">
      <c r="A189" s="2">
        <v>187</v>
      </c>
      <c r="B189" s="160" t="s">
        <v>2691</v>
      </c>
      <c r="C189" s="160" t="s">
        <v>2692</v>
      </c>
      <c r="D189" s="152" t="s">
        <v>2598</v>
      </c>
      <c r="E189" s="160" t="s">
        <v>834</v>
      </c>
      <c r="F189" s="143"/>
      <c r="G189" s="158">
        <v>40</v>
      </c>
      <c r="H189" s="158">
        <v>122</v>
      </c>
      <c r="I189" s="143"/>
      <c r="J189" s="158">
        <v>162</v>
      </c>
      <c r="K189" s="159">
        <v>133.25</v>
      </c>
      <c r="L189" s="155">
        <f t="shared" si="2"/>
        <v>361.875</v>
      </c>
      <c r="M189" s="143">
        <v>183</v>
      </c>
      <c r="N189" s="143"/>
    </row>
    <row r="190" spans="1:14" ht="20.100000000000001" customHeight="1" x14ac:dyDescent="0.15">
      <c r="A190" s="2">
        <v>188</v>
      </c>
      <c r="B190" s="160" t="s">
        <v>2693</v>
      </c>
      <c r="C190" s="160" t="s">
        <v>2694</v>
      </c>
      <c r="D190" s="152" t="s">
        <v>2334</v>
      </c>
      <c r="E190" s="160" t="s">
        <v>834</v>
      </c>
      <c r="F190" s="143"/>
      <c r="G190" s="158">
        <v>64</v>
      </c>
      <c r="H190" s="158">
        <v>109</v>
      </c>
      <c r="I190" s="143"/>
      <c r="J190" s="158">
        <v>173</v>
      </c>
      <c r="K190" s="159">
        <v>125.75</v>
      </c>
      <c r="L190" s="155">
        <f t="shared" si="2"/>
        <v>361.625</v>
      </c>
      <c r="M190" s="143">
        <v>184</v>
      </c>
      <c r="N190" s="143"/>
    </row>
    <row r="191" spans="1:14" ht="20.100000000000001" customHeight="1" x14ac:dyDescent="0.15">
      <c r="A191" s="2">
        <v>189</v>
      </c>
      <c r="B191" s="160" t="s">
        <v>2695</v>
      </c>
      <c r="C191" s="160" t="s">
        <v>2696</v>
      </c>
      <c r="D191" s="152" t="s">
        <v>2343</v>
      </c>
      <c r="E191" s="160" t="s">
        <v>834</v>
      </c>
      <c r="F191" s="143"/>
      <c r="G191" s="158">
        <v>45</v>
      </c>
      <c r="H191" s="158">
        <v>126</v>
      </c>
      <c r="I191" s="143"/>
      <c r="J191" s="158">
        <v>171</v>
      </c>
      <c r="K191" s="159">
        <v>126</v>
      </c>
      <c r="L191" s="155">
        <f t="shared" si="2"/>
        <v>360</v>
      </c>
      <c r="M191" s="143">
        <v>185</v>
      </c>
      <c r="N191" s="143"/>
    </row>
    <row r="192" spans="1:14" ht="20.100000000000001" customHeight="1" x14ac:dyDescent="0.15">
      <c r="A192" s="2">
        <v>190</v>
      </c>
      <c r="B192" s="160" t="s">
        <v>2697</v>
      </c>
      <c r="C192" s="160" t="s">
        <v>2698</v>
      </c>
      <c r="D192" s="152" t="s">
        <v>833</v>
      </c>
      <c r="E192" s="160" t="s">
        <v>834</v>
      </c>
      <c r="F192" s="143"/>
      <c r="G192" s="158">
        <v>55</v>
      </c>
      <c r="H192" s="158">
        <v>100</v>
      </c>
      <c r="I192" s="143"/>
      <c r="J192" s="158">
        <v>155</v>
      </c>
      <c r="K192" s="159">
        <v>135</v>
      </c>
      <c r="L192" s="155">
        <f t="shared" si="2"/>
        <v>357.5</v>
      </c>
      <c r="M192" s="143">
        <v>186</v>
      </c>
      <c r="N192" s="143"/>
    </row>
    <row r="193" spans="1:14" ht="20.100000000000001" customHeight="1" x14ac:dyDescent="0.15">
      <c r="A193" s="2">
        <v>191</v>
      </c>
      <c r="B193" s="160" t="s">
        <v>2699</v>
      </c>
      <c r="C193" s="160" t="s">
        <v>2700</v>
      </c>
      <c r="D193" s="152" t="s">
        <v>833</v>
      </c>
      <c r="E193" s="160" t="s">
        <v>834</v>
      </c>
      <c r="F193" s="143"/>
      <c r="G193" s="158">
        <v>51</v>
      </c>
      <c r="H193" s="158">
        <v>106</v>
      </c>
      <c r="I193" s="143"/>
      <c r="J193" s="158">
        <f>G193+H193</f>
        <v>157</v>
      </c>
      <c r="K193" s="159">
        <v>133.5</v>
      </c>
      <c r="L193" s="155">
        <f t="shared" si="2"/>
        <v>357.25</v>
      </c>
      <c r="M193" s="143">
        <v>187</v>
      </c>
      <c r="N193" s="143"/>
    </row>
    <row r="194" spans="1:14" ht="20.100000000000001" customHeight="1" x14ac:dyDescent="0.15">
      <c r="A194" s="2">
        <v>192</v>
      </c>
      <c r="B194" s="160" t="s">
        <v>2701</v>
      </c>
      <c r="C194" s="160" t="s">
        <v>2702</v>
      </c>
      <c r="D194" s="152" t="s">
        <v>2343</v>
      </c>
      <c r="E194" s="160" t="s">
        <v>834</v>
      </c>
      <c r="F194" s="143"/>
      <c r="G194" s="158">
        <v>39</v>
      </c>
      <c r="H194" s="158">
        <v>134</v>
      </c>
      <c r="I194" s="143"/>
      <c r="J194" s="158">
        <v>173</v>
      </c>
      <c r="K194" s="159">
        <v>121.5</v>
      </c>
      <c r="L194" s="155">
        <f t="shared" si="2"/>
        <v>355.25</v>
      </c>
      <c r="M194" s="143">
        <v>188</v>
      </c>
      <c r="N194" s="143"/>
    </row>
    <row r="195" spans="1:14" ht="20.100000000000001" customHeight="1" x14ac:dyDescent="0.15">
      <c r="A195" s="2">
        <v>193</v>
      </c>
      <c r="B195" s="160" t="s">
        <v>2703</v>
      </c>
      <c r="C195" s="160" t="s">
        <v>2704</v>
      </c>
      <c r="D195" s="152" t="s">
        <v>833</v>
      </c>
      <c r="E195" s="160" t="s">
        <v>834</v>
      </c>
      <c r="F195" s="143"/>
      <c r="G195" s="158">
        <v>46</v>
      </c>
      <c r="H195" s="158">
        <v>109</v>
      </c>
      <c r="I195" s="143"/>
      <c r="J195" s="158">
        <v>155</v>
      </c>
      <c r="K195" s="159">
        <v>133.12</v>
      </c>
      <c r="L195" s="155">
        <f t="shared" si="2"/>
        <v>354.68</v>
      </c>
      <c r="M195" s="143">
        <v>189</v>
      </c>
      <c r="N195" s="143"/>
    </row>
    <row r="196" spans="1:14" ht="20.100000000000001" customHeight="1" x14ac:dyDescent="0.15">
      <c r="A196" s="2">
        <v>194</v>
      </c>
      <c r="B196" s="160" t="s">
        <v>2705</v>
      </c>
      <c r="C196" s="160" t="s">
        <v>2706</v>
      </c>
      <c r="D196" s="152" t="s">
        <v>2343</v>
      </c>
      <c r="E196" s="160" t="s">
        <v>834</v>
      </c>
      <c r="F196" s="143"/>
      <c r="G196" s="158">
        <v>50</v>
      </c>
      <c r="H196" s="158">
        <v>109</v>
      </c>
      <c r="I196" s="143"/>
      <c r="J196" s="158">
        <f>G196+H196</f>
        <v>159</v>
      </c>
      <c r="K196" s="159">
        <v>127.5</v>
      </c>
      <c r="L196" s="155">
        <f t="shared" si="2"/>
        <v>350.25</v>
      </c>
      <c r="M196" s="143">
        <v>190</v>
      </c>
      <c r="N196" s="143"/>
    </row>
    <row r="197" spans="1:14" ht="20.100000000000001" customHeight="1" x14ac:dyDescent="0.15">
      <c r="A197" s="2">
        <v>195</v>
      </c>
      <c r="B197" s="160" t="s">
        <v>2707</v>
      </c>
      <c r="C197" s="160" t="s">
        <v>2708</v>
      </c>
      <c r="D197" s="152" t="s">
        <v>2334</v>
      </c>
      <c r="E197" s="160" t="s">
        <v>834</v>
      </c>
      <c r="F197" s="143"/>
      <c r="G197" s="158">
        <v>46</v>
      </c>
      <c r="H197" s="158">
        <v>117</v>
      </c>
      <c r="I197" s="143"/>
      <c r="J197" s="158">
        <f>G197+H197</f>
        <v>163</v>
      </c>
      <c r="K197" s="159">
        <v>118.25</v>
      </c>
      <c r="L197" s="155">
        <f t="shared" si="2"/>
        <v>340.375</v>
      </c>
      <c r="M197" s="143">
        <v>191</v>
      </c>
      <c r="N197" s="143"/>
    </row>
    <row r="198" spans="1:14" ht="20.100000000000001" customHeight="1" x14ac:dyDescent="0.15">
      <c r="A198" s="2">
        <v>196</v>
      </c>
      <c r="B198" s="160" t="s">
        <v>2709</v>
      </c>
      <c r="C198" s="160" t="s">
        <v>2710</v>
      </c>
      <c r="D198" s="152" t="s">
        <v>833</v>
      </c>
      <c r="E198" s="160" t="s">
        <v>834</v>
      </c>
      <c r="F198" s="143"/>
      <c r="G198" s="158">
        <v>41</v>
      </c>
      <c r="H198" s="158">
        <v>128</v>
      </c>
      <c r="I198" s="143"/>
      <c r="J198" s="158">
        <f>G198+H198</f>
        <v>169</v>
      </c>
      <c r="K198" s="159">
        <v>110.25</v>
      </c>
      <c r="L198" s="155">
        <f t="shared" si="2"/>
        <v>334.375</v>
      </c>
      <c r="M198" s="143">
        <v>192</v>
      </c>
      <c r="N198" s="143"/>
    </row>
    <row r="199" spans="1:14" ht="20.100000000000001" customHeight="1" x14ac:dyDescent="0.15">
      <c r="A199" s="2">
        <v>197</v>
      </c>
      <c r="B199" s="160" t="s">
        <v>2711</v>
      </c>
      <c r="C199" s="160" t="s">
        <v>2712</v>
      </c>
      <c r="D199" s="152" t="s">
        <v>2598</v>
      </c>
      <c r="E199" s="160" t="s">
        <v>834</v>
      </c>
      <c r="F199" s="143"/>
      <c r="G199" s="158">
        <v>56</v>
      </c>
      <c r="H199" s="158">
        <v>104</v>
      </c>
      <c r="I199" s="143"/>
      <c r="J199" s="158">
        <v>160</v>
      </c>
      <c r="K199" s="159">
        <v>116.25</v>
      </c>
      <c r="L199" s="155">
        <f>K199*1.5+J199</f>
        <v>334.375</v>
      </c>
      <c r="M199" s="143">
        <v>193</v>
      </c>
      <c r="N199" s="143"/>
    </row>
    <row r="200" spans="1:14" ht="20.100000000000001" customHeight="1" x14ac:dyDescent="0.15">
      <c r="A200" s="2">
        <v>198</v>
      </c>
      <c r="B200" s="163" t="s">
        <v>2713</v>
      </c>
      <c r="C200" s="160" t="s">
        <v>2714</v>
      </c>
      <c r="D200" s="152" t="s">
        <v>833</v>
      </c>
      <c r="E200" s="160" t="s">
        <v>834</v>
      </c>
      <c r="F200" s="143"/>
      <c r="G200" s="158">
        <v>47</v>
      </c>
      <c r="H200" s="158">
        <v>108</v>
      </c>
      <c r="I200" s="143"/>
      <c r="J200" s="158">
        <v>155</v>
      </c>
      <c r="K200" s="159">
        <v>114.5</v>
      </c>
      <c r="L200" s="155">
        <f>K200*1.5+J200</f>
        <v>326.75</v>
      </c>
      <c r="M200" s="143">
        <v>194</v>
      </c>
      <c r="N200" s="143"/>
    </row>
    <row r="201" spans="1:14" ht="20.100000000000001" customHeight="1" x14ac:dyDescent="0.15">
      <c r="A201" s="2">
        <v>199</v>
      </c>
      <c r="B201" s="160" t="s">
        <v>2715</v>
      </c>
      <c r="C201" s="160" t="s">
        <v>2716</v>
      </c>
      <c r="D201" s="152" t="s">
        <v>833</v>
      </c>
      <c r="E201" s="160" t="s">
        <v>834</v>
      </c>
      <c r="F201" s="143"/>
      <c r="G201" s="158">
        <v>37</v>
      </c>
      <c r="H201" s="158">
        <v>142</v>
      </c>
      <c r="I201" s="143"/>
      <c r="J201" s="158">
        <v>179</v>
      </c>
      <c r="K201" s="159">
        <v>97</v>
      </c>
      <c r="L201" s="155">
        <f>K201*1.5+J201</f>
        <v>324.5</v>
      </c>
      <c r="M201" s="143">
        <v>195</v>
      </c>
      <c r="N201" s="143"/>
    </row>
    <row r="202" spans="1:14" ht="20.100000000000001" customHeight="1" x14ac:dyDescent="0.15">
      <c r="A202" s="2">
        <v>200</v>
      </c>
      <c r="B202" s="160" t="s">
        <v>2717</v>
      </c>
      <c r="C202" s="160" t="s">
        <v>2718</v>
      </c>
      <c r="D202" s="152" t="s">
        <v>2598</v>
      </c>
      <c r="E202" s="160" t="s">
        <v>834</v>
      </c>
      <c r="F202" s="143"/>
      <c r="G202" s="158">
        <v>55</v>
      </c>
      <c r="H202" s="158">
        <v>100</v>
      </c>
      <c r="I202" s="143"/>
      <c r="J202" s="158">
        <f>G202+H202</f>
        <v>155</v>
      </c>
      <c r="K202" s="159">
        <v>107.5</v>
      </c>
      <c r="L202" s="155">
        <f>K202*1.5+J202</f>
        <v>316.25</v>
      </c>
      <c r="M202" s="143">
        <v>196</v>
      </c>
      <c r="N202" s="143"/>
    </row>
  </sheetData>
  <mergeCells count="1">
    <mergeCell ref="A1:N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全日制学硕</vt:lpstr>
      <vt:lpstr>全日制专硕</vt:lpstr>
      <vt:lpstr>非全日制</vt:lpstr>
      <vt:lpstr>全日制学硕!Print_Area</vt:lpstr>
      <vt:lpstr>非全日制!Print_Titles</vt:lpstr>
      <vt:lpstr>全日制学硕!Print_Titles</vt:lpstr>
      <vt:lpstr>全日制专硕!Print_Titles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2018-04-17T04:10:58Z</dcterms:modified>
</cp:coreProperties>
</file>