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 hidePivotFieldList="1"/>
  <mc:AlternateContent xmlns:mc="http://schemas.openxmlformats.org/markup-compatibility/2006">
    <mc:Choice Requires="x15">
      <x15ac:absPath xmlns:x15ac="http://schemas.microsoft.com/office/spreadsheetml/2010/11/ac" url="/Users/user/Documents/cs-applications/UTBootCamp/Unit1/Unit 1/Homework/"/>
    </mc:Choice>
  </mc:AlternateContent>
  <bookViews>
    <workbookView xWindow="60" yWindow="480" windowWidth="25540" windowHeight="13900"/>
  </bookViews>
  <sheets>
    <sheet name="Sheet1" sheetId="1" r:id="rId1"/>
    <sheet name="category" sheetId="8" r:id="rId2"/>
    <sheet name="sub category" sheetId="5" r:id="rId3"/>
    <sheet name="date" sheetId="9" r:id="rId4"/>
    <sheet name="bonus" sheetId="7" r:id="rId5"/>
  </sheets>
  <definedNames>
    <definedName name="_xlnm._FilterDatabase" localSheetId="0" hidden="1">Sheet1!$A$1:$U$4115</definedName>
  </definedNames>
  <calcPr calcId="150001" concurrentCalc="0"/>
  <pivotCaches>
    <pivotCache cacheId="40" r:id="rId6"/>
  </pivotCaches>
  <extLs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3" i="1" l="1"/>
  <c r="L3" i="1"/>
  <c r="K4" i="1"/>
  <c r="L4" i="1"/>
  <c r="K5" i="1"/>
  <c r="L5" i="1"/>
  <c r="K6" i="1"/>
  <c r="L6" i="1"/>
  <c r="K7" i="1"/>
  <c r="L7" i="1"/>
  <c r="K8" i="1"/>
  <c r="L8" i="1"/>
  <c r="K9" i="1"/>
  <c r="L9" i="1"/>
  <c r="K10" i="1"/>
  <c r="L10" i="1"/>
  <c r="K11" i="1"/>
  <c r="L11" i="1"/>
  <c r="K12" i="1"/>
  <c r="L12" i="1"/>
  <c r="K13" i="1"/>
  <c r="L13" i="1"/>
  <c r="K14" i="1"/>
  <c r="L14" i="1"/>
  <c r="K15" i="1"/>
  <c r="L15" i="1"/>
  <c r="K16" i="1"/>
  <c r="L16" i="1"/>
  <c r="K17" i="1"/>
  <c r="L17" i="1"/>
  <c r="K18" i="1"/>
  <c r="L18" i="1"/>
  <c r="K19" i="1"/>
  <c r="L19" i="1"/>
  <c r="K20" i="1"/>
  <c r="L20" i="1"/>
  <c r="K21" i="1"/>
  <c r="L21" i="1"/>
  <c r="K22" i="1"/>
  <c r="L22" i="1"/>
  <c r="K23" i="1"/>
  <c r="L23" i="1"/>
  <c r="K24" i="1"/>
  <c r="L24" i="1"/>
  <c r="K25" i="1"/>
  <c r="L25" i="1"/>
  <c r="K26" i="1"/>
  <c r="L26" i="1"/>
  <c r="K27" i="1"/>
  <c r="L27" i="1"/>
  <c r="K28" i="1"/>
  <c r="L28" i="1"/>
  <c r="K29" i="1"/>
  <c r="L29" i="1"/>
  <c r="K30" i="1"/>
  <c r="L30" i="1"/>
  <c r="K31" i="1"/>
  <c r="L31" i="1"/>
  <c r="K32" i="1"/>
  <c r="L32" i="1"/>
  <c r="K33" i="1"/>
  <c r="L33" i="1"/>
  <c r="K34" i="1"/>
  <c r="L34" i="1"/>
  <c r="K35" i="1"/>
  <c r="L35" i="1"/>
  <c r="K36" i="1"/>
  <c r="L36" i="1"/>
  <c r="K37" i="1"/>
  <c r="L37" i="1"/>
  <c r="K38" i="1"/>
  <c r="L38" i="1"/>
  <c r="K39" i="1"/>
  <c r="L39" i="1"/>
  <c r="K40" i="1"/>
  <c r="L40" i="1"/>
  <c r="K41" i="1"/>
  <c r="L41" i="1"/>
  <c r="K42" i="1"/>
  <c r="L42" i="1"/>
  <c r="K43" i="1"/>
  <c r="L43" i="1"/>
  <c r="K44" i="1"/>
  <c r="L44" i="1"/>
  <c r="K45" i="1"/>
  <c r="L45" i="1"/>
  <c r="K46" i="1"/>
  <c r="L46" i="1"/>
  <c r="K47" i="1"/>
  <c r="L47" i="1"/>
  <c r="K48" i="1"/>
  <c r="L48" i="1"/>
  <c r="K49" i="1"/>
  <c r="L49" i="1"/>
  <c r="K50" i="1"/>
  <c r="L50" i="1"/>
  <c r="K51" i="1"/>
  <c r="L51" i="1"/>
  <c r="K52" i="1"/>
  <c r="L52" i="1"/>
  <c r="K53" i="1"/>
  <c r="L53" i="1"/>
  <c r="K54" i="1"/>
  <c r="L54" i="1"/>
  <c r="K55" i="1"/>
  <c r="L55" i="1"/>
  <c r="K56" i="1"/>
  <c r="L56" i="1"/>
  <c r="K57" i="1"/>
  <c r="L57" i="1"/>
  <c r="K58" i="1"/>
  <c r="L58" i="1"/>
  <c r="K59" i="1"/>
  <c r="L59" i="1"/>
  <c r="K60" i="1"/>
  <c r="L60" i="1"/>
  <c r="K61" i="1"/>
  <c r="L61" i="1"/>
  <c r="K62" i="1"/>
  <c r="L62" i="1"/>
  <c r="K63" i="1"/>
  <c r="L63" i="1"/>
  <c r="K64" i="1"/>
  <c r="L64" i="1"/>
  <c r="K65" i="1"/>
  <c r="L65" i="1"/>
  <c r="K66" i="1"/>
  <c r="L66" i="1"/>
  <c r="K67" i="1"/>
  <c r="L67" i="1"/>
  <c r="K68" i="1"/>
  <c r="L68" i="1"/>
  <c r="K69" i="1"/>
  <c r="L69" i="1"/>
  <c r="K70" i="1"/>
  <c r="L70" i="1"/>
  <c r="K71" i="1"/>
  <c r="L71" i="1"/>
  <c r="K72" i="1"/>
  <c r="L72" i="1"/>
  <c r="K73" i="1"/>
  <c r="L73" i="1"/>
  <c r="K74" i="1"/>
  <c r="L74" i="1"/>
  <c r="K75" i="1"/>
  <c r="L75" i="1"/>
  <c r="K76" i="1"/>
  <c r="L76" i="1"/>
  <c r="K77" i="1"/>
  <c r="L77" i="1"/>
  <c r="K78" i="1"/>
  <c r="L78" i="1"/>
  <c r="K79" i="1"/>
  <c r="L79" i="1"/>
  <c r="K80" i="1"/>
  <c r="L80" i="1"/>
  <c r="K81" i="1"/>
  <c r="L81" i="1"/>
  <c r="K82" i="1"/>
  <c r="L82" i="1"/>
  <c r="K83" i="1"/>
  <c r="L83" i="1"/>
  <c r="K84" i="1"/>
  <c r="L84" i="1"/>
  <c r="K85" i="1"/>
  <c r="L85" i="1"/>
  <c r="K86" i="1"/>
  <c r="L86" i="1"/>
  <c r="K87" i="1"/>
  <c r="L87" i="1"/>
  <c r="K88" i="1"/>
  <c r="L88" i="1"/>
  <c r="K89" i="1"/>
  <c r="L89" i="1"/>
  <c r="K90" i="1"/>
  <c r="L90" i="1"/>
  <c r="K91" i="1"/>
  <c r="L91" i="1"/>
  <c r="K92" i="1"/>
  <c r="L92" i="1"/>
  <c r="K93" i="1"/>
  <c r="L93" i="1"/>
  <c r="K94" i="1"/>
  <c r="L94" i="1"/>
  <c r="K95" i="1"/>
  <c r="L95" i="1"/>
  <c r="K96" i="1"/>
  <c r="L96" i="1"/>
  <c r="K97" i="1"/>
  <c r="L97" i="1"/>
  <c r="K98" i="1"/>
  <c r="L98" i="1"/>
  <c r="K99" i="1"/>
  <c r="L99" i="1"/>
  <c r="K100" i="1"/>
  <c r="L100" i="1"/>
  <c r="K101" i="1"/>
  <c r="L101" i="1"/>
  <c r="K102" i="1"/>
  <c r="L102" i="1"/>
  <c r="K103" i="1"/>
  <c r="L103" i="1"/>
  <c r="K104" i="1"/>
  <c r="L104" i="1"/>
  <c r="K105" i="1"/>
  <c r="L105" i="1"/>
  <c r="K106" i="1"/>
  <c r="L106" i="1"/>
  <c r="K107" i="1"/>
  <c r="L107" i="1"/>
  <c r="K108" i="1"/>
  <c r="L108" i="1"/>
  <c r="K109" i="1"/>
  <c r="L109" i="1"/>
  <c r="K110" i="1"/>
  <c r="L110" i="1"/>
  <c r="K111" i="1"/>
  <c r="L111" i="1"/>
  <c r="K112" i="1"/>
  <c r="L112" i="1"/>
  <c r="K113" i="1"/>
  <c r="L113" i="1"/>
  <c r="K114" i="1"/>
  <c r="L114" i="1"/>
  <c r="K115" i="1"/>
  <c r="L115" i="1"/>
  <c r="K116" i="1"/>
  <c r="L116" i="1"/>
  <c r="K117" i="1"/>
  <c r="L117" i="1"/>
  <c r="K118" i="1"/>
  <c r="L118" i="1"/>
  <c r="K119" i="1"/>
  <c r="L119" i="1"/>
  <c r="K120" i="1"/>
  <c r="L120" i="1"/>
  <c r="K121" i="1"/>
  <c r="L121" i="1"/>
  <c r="K122" i="1"/>
  <c r="L122" i="1"/>
  <c r="K123" i="1"/>
  <c r="L123" i="1"/>
  <c r="K124" i="1"/>
  <c r="L124" i="1"/>
  <c r="K125" i="1"/>
  <c r="L125" i="1"/>
  <c r="K126" i="1"/>
  <c r="L126" i="1"/>
  <c r="K127" i="1"/>
  <c r="L127" i="1"/>
  <c r="K128" i="1"/>
  <c r="L128" i="1"/>
  <c r="K129" i="1"/>
  <c r="L129" i="1"/>
  <c r="K130" i="1"/>
  <c r="L130" i="1"/>
  <c r="K131" i="1"/>
  <c r="L131" i="1"/>
  <c r="K132" i="1"/>
  <c r="L132" i="1"/>
  <c r="K133" i="1"/>
  <c r="L133" i="1"/>
  <c r="K134" i="1"/>
  <c r="L134" i="1"/>
  <c r="K135" i="1"/>
  <c r="L135" i="1"/>
  <c r="K136" i="1"/>
  <c r="L136" i="1"/>
  <c r="K137" i="1"/>
  <c r="L137" i="1"/>
  <c r="K138" i="1"/>
  <c r="L138" i="1"/>
  <c r="K139" i="1"/>
  <c r="L139" i="1"/>
  <c r="K140" i="1"/>
  <c r="L140" i="1"/>
  <c r="K141" i="1"/>
  <c r="L141" i="1"/>
  <c r="K142" i="1"/>
  <c r="L142" i="1"/>
  <c r="K143" i="1"/>
  <c r="L143" i="1"/>
  <c r="K144" i="1"/>
  <c r="L144" i="1"/>
  <c r="K145" i="1"/>
  <c r="L145" i="1"/>
  <c r="K146" i="1"/>
  <c r="L146" i="1"/>
  <c r="K147" i="1"/>
  <c r="L147" i="1"/>
  <c r="K148" i="1"/>
  <c r="L148" i="1"/>
  <c r="K149" i="1"/>
  <c r="L149" i="1"/>
  <c r="K150" i="1"/>
  <c r="L150" i="1"/>
  <c r="K151" i="1"/>
  <c r="L151" i="1"/>
  <c r="K152" i="1"/>
  <c r="L152" i="1"/>
  <c r="K153" i="1"/>
  <c r="L153" i="1"/>
  <c r="K154" i="1"/>
  <c r="L154" i="1"/>
  <c r="K155" i="1"/>
  <c r="L155" i="1"/>
  <c r="K156" i="1"/>
  <c r="L156" i="1"/>
  <c r="K157" i="1"/>
  <c r="L157" i="1"/>
  <c r="K158" i="1"/>
  <c r="L158" i="1"/>
  <c r="K159" i="1"/>
  <c r="L159" i="1"/>
  <c r="K160" i="1"/>
  <c r="L160" i="1"/>
  <c r="K161" i="1"/>
  <c r="L161" i="1"/>
  <c r="K162" i="1"/>
  <c r="L162" i="1"/>
  <c r="K163" i="1"/>
  <c r="L163" i="1"/>
  <c r="K164" i="1"/>
  <c r="L164" i="1"/>
  <c r="K165" i="1"/>
  <c r="L165" i="1"/>
  <c r="K166" i="1"/>
  <c r="L166" i="1"/>
  <c r="K167" i="1"/>
  <c r="L167" i="1"/>
  <c r="K168" i="1"/>
  <c r="L168" i="1"/>
  <c r="K169" i="1"/>
  <c r="L169" i="1"/>
  <c r="K170" i="1"/>
  <c r="L170" i="1"/>
  <c r="K171" i="1"/>
  <c r="L171" i="1"/>
  <c r="K172" i="1"/>
  <c r="L172" i="1"/>
  <c r="K173" i="1"/>
  <c r="L173" i="1"/>
  <c r="K174" i="1"/>
  <c r="L174" i="1"/>
  <c r="K175" i="1"/>
  <c r="L175" i="1"/>
  <c r="K176" i="1"/>
  <c r="L176" i="1"/>
  <c r="K177" i="1"/>
  <c r="L177" i="1"/>
  <c r="K178" i="1"/>
  <c r="L178" i="1"/>
  <c r="K179" i="1"/>
  <c r="L179" i="1"/>
  <c r="K180" i="1"/>
  <c r="L180" i="1"/>
  <c r="K181" i="1"/>
  <c r="L181" i="1"/>
  <c r="K182" i="1"/>
  <c r="L182" i="1"/>
  <c r="K183" i="1"/>
  <c r="L183" i="1"/>
  <c r="K184" i="1"/>
  <c r="L184" i="1"/>
  <c r="K185" i="1"/>
  <c r="L185" i="1"/>
  <c r="K186" i="1"/>
  <c r="L186" i="1"/>
  <c r="K187" i="1"/>
  <c r="L187" i="1"/>
  <c r="K188" i="1"/>
  <c r="L188" i="1"/>
  <c r="K189" i="1"/>
  <c r="L189" i="1"/>
  <c r="K190" i="1"/>
  <c r="L190" i="1"/>
  <c r="K191" i="1"/>
  <c r="L191" i="1"/>
  <c r="K192" i="1"/>
  <c r="L192" i="1"/>
  <c r="K193" i="1"/>
  <c r="L193" i="1"/>
  <c r="K194" i="1"/>
  <c r="L194" i="1"/>
  <c r="K195" i="1"/>
  <c r="L195" i="1"/>
  <c r="K196" i="1"/>
  <c r="L196" i="1"/>
  <c r="K197" i="1"/>
  <c r="L197" i="1"/>
  <c r="K198" i="1"/>
  <c r="L198" i="1"/>
  <c r="K199" i="1"/>
  <c r="L199" i="1"/>
  <c r="K200" i="1"/>
  <c r="L200" i="1"/>
  <c r="K201" i="1"/>
  <c r="L201" i="1"/>
  <c r="K202" i="1"/>
  <c r="L202" i="1"/>
  <c r="K203" i="1"/>
  <c r="L203" i="1"/>
  <c r="K204" i="1"/>
  <c r="L204" i="1"/>
  <c r="K205" i="1"/>
  <c r="L205" i="1"/>
  <c r="K206" i="1"/>
  <c r="L206" i="1"/>
  <c r="K207" i="1"/>
  <c r="L207" i="1"/>
  <c r="K208" i="1"/>
  <c r="L208" i="1"/>
  <c r="K209" i="1"/>
  <c r="L209" i="1"/>
  <c r="K210" i="1"/>
  <c r="L210" i="1"/>
  <c r="K211" i="1"/>
  <c r="L211" i="1"/>
  <c r="K212" i="1"/>
  <c r="L212" i="1"/>
  <c r="K213" i="1"/>
  <c r="L213" i="1"/>
  <c r="K214" i="1"/>
  <c r="L214" i="1"/>
  <c r="K215" i="1"/>
  <c r="L215" i="1"/>
  <c r="K216" i="1"/>
  <c r="L216" i="1"/>
  <c r="K217" i="1"/>
  <c r="L217" i="1"/>
  <c r="K218" i="1"/>
  <c r="L218" i="1"/>
  <c r="K219" i="1"/>
  <c r="L219" i="1"/>
  <c r="K220" i="1"/>
  <c r="L220" i="1"/>
  <c r="K221" i="1"/>
  <c r="L221" i="1"/>
  <c r="K222" i="1"/>
  <c r="L222" i="1"/>
  <c r="K223" i="1"/>
  <c r="L223" i="1"/>
  <c r="K224" i="1"/>
  <c r="L224" i="1"/>
  <c r="K225" i="1"/>
  <c r="L225" i="1"/>
  <c r="K226" i="1"/>
  <c r="L226" i="1"/>
  <c r="K227" i="1"/>
  <c r="L227" i="1"/>
  <c r="K228" i="1"/>
  <c r="L228" i="1"/>
  <c r="K229" i="1"/>
  <c r="L229" i="1"/>
  <c r="K230" i="1"/>
  <c r="L230" i="1"/>
  <c r="K231" i="1"/>
  <c r="L231" i="1"/>
  <c r="K232" i="1"/>
  <c r="L232" i="1"/>
  <c r="K233" i="1"/>
  <c r="L233" i="1"/>
  <c r="K234" i="1"/>
  <c r="L234" i="1"/>
  <c r="K235" i="1"/>
  <c r="L235" i="1"/>
  <c r="K236" i="1"/>
  <c r="L236" i="1"/>
  <c r="K237" i="1"/>
  <c r="L237" i="1"/>
  <c r="K238" i="1"/>
  <c r="L238" i="1"/>
  <c r="K239" i="1"/>
  <c r="L239" i="1"/>
  <c r="K240" i="1"/>
  <c r="L240" i="1"/>
  <c r="K241" i="1"/>
  <c r="L241" i="1"/>
  <c r="K242" i="1"/>
  <c r="L242" i="1"/>
  <c r="K243" i="1"/>
  <c r="L243" i="1"/>
  <c r="K244" i="1"/>
  <c r="L244" i="1"/>
  <c r="K245" i="1"/>
  <c r="L245" i="1"/>
  <c r="K246" i="1"/>
  <c r="L246" i="1"/>
  <c r="K247" i="1"/>
  <c r="L247" i="1"/>
  <c r="K248" i="1"/>
  <c r="L248" i="1"/>
  <c r="K249" i="1"/>
  <c r="L249" i="1"/>
  <c r="K250" i="1"/>
  <c r="L250" i="1"/>
  <c r="K251" i="1"/>
  <c r="L251" i="1"/>
  <c r="K252" i="1"/>
  <c r="L252" i="1"/>
  <c r="K253" i="1"/>
  <c r="L253" i="1"/>
  <c r="K254" i="1"/>
  <c r="L254" i="1"/>
  <c r="K255" i="1"/>
  <c r="L255" i="1"/>
  <c r="K256" i="1"/>
  <c r="L256" i="1"/>
  <c r="K257" i="1"/>
  <c r="L257" i="1"/>
  <c r="K258" i="1"/>
  <c r="L258" i="1"/>
  <c r="K259" i="1"/>
  <c r="L259" i="1"/>
  <c r="K260" i="1"/>
  <c r="L260" i="1"/>
  <c r="K261" i="1"/>
  <c r="L261" i="1"/>
  <c r="K262" i="1"/>
  <c r="L262" i="1"/>
  <c r="K263" i="1"/>
  <c r="L263" i="1"/>
  <c r="K264" i="1"/>
  <c r="L264" i="1"/>
  <c r="K265" i="1"/>
  <c r="L265" i="1"/>
  <c r="K266" i="1"/>
  <c r="L266" i="1"/>
  <c r="K267" i="1"/>
  <c r="L267" i="1"/>
  <c r="K268" i="1"/>
  <c r="L268" i="1"/>
  <c r="K269" i="1"/>
  <c r="L269" i="1"/>
  <c r="K270" i="1"/>
  <c r="L270" i="1"/>
  <c r="K271" i="1"/>
  <c r="L271" i="1"/>
  <c r="K272" i="1"/>
  <c r="L272" i="1"/>
  <c r="K273" i="1"/>
  <c r="L273" i="1"/>
  <c r="K274" i="1"/>
  <c r="L274" i="1"/>
  <c r="K275" i="1"/>
  <c r="L275" i="1"/>
  <c r="K276" i="1"/>
  <c r="L276" i="1"/>
  <c r="K277" i="1"/>
  <c r="L277" i="1"/>
  <c r="K278" i="1"/>
  <c r="L278" i="1"/>
  <c r="K279" i="1"/>
  <c r="L279" i="1"/>
  <c r="K280" i="1"/>
  <c r="L280" i="1"/>
  <c r="K281" i="1"/>
  <c r="L281" i="1"/>
  <c r="K282" i="1"/>
  <c r="L282" i="1"/>
  <c r="K283" i="1"/>
  <c r="L283" i="1"/>
  <c r="K284" i="1"/>
  <c r="L284" i="1"/>
  <c r="K285" i="1"/>
  <c r="L285" i="1"/>
  <c r="K286" i="1"/>
  <c r="L286" i="1"/>
  <c r="K287" i="1"/>
  <c r="L287" i="1"/>
  <c r="K288" i="1"/>
  <c r="L288" i="1"/>
  <c r="K289" i="1"/>
  <c r="L289" i="1"/>
  <c r="K290" i="1"/>
  <c r="L290" i="1"/>
  <c r="K291" i="1"/>
  <c r="L291" i="1"/>
  <c r="K292" i="1"/>
  <c r="L292" i="1"/>
  <c r="K293" i="1"/>
  <c r="L293" i="1"/>
  <c r="K294" i="1"/>
  <c r="L294" i="1"/>
  <c r="K295" i="1"/>
  <c r="L295" i="1"/>
  <c r="K296" i="1"/>
  <c r="L296" i="1"/>
  <c r="K297" i="1"/>
  <c r="L297" i="1"/>
  <c r="K298" i="1"/>
  <c r="L298" i="1"/>
  <c r="K299" i="1"/>
  <c r="L299" i="1"/>
  <c r="K300" i="1"/>
  <c r="L300" i="1"/>
  <c r="K301" i="1"/>
  <c r="L301" i="1"/>
  <c r="K302" i="1"/>
  <c r="L302" i="1"/>
  <c r="K303" i="1"/>
  <c r="L303" i="1"/>
  <c r="K304" i="1"/>
  <c r="L304" i="1"/>
  <c r="K305" i="1"/>
  <c r="L305" i="1"/>
  <c r="K306" i="1"/>
  <c r="L306" i="1"/>
  <c r="K307" i="1"/>
  <c r="L307" i="1"/>
  <c r="K308" i="1"/>
  <c r="L308" i="1"/>
  <c r="K309" i="1"/>
  <c r="L309" i="1"/>
  <c r="K310" i="1"/>
  <c r="L310" i="1"/>
  <c r="K311" i="1"/>
  <c r="L311" i="1"/>
  <c r="K312" i="1"/>
  <c r="L312" i="1"/>
  <c r="K313" i="1"/>
  <c r="L313" i="1"/>
  <c r="K314" i="1"/>
  <c r="L314" i="1"/>
  <c r="K315" i="1"/>
  <c r="L315" i="1"/>
  <c r="K316" i="1"/>
  <c r="L316" i="1"/>
  <c r="K317" i="1"/>
  <c r="L317" i="1"/>
  <c r="K318" i="1"/>
  <c r="L318" i="1"/>
  <c r="K319" i="1"/>
  <c r="L319" i="1"/>
  <c r="K320" i="1"/>
  <c r="L320" i="1"/>
  <c r="K321" i="1"/>
  <c r="L321" i="1"/>
  <c r="K322" i="1"/>
  <c r="L322" i="1"/>
  <c r="K323" i="1"/>
  <c r="L323" i="1"/>
  <c r="K324" i="1"/>
  <c r="L324" i="1"/>
  <c r="K325" i="1"/>
  <c r="L325" i="1"/>
  <c r="K326" i="1"/>
  <c r="L326" i="1"/>
  <c r="K327" i="1"/>
  <c r="L327" i="1"/>
  <c r="K328" i="1"/>
  <c r="L328" i="1"/>
  <c r="K329" i="1"/>
  <c r="L329" i="1"/>
  <c r="K330" i="1"/>
  <c r="L330" i="1"/>
  <c r="K331" i="1"/>
  <c r="L331" i="1"/>
  <c r="K332" i="1"/>
  <c r="L332" i="1"/>
  <c r="K333" i="1"/>
  <c r="L333" i="1"/>
  <c r="K334" i="1"/>
  <c r="L334" i="1"/>
  <c r="K335" i="1"/>
  <c r="L335" i="1"/>
  <c r="K336" i="1"/>
  <c r="L336" i="1"/>
  <c r="K337" i="1"/>
  <c r="L337" i="1"/>
  <c r="K338" i="1"/>
  <c r="L338" i="1"/>
  <c r="K339" i="1"/>
  <c r="L339" i="1"/>
  <c r="K340" i="1"/>
  <c r="L340" i="1"/>
  <c r="K341" i="1"/>
  <c r="L341" i="1"/>
  <c r="K342" i="1"/>
  <c r="L342" i="1"/>
  <c r="K343" i="1"/>
  <c r="L343" i="1"/>
  <c r="K344" i="1"/>
  <c r="L344" i="1"/>
  <c r="K345" i="1"/>
  <c r="L345" i="1"/>
  <c r="K346" i="1"/>
  <c r="L346" i="1"/>
  <c r="K347" i="1"/>
  <c r="L347" i="1"/>
  <c r="K348" i="1"/>
  <c r="L348" i="1"/>
  <c r="K349" i="1"/>
  <c r="L349" i="1"/>
  <c r="K350" i="1"/>
  <c r="L350" i="1"/>
  <c r="K351" i="1"/>
  <c r="L351" i="1"/>
  <c r="K352" i="1"/>
  <c r="L352" i="1"/>
  <c r="K353" i="1"/>
  <c r="L353" i="1"/>
  <c r="K354" i="1"/>
  <c r="L354" i="1"/>
  <c r="K355" i="1"/>
  <c r="L355" i="1"/>
  <c r="K356" i="1"/>
  <c r="L356" i="1"/>
  <c r="K357" i="1"/>
  <c r="L357" i="1"/>
  <c r="K358" i="1"/>
  <c r="L358" i="1"/>
  <c r="K359" i="1"/>
  <c r="L359" i="1"/>
  <c r="K360" i="1"/>
  <c r="L360" i="1"/>
  <c r="K361" i="1"/>
  <c r="L361" i="1"/>
  <c r="K362" i="1"/>
  <c r="L362" i="1"/>
  <c r="K363" i="1"/>
  <c r="L363" i="1"/>
  <c r="K364" i="1"/>
  <c r="L364" i="1"/>
  <c r="K365" i="1"/>
  <c r="L365" i="1"/>
  <c r="K366" i="1"/>
  <c r="L366" i="1"/>
  <c r="K367" i="1"/>
  <c r="L367" i="1"/>
  <c r="K368" i="1"/>
  <c r="L368" i="1"/>
  <c r="K369" i="1"/>
  <c r="L369" i="1"/>
  <c r="K370" i="1"/>
  <c r="L370" i="1"/>
  <c r="K371" i="1"/>
  <c r="L371" i="1"/>
  <c r="K372" i="1"/>
  <c r="L372" i="1"/>
  <c r="K373" i="1"/>
  <c r="L373" i="1"/>
  <c r="K374" i="1"/>
  <c r="L374" i="1"/>
  <c r="K375" i="1"/>
  <c r="L375" i="1"/>
  <c r="K376" i="1"/>
  <c r="L376" i="1"/>
  <c r="K377" i="1"/>
  <c r="L377" i="1"/>
  <c r="K378" i="1"/>
  <c r="L378" i="1"/>
  <c r="K379" i="1"/>
  <c r="L379" i="1"/>
  <c r="K380" i="1"/>
  <c r="L380" i="1"/>
  <c r="K381" i="1"/>
  <c r="L381" i="1"/>
  <c r="K382" i="1"/>
  <c r="L382" i="1"/>
  <c r="K383" i="1"/>
  <c r="L383" i="1"/>
  <c r="K384" i="1"/>
  <c r="L384" i="1"/>
  <c r="K385" i="1"/>
  <c r="L385" i="1"/>
  <c r="K386" i="1"/>
  <c r="L386" i="1"/>
  <c r="K387" i="1"/>
  <c r="L387" i="1"/>
  <c r="K388" i="1"/>
  <c r="L388" i="1"/>
  <c r="K389" i="1"/>
  <c r="L389" i="1"/>
  <c r="K390" i="1"/>
  <c r="L390" i="1"/>
  <c r="K391" i="1"/>
  <c r="L391" i="1"/>
  <c r="K392" i="1"/>
  <c r="L392" i="1"/>
  <c r="K393" i="1"/>
  <c r="L393" i="1"/>
  <c r="K394" i="1"/>
  <c r="L394" i="1"/>
  <c r="K395" i="1"/>
  <c r="L395" i="1"/>
  <c r="K396" i="1"/>
  <c r="L396" i="1"/>
  <c r="K397" i="1"/>
  <c r="L397" i="1"/>
  <c r="K398" i="1"/>
  <c r="L398" i="1"/>
  <c r="K399" i="1"/>
  <c r="L399" i="1"/>
  <c r="K400" i="1"/>
  <c r="L400" i="1"/>
  <c r="K401" i="1"/>
  <c r="L401" i="1"/>
  <c r="K402" i="1"/>
  <c r="L402" i="1"/>
  <c r="K403" i="1"/>
  <c r="L403" i="1"/>
  <c r="K404" i="1"/>
  <c r="L404" i="1"/>
  <c r="K405" i="1"/>
  <c r="L405" i="1"/>
  <c r="K406" i="1"/>
  <c r="L406" i="1"/>
  <c r="K407" i="1"/>
  <c r="L407" i="1"/>
  <c r="K408" i="1"/>
  <c r="L408" i="1"/>
  <c r="K409" i="1"/>
  <c r="L409" i="1"/>
  <c r="K410" i="1"/>
  <c r="L410" i="1"/>
  <c r="K411" i="1"/>
  <c r="L411" i="1"/>
  <c r="K412" i="1"/>
  <c r="L412" i="1"/>
  <c r="K413" i="1"/>
  <c r="L413" i="1"/>
  <c r="K414" i="1"/>
  <c r="L414" i="1"/>
  <c r="K415" i="1"/>
  <c r="L415" i="1"/>
  <c r="K416" i="1"/>
  <c r="L416" i="1"/>
  <c r="K417" i="1"/>
  <c r="L417" i="1"/>
  <c r="K418" i="1"/>
  <c r="L418" i="1"/>
  <c r="K419" i="1"/>
  <c r="L419" i="1"/>
  <c r="K420" i="1"/>
  <c r="L420" i="1"/>
  <c r="K421" i="1"/>
  <c r="L421" i="1"/>
  <c r="K422" i="1"/>
  <c r="L422" i="1"/>
  <c r="K423" i="1"/>
  <c r="L423" i="1"/>
  <c r="K424" i="1"/>
  <c r="L424" i="1"/>
  <c r="K425" i="1"/>
  <c r="L425" i="1"/>
  <c r="K426" i="1"/>
  <c r="L426" i="1"/>
  <c r="K427" i="1"/>
  <c r="L427" i="1"/>
  <c r="K428" i="1"/>
  <c r="L428" i="1"/>
  <c r="K429" i="1"/>
  <c r="L429" i="1"/>
  <c r="K430" i="1"/>
  <c r="L430" i="1"/>
  <c r="K431" i="1"/>
  <c r="L431" i="1"/>
  <c r="K432" i="1"/>
  <c r="L432" i="1"/>
  <c r="K433" i="1"/>
  <c r="L433" i="1"/>
  <c r="K434" i="1"/>
  <c r="L434" i="1"/>
  <c r="K435" i="1"/>
  <c r="L435" i="1"/>
  <c r="K436" i="1"/>
  <c r="L436" i="1"/>
  <c r="K437" i="1"/>
  <c r="L437" i="1"/>
  <c r="K438" i="1"/>
  <c r="L438" i="1"/>
  <c r="K439" i="1"/>
  <c r="L439" i="1"/>
  <c r="K440" i="1"/>
  <c r="L440" i="1"/>
  <c r="K441" i="1"/>
  <c r="L441" i="1"/>
  <c r="K442" i="1"/>
  <c r="L442" i="1"/>
  <c r="K443" i="1"/>
  <c r="L443" i="1"/>
  <c r="K444" i="1"/>
  <c r="L444" i="1"/>
  <c r="K445" i="1"/>
  <c r="L445" i="1"/>
  <c r="K446" i="1"/>
  <c r="L446" i="1"/>
  <c r="K447" i="1"/>
  <c r="L447" i="1"/>
  <c r="K448" i="1"/>
  <c r="L448" i="1"/>
  <c r="K449" i="1"/>
  <c r="L449" i="1"/>
  <c r="K450" i="1"/>
  <c r="L450" i="1"/>
  <c r="K451" i="1"/>
  <c r="L451" i="1"/>
  <c r="K452" i="1"/>
  <c r="L452" i="1"/>
  <c r="K453" i="1"/>
  <c r="L453" i="1"/>
  <c r="K454" i="1"/>
  <c r="L454" i="1"/>
  <c r="K455" i="1"/>
  <c r="L455" i="1"/>
  <c r="K456" i="1"/>
  <c r="L456" i="1"/>
  <c r="K457" i="1"/>
  <c r="L457" i="1"/>
  <c r="K458" i="1"/>
  <c r="L458" i="1"/>
  <c r="K459" i="1"/>
  <c r="L459" i="1"/>
  <c r="K460" i="1"/>
  <c r="L460" i="1"/>
  <c r="K461" i="1"/>
  <c r="L461" i="1"/>
  <c r="K462" i="1"/>
  <c r="L462" i="1"/>
  <c r="K463" i="1"/>
  <c r="L463" i="1"/>
  <c r="K464" i="1"/>
  <c r="L464" i="1"/>
  <c r="K465" i="1"/>
  <c r="L465" i="1"/>
  <c r="K466" i="1"/>
  <c r="L466" i="1"/>
  <c r="K467" i="1"/>
  <c r="L467" i="1"/>
  <c r="K468" i="1"/>
  <c r="L468" i="1"/>
  <c r="K469" i="1"/>
  <c r="L469" i="1"/>
  <c r="K470" i="1"/>
  <c r="L470" i="1"/>
  <c r="K471" i="1"/>
  <c r="L471" i="1"/>
  <c r="K472" i="1"/>
  <c r="L472" i="1"/>
  <c r="K473" i="1"/>
  <c r="L473" i="1"/>
  <c r="K474" i="1"/>
  <c r="L474" i="1"/>
  <c r="K475" i="1"/>
  <c r="L475" i="1"/>
  <c r="K476" i="1"/>
  <c r="L476" i="1"/>
  <c r="K477" i="1"/>
  <c r="L477" i="1"/>
  <c r="K478" i="1"/>
  <c r="L478" i="1"/>
  <c r="K479" i="1"/>
  <c r="L479" i="1"/>
  <c r="K480" i="1"/>
  <c r="L480" i="1"/>
  <c r="K481" i="1"/>
  <c r="L481" i="1"/>
  <c r="K482" i="1"/>
  <c r="L482" i="1"/>
  <c r="K483" i="1"/>
  <c r="L483" i="1"/>
  <c r="K484" i="1"/>
  <c r="L484" i="1"/>
  <c r="K485" i="1"/>
  <c r="L485" i="1"/>
  <c r="K486" i="1"/>
  <c r="L486" i="1"/>
  <c r="K487" i="1"/>
  <c r="L487" i="1"/>
  <c r="K488" i="1"/>
  <c r="L488" i="1"/>
  <c r="K489" i="1"/>
  <c r="L489" i="1"/>
  <c r="K490" i="1"/>
  <c r="L490" i="1"/>
  <c r="K491" i="1"/>
  <c r="L491" i="1"/>
  <c r="K492" i="1"/>
  <c r="L492" i="1"/>
  <c r="K493" i="1"/>
  <c r="L493" i="1"/>
  <c r="K494" i="1"/>
  <c r="L494" i="1"/>
  <c r="K495" i="1"/>
  <c r="L495" i="1"/>
  <c r="K496" i="1"/>
  <c r="L496" i="1"/>
  <c r="K497" i="1"/>
  <c r="L497" i="1"/>
  <c r="K498" i="1"/>
  <c r="L498" i="1"/>
  <c r="K499" i="1"/>
  <c r="L499" i="1"/>
  <c r="K500" i="1"/>
  <c r="L500" i="1"/>
  <c r="K501" i="1"/>
  <c r="L501" i="1"/>
  <c r="K502" i="1"/>
  <c r="L502" i="1"/>
  <c r="K503" i="1"/>
  <c r="L503" i="1"/>
  <c r="K504" i="1"/>
  <c r="L504" i="1"/>
  <c r="K505" i="1"/>
  <c r="L505" i="1"/>
  <c r="K506" i="1"/>
  <c r="L506" i="1"/>
  <c r="K507" i="1"/>
  <c r="L507" i="1"/>
  <c r="K508" i="1"/>
  <c r="L508" i="1"/>
  <c r="K509" i="1"/>
  <c r="L509" i="1"/>
  <c r="K510" i="1"/>
  <c r="L510" i="1"/>
  <c r="K511" i="1"/>
  <c r="L511" i="1"/>
  <c r="K512" i="1"/>
  <c r="L512" i="1"/>
  <c r="K513" i="1"/>
  <c r="L513" i="1"/>
  <c r="K514" i="1"/>
  <c r="L514" i="1"/>
  <c r="K515" i="1"/>
  <c r="L515" i="1"/>
  <c r="K516" i="1"/>
  <c r="L516" i="1"/>
  <c r="K517" i="1"/>
  <c r="L517" i="1"/>
  <c r="K518" i="1"/>
  <c r="L518" i="1"/>
  <c r="K519" i="1"/>
  <c r="L519" i="1"/>
  <c r="K520" i="1"/>
  <c r="L520" i="1"/>
  <c r="K521" i="1"/>
  <c r="L521" i="1"/>
  <c r="K522" i="1"/>
  <c r="L522" i="1"/>
  <c r="K523" i="1"/>
  <c r="L523" i="1"/>
  <c r="K524" i="1"/>
  <c r="L524" i="1"/>
  <c r="K525" i="1"/>
  <c r="L525" i="1"/>
  <c r="K526" i="1"/>
  <c r="L526" i="1"/>
  <c r="K527" i="1"/>
  <c r="L527" i="1"/>
  <c r="K528" i="1"/>
  <c r="L528" i="1"/>
  <c r="K529" i="1"/>
  <c r="L529" i="1"/>
  <c r="K530" i="1"/>
  <c r="L530" i="1"/>
  <c r="K531" i="1"/>
  <c r="L531" i="1"/>
  <c r="K532" i="1"/>
  <c r="L532" i="1"/>
  <c r="K533" i="1"/>
  <c r="L533" i="1"/>
  <c r="K534" i="1"/>
  <c r="L534" i="1"/>
  <c r="K535" i="1"/>
  <c r="L535" i="1"/>
  <c r="K536" i="1"/>
  <c r="L536" i="1"/>
  <c r="K537" i="1"/>
  <c r="L537" i="1"/>
  <c r="K538" i="1"/>
  <c r="L538" i="1"/>
  <c r="K539" i="1"/>
  <c r="L539" i="1"/>
  <c r="K540" i="1"/>
  <c r="L540" i="1"/>
  <c r="K541" i="1"/>
  <c r="L541" i="1"/>
  <c r="K542" i="1"/>
  <c r="L542" i="1"/>
  <c r="K543" i="1"/>
  <c r="L543" i="1"/>
  <c r="K544" i="1"/>
  <c r="L544" i="1"/>
  <c r="K545" i="1"/>
  <c r="L545" i="1"/>
  <c r="K546" i="1"/>
  <c r="L546" i="1"/>
  <c r="K547" i="1"/>
  <c r="L547" i="1"/>
  <c r="K548" i="1"/>
  <c r="L548" i="1"/>
  <c r="K549" i="1"/>
  <c r="L549" i="1"/>
  <c r="K550" i="1"/>
  <c r="L550" i="1"/>
  <c r="K551" i="1"/>
  <c r="L551" i="1"/>
  <c r="K552" i="1"/>
  <c r="L552" i="1"/>
  <c r="K553" i="1"/>
  <c r="L553" i="1"/>
  <c r="K554" i="1"/>
  <c r="L554" i="1"/>
  <c r="K555" i="1"/>
  <c r="L555" i="1"/>
  <c r="K556" i="1"/>
  <c r="L556" i="1"/>
  <c r="K557" i="1"/>
  <c r="L557" i="1"/>
  <c r="K558" i="1"/>
  <c r="L558" i="1"/>
  <c r="K559" i="1"/>
  <c r="L559" i="1"/>
  <c r="K560" i="1"/>
  <c r="L560" i="1"/>
  <c r="K561" i="1"/>
  <c r="L561" i="1"/>
  <c r="K562" i="1"/>
  <c r="L562" i="1"/>
  <c r="K563" i="1"/>
  <c r="L563" i="1"/>
  <c r="K564" i="1"/>
  <c r="L564" i="1"/>
  <c r="K565" i="1"/>
  <c r="L565" i="1"/>
  <c r="K566" i="1"/>
  <c r="L566" i="1"/>
  <c r="K567" i="1"/>
  <c r="L567" i="1"/>
  <c r="K568" i="1"/>
  <c r="L568" i="1"/>
  <c r="K569" i="1"/>
  <c r="L569" i="1"/>
  <c r="K570" i="1"/>
  <c r="L570" i="1"/>
  <c r="K571" i="1"/>
  <c r="L571" i="1"/>
  <c r="K572" i="1"/>
  <c r="L572" i="1"/>
  <c r="K573" i="1"/>
  <c r="L573" i="1"/>
  <c r="K574" i="1"/>
  <c r="L574" i="1"/>
  <c r="K575" i="1"/>
  <c r="L575" i="1"/>
  <c r="K576" i="1"/>
  <c r="L576" i="1"/>
  <c r="K577" i="1"/>
  <c r="L577" i="1"/>
  <c r="K578" i="1"/>
  <c r="L578" i="1"/>
  <c r="K579" i="1"/>
  <c r="L579" i="1"/>
  <c r="K580" i="1"/>
  <c r="L580" i="1"/>
  <c r="K581" i="1"/>
  <c r="L581" i="1"/>
  <c r="K582" i="1"/>
  <c r="L582" i="1"/>
  <c r="K583" i="1"/>
  <c r="L583" i="1"/>
  <c r="K584" i="1"/>
  <c r="L584" i="1"/>
  <c r="K585" i="1"/>
  <c r="L585" i="1"/>
  <c r="K586" i="1"/>
  <c r="L586" i="1"/>
  <c r="K587" i="1"/>
  <c r="L587" i="1"/>
  <c r="K588" i="1"/>
  <c r="L588" i="1"/>
  <c r="K589" i="1"/>
  <c r="L589" i="1"/>
  <c r="K590" i="1"/>
  <c r="L590" i="1"/>
  <c r="K591" i="1"/>
  <c r="L591" i="1"/>
  <c r="K592" i="1"/>
  <c r="L592" i="1"/>
  <c r="K593" i="1"/>
  <c r="L593" i="1"/>
  <c r="K594" i="1"/>
  <c r="L594" i="1"/>
  <c r="K595" i="1"/>
  <c r="L595" i="1"/>
  <c r="K596" i="1"/>
  <c r="L596" i="1"/>
  <c r="K597" i="1"/>
  <c r="L597" i="1"/>
  <c r="K598" i="1"/>
  <c r="L598" i="1"/>
  <c r="K599" i="1"/>
  <c r="L599" i="1"/>
  <c r="K600" i="1"/>
  <c r="L600" i="1"/>
  <c r="K601" i="1"/>
  <c r="L601" i="1"/>
  <c r="K602" i="1"/>
  <c r="L602" i="1"/>
  <c r="K603" i="1"/>
  <c r="L603" i="1"/>
  <c r="K604" i="1"/>
  <c r="L604" i="1"/>
  <c r="K605" i="1"/>
  <c r="L605" i="1"/>
  <c r="K606" i="1"/>
  <c r="L606" i="1"/>
  <c r="K607" i="1"/>
  <c r="L607" i="1"/>
  <c r="K608" i="1"/>
  <c r="L608" i="1"/>
  <c r="K609" i="1"/>
  <c r="L609" i="1"/>
  <c r="K610" i="1"/>
  <c r="L610" i="1"/>
  <c r="K611" i="1"/>
  <c r="L611" i="1"/>
  <c r="K612" i="1"/>
  <c r="L612" i="1"/>
  <c r="K613" i="1"/>
  <c r="L613" i="1"/>
  <c r="K614" i="1"/>
  <c r="L614" i="1"/>
  <c r="K615" i="1"/>
  <c r="L615" i="1"/>
  <c r="K616" i="1"/>
  <c r="L616" i="1"/>
  <c r="K617" i="1"/>
  <c r="L617" i="1"/>
  <c r="K618" i="1"/>
  <c r="L618" i="1"/>
  <c r="K619" i="1"/>
  <c r="L619" i="1"/>
  <c r="K620" i="1"/>
  <c r="L620" i="1"/>
  <c r="K621" i="1"/>
  <c r="L621" i="1"/>
  <c r="K622" i="1"/>
  <c r="L622" i="1"/>
  <c r="K623" i="1"/>
  <c r="L623" i="1"/>
  <c r="K624" i="1"/>
  <c r="L624" i="1"/>
  <c r="K625" i="1"/>
  <c r="L625" i="1"/>
  <c r="K626" i="1"/>
  <c r="L626" i="1"/>
  <c r="K627" i="1"/>
  <c r="L627" i="1"/>
  <c r="K628" i="1"/>
  <c r="L628" i="1"/>
  <c r="K629" i="1"/>
  <c r="L629" i="1"/>
  <c r="K630" i="1"/>
  <c r="L630" i="1"/>
  <c r="K631" i="1"/>
  <c r="L631" i="1"/>
  <c r="K632" i="1"/>
  <c r="L632" i="1"/>
  <c r="K633" i="1"/>
  <c r="L633" i="1"/>
  <c r="K634" i="1"/>
  <c r="L634" i="1"/>
  <c r="K635" i="1"/>
  <c r="L635" i="1"/>
  <c r="K636" i="1"/>
  <c r="L636" i="1"/>
  <c r="K637" i="1"/>
  <c r="L637" i="1"/>
  <c r="K638" i="1"/>
  <c r="L638" i="1"/>
  <c r="K639" i="1"/>
  <c r="L639" i="1"/>
  <c r="K640" i="1"/>
  <c r="L640" i="1"/>
  <c r="K641" i="1"/>
  <c r="L641" i="1"/>
  <c r="K642" i="1"/>
  <c r="L642" i="1"/>
  <c r="K643" i="1"/>
  <c r="L643" i="1"/>
  <c r="K644" i="1"/>
  <c r="L644" i="1"/>
  <c r="K645" i="1"/>
  <c r="L645" i="1"/>
  <c r="K646" i="1"/>
  <c r="L646" i="1"/>
  <c r="K647" i="1"/>
  <c r="L647" i="1"/>
  <c r="K648" i="1"/>
  <c r="L648" i="1"/>
  <c r="K649" i="1"/>
  <c r="L649" i="1"/>
  <c r="K650" i="1"/>
  <c r="L650" i="1"/>
  <c r="K651" i="1"/>
  <c r="L651" i="1"/>
  <c r="K652" i="1"/>
  <c r="L652" i="1"/>
  <c r="K653" i="1"/>
  <c r="L653" i="1"/>
  <c r="K654" i="1"/>
  <c r="L654" i="1"/>
  <c r="K655" i="1"/>
  <c r="L655" i="1"/>
  <c r="K656" i="1"/>
  <c r="L656" i="1"/>
  <c r="K657" i="1"/>
  <c r="L657" i="1"/>
  <c r="K658" i="1"/>
  <c r="L658" i="1"/>
  <c r="K659" i="1"/>
  <c r="L659" i="1"/>
  <c r="K660" i="1"/>
  <c r="L660" i="1"/>
  <c r="K661" i="1"/>
  <c r="L661" i="1"/>
  <c r="K662" i="1"/>
  <c r="L662" i="1"/>
  <c r="K663" i="1"/>
  <c r="L663" i="1"/>
  <c r="K664" i="1"/>
  <c r="L664" i="1"/>
  <c r="K665" i="1"/>
  <c r="L665" i="1"/>
  <c r="K666" i="1"/>
  <c r="L666" i="1"/>
  <c r="K667" i="1"/>
  <c r="L667" i="1"/>
  <c r="K668" i="1"/>
  <c r="L668" i="1"/>
  <c r="K669" i="1"/>
  <c r="L669" i="1"/>
  <c r="K670" i="1"/>
  <c r="L670" i="1"/>
  <c r="K671" i="1"/>
  <c r="L671" i="1"/>
  <c r="K672" i="1"/>
  <c r="L672" i="1"/>
  <c r="K673" i="1"/>
  <c r="L673" i="1"/>
  <c r="K674" i="1"/>
  <c r="L674" i="1"/>
  <c r="K675" i="1"/>
  <c r="L675" i="1"/>
  <c r="K676" i="1"/>
  <c r="L676" i="1"/>
  <c r="K677" i="1"/>
  <c r="L677" i="1"/>
  <c r="K678" i="1"/>
  <c r="L678" i="1"/>
  <c r="K679" i="1"/>
  <c r="L679" i="1"/>
  <c r="K680" i="1"/>
  <c r="L680" i="1"/>
  <c r="K681" i="1"/>
  <c r="L681" i="1"/>
  <c r="K682" i="1"/>
  <c r="L682" i="1"/>
  <c r="K683" i="1"/>
  <c r="L683" i="1"/>
  <c r="K684" i="1"/>
  <c r="L684" i="1"/>
  <c r="K685" i="1"/>
  <c r="L685" i="1"/>
  <c r="K686" i="1"/>
  <c r="L686" i="1"/>
  <c r="K687" i="1"/>
  <c r="L687" i="1"/>
  <c r="K688" i="1"/>
  <c r="L688" i="1"/>
  <c r="K689" i="1"/>
  <c r="L689" i="1"/>
  <c r="K690" i="1"/>
  <c r="L690" i="1"/>
  <c r="K691" i="1"/>
  <c r="L691" i="1"/>
  <c r="K692" i="1"/>
  <c r="L692" i="1"/>
  <c r="K693" i="1"/>
  <c r="L693" i="1"/>
  <c r="K694" i="1"/>
  <c r="L694" i="1"/>
  <c r="K695" i="1"/>
  <c r="L695" i="1"/>
  <c r="K696" i="1"/>
  <c r="L696" i="1"/>
  <c r="K697" i="1"/>
  <c r="L697" i="1"/>
  <c r="K698" i="1"/>
  <c r="L698" i="1"/>
  <c r="K699" i="1"/>
  <c r="L699" i="1"/>
  <c r="K700" i="1"/>
  <c r="L700" i="1"/>
  <c r="K701" i="1"/>
  <c r="L701" i="1"/>
  <c r="K702" i="1"/>
  <c r="L702" i="1"/>
  <c r="K703" i="1"/>
  <c r="L703" i="1"/>
  <c r="K704" i="1"/>
  <c r="L704" i="1"/>
  <c r="K705" i="1"/>
  <c r="L705" i="1"/>
  <c r="K706" i="1"/>
  <c r="L706" i="1"/>
  <c r="K707" i="1"/>
  <c r="L707" i="1"/>
  <c r="K708" i="1"/>
  <c r="L708" i="1"/>
  <c r="K709" i="1"/>
  <c r="L709" i="1"/>
  <c r="K710" i="1"/>
  <c r="L710" i="1"/>
  <c r="K711" i="1"/>
  <c r="L711" i="1"/>
  <c r="K712" i="1"/>
  <c r="L712" i="1"/>
  <c r="K713" i="1"/>
  <c r="L713" i="1"/>
  <c r="K714" i="1"/>
  <c r="L714" i="1"/>
  <c r="K715" i="1"/>
  <c r="L715" i="1"/>
  <c r="K716" i="1"/>
  <c r="L716" i="1"/>
  <c r="K717" i="1"/>
  <c r="L717" i="1"/>
  <c r="K718" i="1"/>
  <c r="L718" i="1"/>
  <c r="K719" i="1"/>
  <c r="L719" i="1"/>
  <c r="K720" i="1"/>
  <c r="L720" i="1"/>
  <c r="K721" i="1"/>
  <c r="L721" i="1"/>
  <c r="K722" i="1"/>
  <c r="L722" i="1"/>
  <c r="K723" i="1"/>
  <c r="L723" i="1"/>
  <c r="K724" i="1"/>
  <c r="L724" i="1"/>
  <c r="K725" i="1"/>
  <c r="L725" i="1"/>
  <c r="K726" i="1"/>
  <c r="L726" i="1"/>
  <c r="K727" i="1"/>
  <c r="L727" i="1"/>
  <c r="K728" i="1"/>
  <c r="L728" i="1"/>
  <c r="K729" i="1"/>
  <c r="L729" i="1"/>
  <c r="K730" i="1"/>
  <c r="L730" i="1"/>
  <c r="K731" i="1"/>
  <c r="L731" i="1"/>
  <c r="K732" i="1"/>
  <c r="L732" i="1"/>
  <c r="K733" i="1"/>
  <c r="L733" i="1"/>
  <c r="K734" i="1"/>
  <c r="L734" i="1"/>
  <c r="K735" i="1"/>
  <c r="L735" i="1"/>
  <c r="K736" i="1"/>
  <c r="L736" i="1"/>
  <c r="K737" i="1"/>
  <c r="L737" i="1"/>
  <c r="K738" i="1"/>
  <c r="L738" i="1"/>
  <c r="K739" i="1"/>
  <c r="L739" i="1"/>
  <c r="K740" i="1"/>
  <c r="L740" i="1"/>
  <c r="K741" i="1"/>
  <c r="L741" i="1"/>
  <c r="K742" i="1"/>
  <c r="L742" i="1"/>
  <c r="K743" i="1"/>
  <c r="L743" i="1"/>
  <c r="K744" i="1"/>
  <c r="L744" i="1"/>
  <c r="K745" i="1"/>
  <c r="L745" i="1"/>
  <c r="K746" i="1"/>
  <c r="L746" i="1"/>
  <c r="K747" i="1"/>
  <c r="L747" i="1"/>
  <c r="K748" i="1"/>
  <c r="L748" i="1"/>
  <c r="K749" i="1"/>
  <c r="L749" i="1"/>
  <c r="K750" i="1"/>
  <c r="L750" i="1"/>
  <c r="K751" i="1"/>
  <c r="L751" i="1"/>
  <c r="K752" i="1"/>
  <c r="L752" i="1"/>
  <c r="K753" i="1"/>
  <c r="L753" i="1"/>
  <c r="K754" i="1"/>
  <c r="L754" i="1"/>
  <c r="K755" i="1"/>
  <c r="L755" i="1"/>
  <c r="K756" i="1"/>
  <c r="L756" i="1"/>
  <c r="K757" i="1"/>
  <c r="L757" i="1"/>
  <c r="K758" i="1"/>
  <c r="L758" i="1"/>
  <c r="K759" i="1"/>
  <c r="L759" i="1"/>
  <c r="K760" i="1"/>
  <c r="L760" i="1"/>
  <c r="K761" i="1"/>
  <c r="L761" i="1"/>
  <c r="K762" i="1"/>
  <c r="L762" i="1"/>
  <c r="K763" i="1"/>
  <c r="L763" i="1"/>
  <c r="K764" i="1"/>
  <c r="L764" i="1"/>
  <c r="K765" i="1"/>
  <c r="L765" i="1"/>
  <c r="K766" i="1"/>
  <c r="L766" i="1"/>
  <c r="K767" i="1"/>
  <c r="L767" i="1"/>
  <c r="K768" i="1"/>
  <c r="L768" i="1"/>
  <c r="K769" i="1"/>
  <c r="L769" i="1"/>
  <c r="K770" i="1"/>
  <c r="L770" i="1"/>
  <c r="K771" i="1"/>
  <c r="L771" i="1"/>
  <c r="K772" i="1"/>
  <c r="L772" i="1"/>
  <c r="K773" i="1"/>
  <c r="L773" i="1"/>
  <c r="K774" i="1"/>
  <c r="L774" i="1"/>
  <c r="K775" i="1"/>
  <c r="L775" i="1"/>
  <c r="K776" i="1"/>
  <c r="L776" i="1"/>
  <c r="K777" i="1"/>
  <c r="L777" i="1"/>
  <c r="K778" i="1"/>
  <c r="L778" i="1"/>
  <c r="K779" i="1"/>
  <c r="L779" i="1"/>
  <c r="K780" i="1"/>
  <c r="L780" i="1"/>
  <c r="K781" i="1"/>
  <c r="L781" i="1"/>
  <c r="K782" i="1"/>
  <c r="L782" i="1"/>
  <c r="K783" i="1"/>
  <c r="L783" i="1"/>
  <c r="K784" i="1"/>
  <c r="L784" i="1"/>
  <c r="K785" i="1"/>
  <c r="L785" i="1"/>
  <c r="K786" i="1"/>
  <c r="L786" i="1"/>
  <c r="K787" i="1"/>
  <c r="L787" i="1"/>
  <c r="K788" i="1"/>
  <c r="L788" i="1"/>
  <c r="K789" i="1"/>
  <c r="L789" i="1"/>
  <c r="K790" i="1"/>
  <c r="L790" i="1"/>
  <c r="K791" i="1"/>
  <c r="L791" i="1"/>
  <c r="K792" i="1"/>
  <c r="L792" i="1"/>
  <c r="K793" i="1"/>
  <c r="L793" i="1"/>
  <c r="K794" i="1"/>
  <c r="L794" i="1"/>
  <c r="K795" i="1"/>
  <c r="L795" i="1"/>
  <c r="K796" i="1"/>
  <c r="L796" i="1"/>
  <c r="K797" i="1"/>
  <c r="L797" i="1"/>
  <c r="K798" i="1"/>
  <c r="L798" i="1"/>
  <c r="K799" i="1"/>
  <c r="L799" i="1"/>
  <c r="K800" i="1"/>
  <c r="L800" i="1"/>
  <c r="K801" i="1"/>
  <c r="L801" i="1"/>
  <c r="K802" i="1"/>
  <c r="L802" i="1"/>
  <c r="K803" i="1"/>
  <c r="L803" i="1"/>
  <c r="K804" i="1"/>
  <c r="L804" i="1"/>
  <c r="K805" i="1"/>
  <c r="L805" i="1"/>
  <c r="K806" i="1"/>
  <c r="L806" i="1"/>
  <c r="K807" i="1"/>
  <c r="L807" i="1"/>
  <c r="K808" i="1"/>
  <c r="L808" i="1"/>
  <c r="K809" i="1"/>
  <c r="L809" i="1"/>
  <c r="K810" i="1"/>
  <c r="L810" i="1"/>
  <c r="K811" i="1"/>
  <c r="L811" i="1"/>
  <c r="K812" i="1"/>
  <c r="L812" i="1"/>
  <c r="K813" i="1"/>
  <c r="L813" i="1"/>
  <c r="K814" i="1"/>
  <c r="L814" i="1"/>
  <c r="K815" i="1"/>
  <c r="L815" i="1"/>
  <c r="K816" i="1"/>
  <c r="L816" i="1"/>
  <c r="K817" i="1"/>
  <c r="L817" i="1"/>
  <c r="K818" i="1"/>
  <c r="L818" i="1"/>
  <c r="K819" i="1"/>
  <c r="L819" i="1"/>
  <c r="K820" i="1"/>
  <c r="L820" i="1"/>
  <c r="K821" i="1"/>
  <c r="L821" i="1"/>
  <c r="K822" i="1"/>
  <c r="L822" i="1"/>
  <c r="K823" i="1"/>
  <c r="L823" i="1"/>
  <c r="K824" i="1"/>
  <c r="L824" i="1"/>
  <c r="K825" i="1"/>
  <c r="L825" i="1"/>
  <c r="K826" i="1"/>
  <c r="L826" i="1"/>
  <c r="K827" i="1"/>
  <c r="L827" i="1"/>
  <c r="K828" i="1"/>
  <c r="L828" i="1"/>
  <c r="K829" i="1"/>
  <c r="L829" i="1"/>
  <c r="K830" i="1"/>
  <c r="L830" i="1"/>
  <c r="K831" i="1"/>
  <c r="L831" i="1"/>
  <c r="K832" i="1"/>
  <c r="L832" i="1"/>
  <c r="K833" i="1"/>
  <c r="L833" i="1"/>
  <c r="K834" i="1"/>
  <c r="L834" i="1"/>
  <c r="K835" i="1"/>
  <c r="L835" i="1"/>
  <c r="K836" i="1"/>
  <c r="L836" i="1"/>
  <c r="K837" i="1"/>
  <c r="L837" i="1"/>
  <c r="K838" i="1"/>
  <c r="L838" i="1"/>
  <c r="K839" i="1"/>
  <c r="L839" i="1"/>
  <c r="K840" i="1"/>
  <c r="L840" i="1"/>
  <c r="K841" i="1"/>
  <c r="L841" i="1"/>
  <c r="K842" i="1"/>
  <c r="L842" i="1"/>
  <c r="K843" i="1"/>
  <c r="L843" i="1"/>
  <c r="K844" i="1"/>
  <c r="L844" i="1"/>
  <c r="K845" i="1"/>
  <c r="L845" i="1"/>
  <c r="K846" i="1"/>
  <c r="L846" i="1"/>
  <c r="K847" i="1"/>
  <c r="L847" i="1"/>
  <c r="K848" i="1"/>
  <c r="L848" i="1"/>
  <c r="K849" i="1"/>
  <c r="L849" i="1"/>
  <c r="K850" i="1"/>
  <c r="L850" i="1"/>
  <c r="K851" i="1"/>
  <c r="L851" i="1"/>
  <c r="K852" i="1"/>
  <c r="L852" i="1"/>
  <c r="K853" i="1"/>
  <c r="L853" i="1"/>
  <c r="K854" i="1"/>
  <c r="L854" i="1"/>
  <c r="K855" i="1"/>
  <c r="L855" i="1"/>
  <c r="K856" i="1"/>
  <c r="L856" i="1"/>
  <c r="K857" i="1"/>
  <c r="L857" i="1"/>
  <c r="K858" i="1"/>
  <c r="L858" i="1"/>
  <c r="K859" i="1"/>
  <c r="L859" i="1"/>
  <c r="K860" i="1"/>
  <c r="L860" i="1"/>
  <c r="K861" i="1"/>
  <c r="L861" i="1"/>
  <c r="K862" i="1"/>
  <c r="L862" i="1"/>
  <c r="K863" i="1"/>
  <c r="L863" i="1"/>
  <c r="K864" i="1"/>
  <c r="L864" i="1"/>
  <c r="K865" i="1"/>
  <c r="L865" i="1"/>
  <c r="K866" i="1"/>
  <c r="L866" i="1"/>
  <c r="K867" i="1"/>
  <c r="L867" i="1"/>
  <c r="K868" i="1"/>
  <c r="L868" i="1"/>
  <c r="K869" i="1"/>
  <c r="L869" i="1"/>
  <c r="K870" i="1"/>
  <c r="L870" i="1"/>
  <c r="K871" i="1"/>
  <c r="L871" i="1"/>
  <c r="K872" i="1"/>
  <c r="L872" i="1"/>
  <c r="K873" i="1"/>
  <c r="L873" i="1"/>
  <c r="K874" i="1"/>
  <c r="L874" i="1"/>
  <c r="K875" i="1"/>
  <c r="L875" i="1"/>
  <c r="K876" i="1"/>
  <c r="L876" i="1"/>
  <c r="K877" i="1"/>
  <c r="L877" i="1"/>
  <c r="K878" i="1"/>
  <c r="L878" i="1"/>
  <c r="K879" i="1"/>
  <c r="L879" i="1"/>
  <c r="K880" i="1"/>
  <c r="L880" i="1"/>
  <c r="K881" i="1"/>
  <c r="L881" i="1"/>
  <c r="K882" i="1"/>
  <c r="L882" i="1"/>
  <c r="K883" i="1"/>
  <c r="L883" i="1"/>
  <c r="K884" i="1"/>
  <c r="L884" i="1"/>
  <c r="K885" i="1"/>
  <c r="L885" i="1"/>
  <c r="K886" i="1"/>
  <c r="L886" i="1"/>
  <c r="K887" i="1"/>
  <c r="L887" i="1"/>
  <c r="K888" i="1"/>
  <c r="L888" i="1"/>
  <c r="K889" i="1"/>
  <c r="L889" i="1"/>
  <c r="K890" i="1"/>
  <c r="L890" i="1"/>
  <c r="K891" i="1"/>
  <c r="L891" i="1"/>
  <c r="K892" i="1"/>
  <c r="L892" i="1"/>
  <c r="K893" i="1"/>
  <c r="L893" i="1"/>
  <c r="K894" i="1"/>
  <c r="L894" i="1"/>
  <c r="K895" i="1"/>
  <c r="L895" i="1"/>
  <c r="K896" i="1"/>
  <c r="L896" i="1"/>
  <c r="K897" i="1"/>
  <c r="L897" i="1"/>
  <c r="K898" i="1"/>
  <c r="L898" i="1"/>
  <c r="K899" i="1"/>
  <c r="L899" i="1"/>
  <c r="K900" i="1"/>
  <c r="L900" i="1"/>
  <c r="K901" i="1"/>
  <c r="L901" i="1"/>
  <c r="K902" i="1"/>
  <c r="L902" i="1"/>
  <c r="K903" i="1"/>
  <c r="L903" i="1"/>
  <c r="K904" i="1"/>
  <c r="L904" i="1"/>
  <c r="K905" i="1"/>
  <c r="L905" i="1"/>
  <c r="K906" i="1"/>
  <c r="L906" i="1"/>
  <c r="K907" i="1"/>
  <c r="L907" i="1"/>
  <c r="K908" i="1"/>
  <c r="L908" i="1"/>
  <c r="K909" i="1"/>
  <c r="L909" i="1"/>
  <c r="K910" i="1"/>
  <c r="L910" i="1"/>
  <c r="K911" i="1"/>
  <c r="L911" i="1"/>
  <c r="K912" i="1"/>
  <c r="L912" i="1"/>
  <c r="K913" i="1"/>
  <c r="L913" i="1"/>
  <c r="K914" i="1"/>
  <c r="L914" i="1"/>
  <c r="K915" i="1"/>
  <c r="L915" i="1"/>
  <c r="K916" i="1"/>
  <c r="L916" i="1"/>
  <c r="K917" i="1"/>
  <c r="L917" i="1"/>
  <c r="K918" i="1"/>
  <c r="L918" i="1"/>
  <c r="K919" i="1"/>
  <c r="L919" i="1"/>
  <c r="K920" i="1"/>
  <c r="L920" i="1"/>
  <c r="K921" i="1"/>
  <c r="L921" i="1"/>
  <c r="K922" i="1"/>
  <c r="L922" i="1"/>
  <c r="K923" i="1"/>
  <c r="L923" i="1"/>
  <c r="K924" i="1"/>
  <c r="L924" i="1"/>
  <c r="K925" i="1"/>
  <c r="L925" i="1"/>
  <c r="K926" i="1"/>
  <c r="L926" i="1"/>
  <c r="K927" i="1"/>
  <c r="L927" i="1"/>
  <c r="K928" i="1"/>
  <c r="L928" i="1"/>
  <c r="K929" i="1"/>
  <c r="L929" i="1"/>
  <c r="K930" i="1"/>
  <c r="L930" i="1"/>
  <c r="K931" i="1"/>
  <c r="L931" i="1"/>
  <c r="K932" i="1"/>
  <c r="L932" i="1"/>
  <c r="K933" i="1"/>
  <c r="L933" i="1"/>
  <c r="K934" i="1"/>
  <c r="L934" i="1"/>
  <c r="K935" i="1"/>
  <c r="L935" i="1"/>
  <c r="K936" i="1"/>
  <c r="L936" i="1"/>
  <c r="K937" i="1"/>
  <c r="L937" i="1"/>
  <c r="K938" i="1"/>
  <c r="L938" i="1"/>
  <c r="K939" i="1"/>
  <c r="L939" i="1"/>
  <c r="K940" i="1"/>
  <c r="L940" i="1"/>
  <c r="K941" i="1"/>
  <c r="L941" i="1"/>
  <c r="K942" i="1"/>
  <c r="L942" i="1"/>
  <c r="K943" i="1"/>
  <c r="L943" i="1"/>
  <c r="K944" i="1"/>
  <c r="L944" i="1"/>
  <c r="K945" i="1"/>
  <c r="L945" i="1"/>
  <c r="K946" i="1"/>
  <c r="L946" i="1"/>
  <c r="K947" i="1"/>
  <c r="L947" i="1"/>
  <c r="K948" i="1"/>
  <c r="L948" i="1"/>
  <c r="K949" i="1"/>
  <c r="L949" i="1"/>
  <c r="K950" i="1"/>
  <c r="L950" i="1"/>
  <c r="K951" i="1"/>
  <c r="L951" i="1"/>
  <c r="K952" i="1"/>
  <c r="L952" i="1"/>
  <c r="K953" i="1"/>
  <c r="L953" i="1"/>
  <c r="K954" i="1"/>
  <c r="L954" i="1"/>
  <c r="K955" i="1"/>
  <c r="L955" i="1"/>
  <c r="K956" i="1"/>
  <c r="L956" i="1"/>
  <c r="K957" i="1"/>
  <c r="L957" i="1"/>
  <c r="K958" i="1"/>
  <c r="L958" i="1"/>
  <c r="K959" i="1"/>
  <c r="L959" i="1"/>
  <c r="K960" i="1"/>
  <c r="L960" i="1"/>
  <c r="K961" i="1"/>
  <c r="L961" i="1"/>
  <c r="K962" i="1"/>
  <c r="L962" i="1"/>
  <c r="K963" i="1"/>
  <c r="L963" i="1"/>
  <c r="K964" i="1"/>
  <c r="L964" i="1"/>
  <c r="K965" i="1"/>
  <c r="L965" i="1"/>
  <c r="K966" i="1"/>
  <c r="L966" i="1"/>
  <c r="K967" i="1"/>
  <c r="L967" i="1"/>
  <c r="K968" i="1"/>
  <c r="L968" i="1"/>
  <c r="K969" i="1"/>
  <c r="L969" i="1"/>
  <c r="K970" i="1"/>
  <c r="L970" i="1"/>
  <c r="K971" i="1"/>
  <c r="L971" i="1"/>
  <c r="K972" i="1"/>
  <c r="L972" i="1"/>
  <c r="K973" i="1"/>
  <c r="L973" i="1"/>
  <c r="K974" i="1"/>
  <c r="L974" i="1"/>
  <c r="K975" i="1"/>
  <c r="L975" i="1"/>
  <c r="K976" i="1"/>
  <c r="L976" i="1"/>
  <c r="K977" i="1"/>
  <c r="L977" i="1"/>
  <c r="K978" i="1"/>
  <c r="L978" i="1"/>
  <c r="K979" i="1"/>
  <c r="L979" i="1"/>
  <c r="K980" i="1"/>
  <c r="L980" i="1"/>
  <c r="K981" i="1"/>
  <c r="L981" i="1"/>
  <c r="K982" i="1"/>
  <c r="L982" i="1"/>
  <c r="K983" i="1"/>
  <c r="L983" i="1"/>
  <c r="K984" i="1"/>
  <c r="L984" i="1"/>
  <c r="K985" i="1"/>
  <c r="L985" i="1"/>
  <c r="K986" i="1"/>
  <c r="L986" i="1"/>
  <c r="K987" i="1"/>
  <c r="L987" i="1"/>
  <c r="K988" i="1"/>
  <c r="L988" i="1"/>
  <c r="K989" i="1"/>
  <c r="L989" i="1"/>
  <c r="K990" i="1"/>
  <c r="L990" i="1"/>
  <c r="K991" i="1"/>
  <c r="L991" i="1"/>
  <c r="K992" i="1"/>
  <c r="L992" i="1"/>
  <c r="K993" i="1"/>
  <c r="L993" i="1"/>
  <c r="K994" i="1"/>
  <c r="L994" i="1"/>
  <c r="K995" i="1"/>
  <c r="L995" i="1"/>
  <c r="K996" i="1"/>
  <c r="L996" i="1"/>
  <c r="K997" i="1"/>
  <c r="L997" i="1"/>
  <c r="K998" i="1"/>
  <c r="L998" i="1"/>
  <c r="K999" i="1"/>
  <c r="L999" i="1"/>
  <c r="K1000" i="1"/>
  <c r="L1000" i="1"/>
  <c r="K1001" i="1"/>
  <c r="L1001" i="1"/>
  <c r="K1002" i="1"/>
  <c r="L1002" i="1"/>
  <c r="K1003" i="1"/>
  <c r="L1003" i="1"/>
  <c r="K1004" i="1"/>
  <c r="L1004" i="1"/>
  <c r="K1005" i="1"/>
  <c r="L1005" i="1"/>
  <c r="K1006" i="1"/>
  <c r="L1006" i="1"/>
  <c r="K1007" i="1"/>
  <c r="L1007" i="1"/>
  <c r="K1008" i="1"/>
  <c r="L1008" i="1"/>
  <c r="K1009" i="1"/>
  <c r="L1009" i="1"/>
  <c r="K1010" i="1"/>
  <c r="L1010" i="1"/>
  <c r="K1011" i="1"/>
  <c r="L1011" i="1"/>
  <c r="K1012" i="1"/>
  <c r="L1012" i="1"/>
  <c r="K1013" i="1"/>
  <c r="L1013" i="1"/>
  <c r="K1014" i="1"/>
  <c r="L1014" i="1"/>
  <c r="K1015" i="1"/>
  <c r="L1015" i="1"/>
  <c r="K1016" i="1"/>
  <c r="L1016" i="1"/>
  <c r="K1017" i="1"/>
  <c r="L1017" i="1"/>
  <c r="K1018" i="1"/>
  <c r="L1018" i="1"/>
  <c r="K1019" i="1"/>
  <c r="L1019" i="1"/>
  <c r="K1020" i="1"/>
  <c r="L1020" i="1"/>
  <c r="K1021" i="1"/>
  <c r="L1021" i="1"/>
  <c r="K1022" i="1"/>
  <c r="L1022" i="1"/>
  <c r="K1023" i="1"/>
  <c r="L1023" i="1"/>
  <c r="K1024" i="1"/>
  <c r="L1024" i="1"/>
  <c r="K1025" i="1"/>
  <c r="L1025" i="1"/>
  <c r="K1026" i="1"/>
  <c r="L1026" i="1"/>
  <c r="K1027" i="1"/>
  <c r="L1027" i="1"/>
  <c r="K1028" i="1"/>
  <c r="L1028" i="1"/>
  <c r="K1029" i="1"/>
  <c r="L1029" i="1"/>
  <c r="K1030" i="1"/>
  <c r="L1030" i="1"/>
  <c r="K1031" i="1"/>
  <c r="L1031" i="1"/>
  <c r="K1032" i="1"/>
  <c r="L1032" i="1"/>
  <c r="K1033" i="1"/>
  <c r="L1033" i="1"/>
  <c r="K1034" i="1"/>
  <c r="L1034" i="1"/>
  <c r="K1035" i="1"/>
  <c r="L1035" i="1"/>
  <c r="K1036" i="1"/>
  <c r="L1036" i="1"/>
  <c r="K1037" i="1"/>
  <c r="L1037" i="1"/>
  <c r="K1038" i="1"/>
  <c r="L1038" i="1"/>
  <c r="K1039" i="1"/>
  <c r="L1039" i="1"/>
  <c r="K1040" i="1"/>
  <c r="L1040" i="1"/>
  <c r="K1041" i="1"/>
  <c r="L1041" i="1"/>
  <c r="K1042" i="1"/>
  <c r="L1042" i="1"/>
  <c r="K1043" i="1"/>
  <c r="L1043" i="1"/>
  <c r="K1044" i="1"/>
  <c r="L1044" i="1"/>
  <c r="K1045" i="1"/>
  <c r="L1045" i="1"/>
  <c r="K1046" i="1"/>
  <c r="L1046" i="1"/>
  <c r="K1047" i="1"/>
  <c r="L1047" i="1"/>
  <c r="K1048" i="1"/>
  <c r="L1048" i="1"/>
  <c r="K1049" i="1"/>
  <c r="L1049" i="1"/>
  <c r="K1050" i="1"/>
  <c r="L1050" i="1"/>
  <c r="K1051" i="1"/>
  <c r="L1051" i="1"/>
  <c r="K1052" i="1"/>
  <c r="L1052" i="1"/>
  <c r="K1053" i="1"/>
  <c r="L1053" i="1"/>
  <c r="K1054" i="1"/>
  <c r="L1054" i="1"/>
  <c r="K1055" i="1"/>
  <c r="L1055" i="1"/>
  <c r="K1056" i="1"/>
  <c r="L1056" i="1"/>
  <c r="K1057" i="1"/>
  <c r="L1057" i="1"/>
  <c r="K1058" i="1"/>
  <c r="L1058" i="1"/>
  <c r="K1059" i="1"/>
  <c r="L1059" i="1"/>
  <c r="K1060" i="1"/>
  <c r="L1060" i="1"/>
  <c r="K1061" i="1"/>
  <c r="L1061" i="1"/>
  <c r="K1062" i="1"/>
  <c r="L1062" i="1"/>
  <c r="K1063" i="1"/>
  <c r="L1063" i="1"/>
  <c r="K1064" i="1"/>
  <c r="L1064" i="1"/>
  <c r="K1065" i="1"/>
  <c r="L1065" i="1"/>
  <c r="K1066" i="1"/>
  <c r="L1066" i="1"/>
  <c r="K1067" i="1"/>
  <c r="L1067" i="1"/>
  <c r="K1068" i="1"/>
  <c r="L1068" i="1"/>
  <c r="K1069" i="1"/>
  <c r="L1069" i="1"/>
  <c r="K1070" i="1"/>
  <c r="L1070" i="1"/>
  <c r="K1071" i="1"/>
  <c r="L1071" i="1"/>
  <c r="K1072" i="1"/>
  <c r="L1072" i="1"/>
  <c r="K1073" i="1"/>
  <c r="L1073" i="1"/>
  <c r="K1074" i="1"/>
  <c r="L1074" i="1"/>
  <c r="K1075" i="1"/>
  <c r="L1075" i="1"/>
  <c r="K1076" i="1"/>
  <c r="L1076" i="1"/>
  <c r="K1077" i="1"/>
  <c r="L1077" i="1"/>
  <c r="K1078" i="1"/>
  <c r="L1078" i="1"/>
  <c r="K1079" i="1"/>
  <c r="L1079" i="1"/>
  <c r="K1080" i="1"/>
  <c r="L1080" i="1"/>
  <c r="K1081" i="1"/>
  <c r="L1081" i="1"/>
  <c r="K1082" i="1"/>
  <c r="L1082" i="1"/>
  <c r="K1083" i="1"/>
  <c r="L1083" i="1"/>
  <c r="K1084" i="1"/>
  <c r="L1084" i="1"/>
  <c r="K1085" i="1"/>
  <c r="L1085" i="1"/>
  <c r="K1086" i="1"/>
  <c r="L1086" i="1"/>
  <c r="K1087" i="1"/>
  <c r="L1087" i="1"/>
  <c r="K1088" i="1"/>
  <c r="L1088" i="1"/>
  <c r="K1089" i="1"/>
  <c r="L1089" i="1"/>
  <c r="K1090" i="1"/>
  <c r="L1090" i="1"/>
  <c r="K1091" i="1"/>
  <c r="L1091" i="1"/>
  <c r="K1092" i="1"/>
  <c r="L1092" i="1"/>
  <c r="K1093" i="1"/>
  <c r="L1093" i="1"/>
  <c r="K1094" i="1"/>
  <c r="L1094" i="1"/>
  <c r="K1095" i="1"/>
  <c r="L1095" i="1"/>
  <c r="K1096" i="1"/>
  <c r="L1096" i="1"/>
  <c r="K1097" i="1"/>
  <c r="L1097" i="1"/>
  <c r="K1098" i="1"/>
  <c r="L1098" i="1"/>
  <c r="K1099" i="1"/>
  <c r="L1099" i="1"/>
  <c r="K1100" i="1"/>
  <c r="L1100" i="1"/>
  <c r="K1101" i="1"/>
  <c r="L1101" i="1"/>
  <c r="K1102" i="1"/>
  <c r="L1102" i="1"/>
  <c r="K1103" i="1"/>
  <c r="L1103" i="1"/>
  <c r="K1104" i="1"/>
  <c r="L1104" i="1"/>
  <c r="K1105" i="1"/>
  <c r="L1105" i="1"/>
  <c r="K1106" i="1"/>
  <c r="L1106" i="1"/>
  <c r="K1107" i="1"/>
  <c r="L1107" i="1"/>
  <c r="K1108" i="1"/>
  <c r="L1108" i="1"/>
  <c r="K1109" i="1"/>
  <c r="L1109" i="1"/>
  <c r="K1110" i="1"/>
  <c r="L1110" i="1"/>
  <c r="K1111" i="1"/>
  <c r="L1111" i="1"/>
  <c r="K1112" i="1"/>
  <c r="L1112" i="1"/>
  <c r="K1113" i="1"/>
  <c r="L1113" i="1"/>
  <c r="K1114" i="1"/>
  <c r="L1114" i="1"/>
  <c r="K1115" i="1"/>
  <c r="L1115" i="1"/>
  <c r="K1116" i="1"/>
  <c r="L1116" i="1"/>
  <c r="K1117" i="1"/>
  <c r="L1117" i="1"/>
  <c r="K1118" i="1"/>
  <c r="L1118" i="1"/>
  <c r="K1119" i="1"/>
  <c r="L1119" i="1"/>
  <c r="K1120" i="1"/>
  <c r="L1120" i="1"/>
  <c r="K1121" i="1"/>
  <c r="L1121" i="1"/>
  <c r="K1122" i="1"/>
  <c r="L1122" i="1"/>
  <c r="K1123" i="1"/>
  <c r="L1123" i="1"/>
  <c r="K1124" i="1"/>
  <c r="L1124" i="1"/>
  <c r="K1125" i="1"/>
  <c r="L1125" i="1"/>
  <c r="K1126" i="1"/>
  <c r="L1126" i="1"/>
  <c r="K1127" i="1"/>
  <c r="L1127" i="1"/>
  <c r="K1128" i="1"/>
  <c r="L1128" i="1"/>
  <c r="K1129" i="1"/>
  <c r="L1129" i="1"/>
  <c r="K1130" i="1"/>
  <c r="L1130" i="1"/>
  <c r="K1131" i="1"/>
  <c r="L1131" i="1"/>
  <c r="K1132" i="1"/>
  <c r="L1132" i="1"/>
  <c r="K1133" i="1"/>
  <c r="L1133" i="1"/>
  <c r="K1134" i="1"/>
  <c r="L1134" i="1"/>
  <c r="K1135" i="1"/>
  <c r="L1135" i="1"/>
  <c r="K1136" i="1"/>
  <c r="L1136" i="1"/>
  <c r="K1137" i="1"/>
  <c r="L1137" i="1"/>
  <c r="K1138" i="1"/>
  <c r="L1138" i="1"/>
  <c r="K1139" i="1"/>
  <c r="L1139" i="1"/>
  <c r="K1140" i="1"/>
  <c r="L1140" i="1"/>
  <c r="K1141" i="1"/>
  <c r="L1141" i="1"/>
  <c r="K1142" i="1"/>
  <c r="L1142" i="1"/>
  <c r="K1143" i="1"/>
  <c r="L1143" i="1"/>
  <c r="K1144" i="1"/>
  <c r="L1144" i="1"/>
  <c r="K1145" i="1"/>
  <c r="L1145" i="1"/>
  <c r="K1146" i="1"/>
  <c r="L1146" i="1"/>
  <c r="K1147" i="1"/>
  <c r="L1147" i="1"/>
  <c r="K1148" i="1"/>
  <c r="L1148" i="1"/>
  <c r="K1149" i="1"/>
  <c r="L1149" i="1"/>
  <c r="K1150" i="1"/>
  <c r="L1150" i="1"/>
  <c r="K1151" i="1"/>
  <c r="L1151" i="1"/>
  <c r="K1152" i="1"/>
  <c r="L1152" i="1"/>
  <c r="K1153" i="1"/>
  <c r="L1153" i="1"/>
  <c r="K1154" i="1"/>
  <c r="L1154" i="1"/>
  <c r="K1155" i="1"/>
  <c r="L1155" i="1"/>
  <c r="K1156" i="1"/>
  <c r="L1156" i="1"/>
  <c r="K1157" i="1"/>
  <c r="L1157" i="1"/>
  <c r="K1158" i="1"/>
  <c r="L1158" i="1"/>
  <c r="K1159" i="1"/>
  <c r="L1159" i="1"/>
  <c r="K1160" i="1"/>
  <c r="L1160" i="1"/>
  <c r="K1161" i="1"/>
  <c r="L1161" i="1"/>
  <c r="K1162" i="1"/>
  <c r="L1162" i="1"/>
  <c r="K1163" i="1"/>
  <c r="L1163" i="1"/>
  <c r="K1164" i="1"/>
  <c r="L1164" i="1"/>
  <c r="K1165" i="1"/>
  <c r="L1165" i="1"/>
  <c r="K1166" i="1"/>
  <c r="L1166" i="1"/>
  <c r="K1167" i="1"/>
  <c r="L1167" i="1"/>
  <c r="K1168" i="1"/>
  <c r="L1168" i="1"/>
  <c r="K1169" i="1"/>
  <c r="L1169" i="1"/>
  <c r="K1170" i="1"/>
  <c r="L1170" i="1"/>
  <c r="K1171" i="1"/>
  <c r="L1171" i="1"/>
  <c r="K1172" i="1"/>
  <c r="L1172" i="1"/>
  <c r="K1173" i="1"/>
  <c r="L1173" i="1"/>
  <c r="K1174" i="1"/>
  <c r="L1174" i="1"/>
  <c r="K1175" i="1"/>
  <c r="L1175" i="1"/>
  <c r="K1176" i="1"/>
  <c r="L1176" i="1"/>
  <c r="K1177" i="1"/>
  <c r="L1177" i="1"/>
  <c r="K1178" i="1"/>
  <c r="L1178" i="1"/>
  <c r="K1179" i="1"/>
  <c r="L1179" i="1"/>
  <c r="K1180" i="1"/>
  <c r="L1180" i="1"/>
  <c r="K1181" i="1"/>
  <c r="L1181" i="1"/>
  <c r="K1182" i="1"/>
  <c r="L1182" i="1"/>
  <c r="K1183" i="1"/>
  <c r="L1183" i="1"/>
  <c r="K1184" i="1"/>
  <c r="L1184" i="1"/>
  <c r="K1185" i="1"/>
  <c r="L1185" i="1"/>
  <c r="K1186" i="1"/>
  <c r="L1186" i="1"/>
  <c r="K1187" i="1"/>
  <c r="L1187" i="1"/>
  <c r="K1188" i="1"/>
  <c r="L1188" i="1"/>
  <c r="K1189" i="1"/>
  <c r="L1189" i="1"/>
  <c r="K1190" i="1"/>
  <c r="L1190" i="1"/>
  <c r="K1191" i="1"/>
  <c r="L1191" i="1"/>
  <c r="K1192" i="1"/>
  <c r="L1192" i="1"/>
  <c r="K1193" i="1"/>
  <c r="L1193" i="1"/>
  <c r="K1194" i="1"/>
  <c r="L1194" i="1"/>
  <c r="K1195" i="1"/>
  <c r="L1195" i="1"/>
  <c r="K1196" i="1"/>
  <c r="L1196" i="1"/>
  <c r="K1197" i="1"/>
  <c r="L1197" i="1"/>
  <c r="K1198" i="1"/>
  <c r="L1198" i="1"/>
  <c r="K1199" i="1"/>
  <c r="L1199" i="1"/>
  <c r="K1200" i="1"/>
  <c r="L1200" i="1"/>
  <c r="K1201" i="1"/>
  <c r="L1201" i="1"/>
  <c r="K1202" i="1"/>
  <c r="L1202" i="1"/>
  <c r="K1203" i="1"/>
  <c r="L1203" i="1"/>
  <c r="K1204" i="1"/>
  <c r="L1204" i="1"/>
  <c r="K1205" i="1"/>
  <c r="L1205" i="1"/>
  <c r="K1206" i="1"/>
  <c r="L1206" i="1"/>
  <c r="K1207" i="1"/>
  <c r="L1207" i="1"/>
  <c r="K1208" i="1"/>
  <c r="L1208" i="1"/>
  <c r="K1209" i="1"/>
  <c r="L1209" i="1"/>
  <c r="K1210" i="1"/>
  <c r="L1210" i="1"/>
  <c r="K1211" i="1"/>
  <c r="L1211" i="1"/>
  <c r="K1212" i="1"/>
  <c r="L1212" i="1"/>
  <c r="K1213" i="1"/>
  <c r="L1213" i="1"/>
  <c r="K1214" i="1"/>
  <c r="L1214" i="1"/>
  <c r="K1215" i="1"/>
  <c r="L1215" i="1"/>
  <c r="K1216" i="1"/>
  <c r="L1216" i="1"/>
  <c r="K1217" i="1"/>
  <c r="L1217" i="1"/>
  <c r="K1218" i="1"/>
  <c r="L1218" i="1"/>
  <c r="K1219" i="1"/>
  <c r="L1219" i="1"/>
  <c r="K1220" i="1"/>
  <c r="L1220" i="1"/>
  <c r="K1221" i="1"/>
  <c r="L1221" i="1"/>
  <c r="K1222" i="1"/>
  <c r="L1222" i="1"/>
  <c r="K1223" i="1"/>
  <c r="L1223" i="1"/>
  <c r="K1224" i="1"/>
  <c r="L1224" i="1"/>
  <c r="K1225" i="1"/>
  <c r="L1225" i="1"/>
  <c r="K1226" i="1"/>
  <c r="L1226" i="1"/>
  <c r="K1227" i="1"/>
  <c r="L1227" i="1"/>
  <c r="K1228" i="1"/>
  <c r="L1228" i="1"/>
  <c r="K1229" i="1"/>
  <c r="L1229" i="1"/>
  <c r="K1230" i="1"/>
  <c r="L1230" i="1"/>
  <c r="K1231" i="1"/>
  <c r="L1231" i="1"/>
  <c r="K1232" i="1"/>
  <c r="L1232" i="1"/>
  <c r="K1233" i="1"/>
  <c r="L1233" i="1"/>
  <c r="K1234" i="1"/>
  <c r="L1234" i="1"/>
  <c r="K1235" i="1"/>
  <c r="L1235" i="1"/>
  <c r="K1236" i="1"/>
  <c r="L1236" i="1"/>
  <c r="K1237" i="1"/>
  <c r="L1237" i="1"/>
  <c r="K1238" i="1"/>
  <c r="L1238" i="1"/>
  <c r="K1239" i="1"/>
  <c r="L1239" i="1"/>
  <c r="K1240" i="1"/>
  <c r="L1240" i="1"/>
  <c r="K1241" i="1"/>
  <c r="L1241" i="1"/>
  <c r="K1242" i="1"/>
  <c r="L1242" i="1"/>
  <c r="K1243" i="1"/>
  <c r="L1243" i="1"/>
  <c r="K1244" i="1"/>
  <c r="L1244" i="1"/>
  <c r="K1245" i="1"/>
  <c r="L1245" i="1"/>
  <c r="K1246" i="1"/>
  <c r="L1246" i="1"/>
  <c r="K1247" i="1"/>
  <c r="L1247" i="1"/>
  <c r="K1248" i="1"/>
  <c r="L1248" i="1"/>
  <c r="K1249" i="1"/>
  <c r="L1249" i="1"/>
  <c r="K1250" i="1"/>
  <c r="L1250" i="1"/>
  <c r="K1251" i="1"/>
  <c r="L1251" i="1"/>
  <c r="K1252" i="1"/>
  <c r="L1252" i="1"/>
  <c r="K1253" i="1"/>
  <c r="L1253" i="1"/>
  <c r="K1254" i="1"/>
  <c r="L1254" i="1"/>
  <c r="K1255" i="1"/>
  <c r="L1255" i="1"/>
  <c r="K1256" i="1"/>
  <c r="L1256" i="1"/>
  <c r="K1257" i="1"/>
  <c r="L1257" i="1"/>
  <c r="K1258" i="1"/>
  <c r="L1258" i="1"/>
  <c r="K1259" i="1"/>
  <c r="L1259" i="1"/>
  <c r="K1260" i="1"/>
  <c r="L1260" i="1"/>
  <c r="K1261" i="1"/>
  <c r="L1261" i="1"/>
  <c r="K1262" i="1"/>
  <c r="L1262" i="1"/>
  <c r="K1263" i="1"/>
  <c r="L1263" i="1"/>
  <c r="K1264" i="1"/>
  <c r="L1264" i="1"/>
  <c r="K1265" i="1"/>
  <c r="L1265" i="1"/>
  <c r="K1266" i="1"/>
  <c r="L1266" i="1"/>
  <c r="K1267" i="1"/>
  <c r="L1267" i="1"/>
  <c r="K1268" i="1"/>
  <c r="L1268" i="1"/>
  <c r="K1269" i="1"/>
  <c r="L1269" i="1"/>
  <c r="K1270" i="1"/>
  <c r="L1270" i="1"/>
  <c r="K1271" i="1"/>
  <c r="L1271" i="1"/>
  <c r="K1272" i="1"/>
  <c r="L1272" i="1"/>
  <c r="K1273" i="1"/>
  <c r="L1273" i="1"/>
  <c r="K1274" i="1"/>
  <c r="L1274" i="1"/>
  <c r="K1275" i="1"/>
  <c r="L1275" i="1"/>
  <c r="K1276" i="1"/>
  <c r="L1276" i="1"/>
  <c r="K1277" i="1"/>
  <c r="L1277" i="1"/>
  <c r="K1278" i="1"/>
  <c r="L1278" i="1"/>
  <c r="K1279" i="1"/>
  <c r="L1279" i="1"/>
  <c r="K1280" i="1"/>
  <c r="L1280" i="1"/>
  <c r="K1281" i="1"/>
  <c r="L1281" i="1"/>
  <c r="K1282" i="1"/>
  <c r="L1282" i="1"/>
  <c r="K1283" i="1"/>
  <c r="L1283" i="1"/>
  <c r="K1284" i="1"/>
  <c r="L1284" i="1"/>
  <c r="K1285" i="1"/>
  <c r="L1285" i="1"/>
  <c r="K1286" i="1"/>
  <c r="L1286" i="1"/>
  <c r="K1287" i="1"/>
  <c r="L1287" i="1"/>
  <c r="K1288" i="1"/>
  <c r="L1288" i="1"/>
  <c r="K1289" i="1"/>
  <c r="L1289" i="1"/>
  <c r="K1290" i="1"/>
  <c r="L1290" i="1"/>
  <c r="K1291" i="1"/>
  <c r="L1291" i="1"/>
  <c r="K1292" i="1"/>
  <c r="L1292" i="1"/>
  <c r="K1293" i="1"/>
  <c r="L1293" i="1"/>
  <c r="K1294" i="1"/>
  <c r="L1294" i="1"/>
  <c r="K1295" i="1"/>
  <c r="L1295" i="1"/>
  <c r="K1296" i="1"/>
  <c r="L1296" i="1"/>
  <c r="K1297" i="1"/>
  <c r="L1297" i="1"/>
  <c r="K1298" i="1"/>
  <c r="L1298" i="1"/>
  <c r="K1299" i="1"/>
  <c r="L1299" i="1"/>
  <c r="K1300" i="1"/>
  <c r="L1300" i="1"/>
  <c r="K1301" i="1"/>
  <c r="L1301" i="1"/>
  <c r="K1302" i="1"/>
  <c r="L1302" i="1"/>
  <c r="K1303" i="1"/>
  <c r="L1303" i="1"/>
  <c r="K1304" i="1"/>
  <c r="L1304" i="1"/>
  <c r="K1305" i="1"/>
  <c r="L1305" i="1"/>
  <c r="K1306" i="1"/>
  <c r="L1306" i="1"/>
  <c r="K1307" i="1"/>
  <c r="L1307" i="1"/>
  <c r="K1308" i="1"/>
  <c r="L1308" i="1"/>
  <c r="K1309" i="1"/>
  <c r="L1309" i="1"/>
  <c r="K1310" i="1"/>
  <c r="L1310" i="1"/>
  <c r="K1311" i="1"/>
  <c r="L1311" i="1"/>
  <c r="K1312" i="1"/>
  <c r="L1312" i="1"/>
  <c r="K1313" i="1"/>
  <c r="L1313" i="1"/>
  <c r="K1314" i="1"/>
  <c r="L1314" i="1"/>
  <c r="K1315" i="1"/>
  <c r="L1315" i="1"/>
  <c r="K1316" i="1"/>
  <c r="L1316" i="1"/>
  <c r="K1317" i="1"/>
  <c r="L1317" i="1"/>
  <c r="K1318" i="1"/>
  <c r="L1318" i="1"/>
  <c r="K1319" i="1"/>
  <c r="L1319" i="1"/>
  <c r="K1320" i="1"/>
  <c r="L1320" i="1"/>
  <c r="K1321" i="1"/>
  <c r="L1321" i="1"/>
  <c r="K1322" i="1"/>
  <c r="L1322" i="1"/>
  <c r="K1323" i="1"/>
  <c r="L1323" i="1"/>
  <c r="K1324" i="1"/>
  <c r="L1324" i="1"/>
  <c r="K1325" i="1"/>
  <c r="L1325" i="1"/>
  <c r="K1326" i="1"/>
  <c r="L1326" i="1"/>
  <c r="K1327" i="1"/>
  <c r="L1327" i="1"/>
  <c r="K1328" i="1"/>
  <c r="L1328" i="1"/>
  <c r="K1329" i="1"/>
  <c r="L1329" i="1"/>
  <c r="K1330" i="1"/>
  <c r="L1330" i="1"/>
  <c r="K1331" i="1"/>
  <c r="L1331" i="1"/>
  <c r="K1332" i="1"/>
  <c r="L1332" i="1"/>
  <c r="K1333" i="1"/>
  <c r="L1333" i="1"/>
  <c r="K1334" i="1"/>
  <c r="L1334" i="1"/>
  <c r="K1335" i="1"/>
  <c r="L1335" i="1"/>
  <c r="K1336" i="1"/>
  <c r="L1336" i="1"/>
  <c r="K1337" i="1"/>
  <c r="L1337" i="1"/>
  <c r="K1338" i="1"/>
  <c r="L1338" i="1"/>
  <c r="K1339" i="1"/>
  <c r="L1339" i="1"/>
  <c r="K1340" i="1"/>
  <c r="L1340" i="1"/>
  <c r="K1341" i="1"/>
  <c r="L1341" i="1"/>
  <c r="K1342" i="1"/>
  <c r="L1342" i="1"/>
  <c r="K1343" i="1"/>
  <c r="L1343" i="1"/>
  <c r="K1344" i="1"/>
  <c r="L1344" i="1"/>
  <c r="K1345" i="1"/>
  <c r="L1345" i="1"/>
  <c r="K1346" i="1"/>
  <c r="L1346" i="1"/>
  <c r="K1347" i="1"/>
  <c r="L1347" i="1"/>
  <c r="K1348" i="1"/>
  <c r="L1348" i="1"/>
  <c r="K1349" i="1"/>
  <c r="L1349" i="1"/>
  <c r="K1350" i="1"/>
  <c r="L1350" i="1"/>
  <c r="K1351" i="1"/>
  <c r="L1351" i="1"/>
  <c r="K1352" i="1"/>
  <c r="L1352" i="1"/>
  <c r="K1353" i="1"/>
  <c r="L1353" i="1"/>
  <c r="K1354" i="1"/>
  <c r="L1354" i="1"/>
  <c r="K1355" i="1"/>
  <c r="L1355" i="1"/>
  <c r="K1356" i="1"/>
  <c r="L1356" i="1"/>
  <c r="K1357" i="1"/>
  <c r="L1357" i="1"/>
  <c r="K1358" i="1"/>
  <c r="L1358" i="1"/>
  <c r="K1359" i="1"/>
  <c r="L1359" i="1"/>
  <c r="K1360" i="1"/>
  <c r="L1360" i="1"/>
  <c r="K1361" i="1"/>
  <c r="L1361" i="1"/>
  <c r="K1362" i="1"/>
  <c r="L1362" i="1"/>
  <c r="K1363" i="1"/>
  <c r="L1363" i="1"/>
  <c r="K1364" i="1"/>
  <c r="L1364" i="1"/>
  <c r="K1365" i="1"/>
  <c r="L1365" i="1"/>
  <c r="K1366" i="1"/>
  <c r="L1366" i="1"/>
  <c r="K1367" i="1"/>
  <c r="L1367" i="1"/>
  <c r="K1368" i="1"/>
  <c r="L1368" i="1"/>
  <c r="K1369" i="1"/>
  <c r="L1369" i="1"/>
  <c r="K1370" i="1"/>
  <c r="L1370" i="1"/>
  <c r="K1371" i="1"/>
  <c r="L1371" i="1"/>
  <c r="K1372" i="1"/>
  <c r="L1372" i="1"/>
  <c r="K1373" i="1"/>
  <c r="L1373" i="1"/>
  <c r="K1374" i="1"/>
  <c r="L1374" i="1"/>
  <c r="K1375" i="1"/>
  <c r="L1375" i="1"/>
  <c r="K1376" i="1"/>
  <c r="L1376" i="1"/>
  <c r="K1377" i="1"/>
  <c r="L1377" i="1"/>
  <c r="K1378" i="1"/>
  <c r="L1378" i="1"/>
  <c r="K1379" i="1"/>
  <c r="L1379" i="1"/>
  <c r="K1380" i="1"/>
  <c r="L1380" i="1"/>
  <c r="K1381" i="1"/>
  <c r="L1381" i="1"/>
  <c r="K1382" i="1"/>
  <c r="L1382" i="1"/>
  <c r="K1383" i="1"/>
  <c r="L1383" i="1"/>
  <c r="K1384" i="1"/>
  <c r="L1384" i="1"/>
  <c r="K1385" i="1"/>
  <c r="L1385" i="1"/>
  <c r="K1386" i="1"/>
  <c r="L1386" i="1"/>
  <c r="K1387" i="1"/>
  <c r="L1387" i="1"/>
  <c r="K1388" i="1"/>
  <c r="L1388" i="1"/>
  <c r="K1389" i="1"/>
  <c r="L1389" i="1"/>
  <c r="K1390" i="1"/>
  <c r="L1390" i="1"/>
  <c r="K1391" i="1"/>
  <c r="L1391" i="1"/>
  <c r="K1392" i="1"/>
  <c r="L1392" i="1"/>
  <c r="K1393" i="1"/>
  <c r="L1393" i="1"/>
  <c r="K1394" i="1"/>
  <c r="L1394" i="1"/>
  <c r="K1395" i="1"/>
  <c r="L1395" i="1"/>
  <c r="K1396" i="1"/>
  <c r="L1396" i="1"/>
  <c r="K1397" i="1"/>
  <c r="L1397" i="1"/>
  <c r="K1398" i="1"/>
  <c r="L1398" i="1"/>
  <c r="K1399" i="1"/>
  <c r="L1399" i="1"/>
  <c r="K1400" i="1"/>
  <c r="L1400" i="1"/>
  <c r="K1401" i="1"/>
  <c r="L1401" i="1"/>
  <c r="K1402" i="1"/>
  <c r="L1402" i="1"/>
  <c r="K1403" i="1"/>
  <c r="L1403" i="1"/>
  <c r="K1404" i="1"/>
  <c r="L1404" i="1"/>
  <c r="K1405" i="1"/>
  <c r="L1405" i="1"/>
  <c r="K1406" i="1"/>
  <c r="L1406" i="1"/>
  <c r="K1407" i="1"/>
  <c r="L1407" i="1"/>
  <c r="K1408" i="1"/>
  <c r="L1408" i="1"/>
  <c r="K1409" i="1"/>
  <c r="L1409" i="1"/>
  <c r="K1410" i="1"/>
  <c r="L1410" i="1"/>
  <c r="K1411" i="1"/>
  <c r="L1411" i="1"/>
  <c r="K1412" i="1"/>
  <c r="L1412" i="1"/>
  <c r="K1413" i="1"/>
  <c r="L1413" i="1"/>
  <c r="K1414" i="1"/>
  <c r="L1414" i="1"/>
  <c r="K1415" i="1"/>
  <c r="L1415" i="1"/>
  <c r="K1416" i="1"/>
  <c r="L1416" i="1"/>
  <c r="K1417" i="1"/>
  <c r="L1417" i="1"/>
  <c r="K1418" i="1"/>
  <c r="L1418" i="1"/>
  <c r="K1419" i="1"/>
  <c r="L1419" i="1"/>
  <c r="K1420" i="1"/>
  <c r="L1420" i="1"/>
  <c r="K1421" i="1"/>
  <c r="L1421" i="1"/>
  <c r="K1422" i="1"/>
  <c r="L1422" i="1"/>
  <c r="K1423" i="1"/>
  <c r="L1423" i="1"/>
  <c r="K1424" i="1"/>
  <c r="L1424" i="1"/>
  <c r="K1425" i="1"/>
  <c r="L1425" i="1"/>
  <c r="K1426" i="1"/>
  <c r="L1426" i="1"/>
  <c r="K1427" i="1"/>
  <c r="L1427" i="1"/>
  <c r="K1428" i="1"/>
  <c r="L1428" i="1"/>
  <c r="K1429" i="1"/>
  <c r="L1429" i="1"/>
  <c r="K1430" i="1"/>
  <c r="L1430" i="1"/>
  <c r="K1431" i="1"/>
  <c r="L1431" i="1"/>
  <c r="K1432" i="1"/>
  <c r="L1432" i="1"/>
  <c r="K1433" i="1"/>
  <c r="L1433" i="1"/>
  <c r="K1434" i="1"/>
  <c r="L1434" i="1"/>
  <c r="K1435" i="1"/>
  <c r="L1435" i="1"/>
  <c r="K1436" i="1"/>
  <c r="L1436" i="1"/>
  <c r="K1437" i="1"/>
  <c r="L1437" i="1"/>
  <c r="K1438" i="1"/>
  <c r="L1438" i="1"/>
  <c r="K1439" i="1"/>
  <c r="L1439" i="1"/>
  <c r="K1440" i="1"/>
  <c r="L1440" i="1"/>
  <c r="K1441" i="1"/>
  <c r="L1441" i="1"/>
  <c r="K1442" i="1"/>
  <c r="L1442" i="1"/>
  <c r="K1443" i="1"/>
  <c r="L1443" i="1"/>
  <c r="K1444" i="1"/>
  <c r="L1444" i="1"/>
  <c r="K1445" i="1"/>
  <c r="L1445" i="1"/>
  <c r="K1446" i="1"/>
  <c r="L1446" i="1"/>
  <c r="K1447" i="1"/>
  <c r="L1447" i="1"/>
  <c r="K1448" i="1"/>
  <c r="L1448" i="1"/>
  <c r="K1449" i="1"/>
  <c r="L1449" i="1"/>
  <c r="K1450" i="1"/>
  <c r="L1450" i="1"/>
  <c r="K1451" i="1"/>
  <c r="L1451" i="1"/>
  <c r="K1452" i="1"/>
  <c r="L1452" i="1"/>
  <c r="K1453" i="1"/>
  <c r="L1453" i="1"/>
  <c r="K1454" i="1"/>
  <c r="L1454" i="1"/>
  <c r="K1455" i="1"/>
  <c r="L1455" i="1"/>
  <c r="K1456" i="1"/>
  <c r="L1456" i="1"/>
  <c r="K1457" i="1"/>
  <c r="L1457" i="1"/>
  <c r="K1458" i="1"/>
  <c r="L1458" i="1"/>
  <c r="K1459" i="1"/>
  <c r="L1459" i="1"/>
  <c r="K1460" i="1"/>
  <c r="L1460" i="1"/>
  <c r="K1461" i="1"/>
  <c r="L1461" i="1"/>
  <c r="K1462" i="1"/>
  <c r="L1462" i="1"/>
  <c r="K1463" i="1"/>
  <c r="L1463" i="1"/>
  <c r="K1464" i="1"/>
  <c r="L1464" i="1"/>
  <c r="K1465" i="1"/>
  <c r="L1465" i="1"/>
  <c r="K1466" i="1"/>
  <c r="L1466" i="1"/>
  <c r="K1467" i="1"/>
  <c r="L1467" i="1"/>
  <c r="K1468" i="1"/>
  <c r="L1468" i="1"/>
  <c r="K1469" i="1"/>
  <c r="L1469" i="1"/>
  <c r="K1470" i="1"/>
  <c r="L1470" i="1"/>
  <c r="K1471" i="1"/>
  <c r="L1471" i="1"/>
  <c r="K1472" i="1"/>
  <c r="L1472" i="1"/>
  <c r="K1473" i="1"/>
  <c r="L1473" i="1"/>
  <c r="K1474" i="1"/>
  <c r="L1474" i="1"/>
  <c r="K1475" i="1"/>
  <c r="L1475" i="1"/>
  <c r="K1476" i="1"/>
  <c r="L1476" i="1"/>
  <c r="K1477" i="1"/>
  <c r="L1477" i="1"/>
  <c r="K1478" i="1"/>
  <c r="L1478" i="1"/>
  <c r="K1479" i="1"/>
  <c r="L1479" i="1"/>
  <c r="K1480" i="1"/>
  <c r="L1480" i="1"/>
  <c r="K1481" i="1"/>
  <c r="L1481" i="1"/>
  <c r="K1482" i="1"/>
  <c r="L1482" i="1"/>
  <c r="K1483" i="1"/>
  <c r="L1483" i="1"/>
  <c r="K1484" i="1"/>
  <c r="L1484" i="1"/>
  <c r="K1485" i="1"/>
  <c r="L1485" i="1"/>
  <c r="K1486" i="1"/>
  <c r="L1486" i="1"/>
  <c r="K1487" i="1"/>
  <c r="L1487" i="1"/>
  <c r="K1488" i="1"/>
  <c r="L1488" i="1"/>
  <c r="K1489" i="1"/>
  <c r="L1489" i="1"/>
  <c r="K1490" i="1"/>
  <c r="L1490" i="1"/>
  <c r="K1491" i="1"/>
  <c r="L1491" i="1"/>
  <c r="K1492" i="1"/>
  <c r="L1492" i="1"/>
  <c r="K1493" i="1"/>
  <c r="L1493" i="1"/>
  <c r="K1494" i="1"/>
  <c r="L1494" i="1"/>
  <c r="K1495" i="1"/>
  <c r="L1495" i="1"/>
  <c r="K1496" i="1"/>
  <c r="L1496" i="1"/>
  <c r="K1497" i="1"/>
  <c r="L1497" i="1"/>
  <c r="K1498" i="1"/>
  <c r="L1498" i="1"/>
  <c r="K1499" i="1"/>
  <c r="L1499" i="1"/>
  <c r="K1500" i="1"/>
  <c r="L1500" i="1"/>
  <c r="K1501" i="1"/>
  <c r="L1501" i="1"/>
  <c r="K1502" i="1"/>
  <c r="L1502" i="1"/>
  <c r="K1503" i="1"/>
  <c r="L1503" i="1"/>
  <c r="K1504" i="1"/>
  <c r="L1504" i="1"/>
  <c r="K1505" i="1"/>
  <c r="L1505" i="1"/>
  <c r="K1506" i="1"/>
  <c r="L1506" i="1"/>
  <c r="K1507" i="1"/>
  <c r="L1507" i="1"/>
  <c r="K1508" i="1"/>
  <c r="L1508" i="1"/>
  <c r="K1509" i="1"/>
  <c r="L1509" i="1"/>
  <c r="K1510" i="1"/>
  <c r="L1510" i="1"/>
  <c r="K1511" i="1"/>
  <c r="L1511" i="1"/>
  <c r="K1512" i="1"/>
  <c r="L1512" i="1"/>
  <c r="K1513" i="1"/>
  <c r="L1513" i="1"/>
  <c r="K1514" i="1"/>
  <c r="L1514" i="1"/>
  <c r="K1515" i="1"/>
  <c r="L1515" i="1"/>
  <c r="K1516" i="1"/>
  <c r="L1516" i="1"/>
  <c r="K1517" i="1"/>
  <c r="L1517" i="1"/>
  <c r="K1518" i="1"/>
  <c r="L1518" i="1"/>
  <c r="K1519" i="1"/>
  <c r="L1519" i="1"/>
  <c r="K1520" i="1"/>
  <c r="L1520" i="1"/>
  <c r="K1521" i="1"/>
  <c r="L1521" i="1"/>
  <c r="K1522" i="1"/>
  <c r="L1522" i="1"/>
  <c r="K1523" i="1"/>
  <c r="L1523" i="1"/>
  <c r="K1524" i="1"/>
  <c r="L1524" i="1"/>
  <c r="K1525" i="1"/>
  <c r="L1525" i="1"/>
  <c r="K1526" i="1"/>
  <c r="L1526" i="1"/>
  <c r="K1527" i="1"/>
  <c r="L1527" i="1"/>
  <c r="K1528" i="1"/>
  <c r="L1528" i="1"/>
  <c r="K1529" i="1"/>
  <c r="L1529" i="1"/>
  <c r="K1530" i="1"/>
  <c r="L1530" i="1"/>
  <c r="K1531" i="1"/>
  <c r="L1531" i="1"/>
  <c r="K1532" i="1"/>
  <c r="L1532" i="1"/>
  <c r="K1533" i="1"/>
  <c r="L1533" i="1"/>
  <c r="K1534" i="1"/>
  <c r="L1534" i="1"/>
  <c r="K1535" i="1"/>
  <c r="L1535" i="1"/>
  <c r="K1536" i="1"/>
  <c r="L1536" i="1"/>
  <c r="K1537" i="1"/>
  <c r="L1537" i="1"/>
  <c r="K1538" i="1"/>
  <c r="L1538" i="1"/>
  <c r="K1539" i="1"/>
  <c r="L1539" i="1"/>
  <c r="K1540" i="1"/>
  <c r="L1540" i="1"/>
  <c r="K1541" i="1"/>
  <c r="L1541" i="1"/>
  <c r="K1542" i="1"/>
  <c r="L1542" i="1"/>
  <c r="K1543" i="1"/>
  <c r="L1543" i="1"/>
  <c r="K1544" i="1"/>
  <c r="L1544" i="1"/>
  <c r="K1545" i="1"/>
  <c r="L1545" i="1"/>
  <c r="K1546" i="1"/>
  <c r="L1546" i="1"/>
  <c r="K1547" i="1"/>
  <c r="L1547" i="1"/>
  <c r="K1548" i="1"/>
  <c r="L1548" i="1"/>
  <c r="K1549" i="1"/>
  <c r="L1549" i="1"/>
  <c r="K1550" i="1"/>
  <c r="L1550" i="1"/>
  <c r="K1551" i="1"/>
  <c r="L1551" i="1"/>
  <c r="K1552" i="1"/>
  <c r="L1552" i="1"/>
  <c r="K1553" i="1"/>
  <c r="L1553" i="1"/>
  <c r="K1554" i="1"/>
  <c r="L1554" i="1"/>
  <c r="K1555" i="1"/>
  <c r="L1555" i="1"/>
  <c r="K1556" i="1"/>
  <c r="L1556" i="1"/>
  <c r="K1557" i="1"/>
  <c r="L1557" i="1"/>
  <c r="K1558" i="1"/>
  <c r="L1558" i="1"/>
  <c r="K1559" i="1"/>
  <c r="L1559" i="1"/>
  <c r="K1560" i="1"/>
  <c r="L1560" i="1"/>
  <c r="K1561" i="1"/>
  <c r="L1561" i="1"/>
  <c r="K1562" i="1"/>
  <c r="L1562" i="1"/>
  <c r="K1563" i="1"/>
  <c r="L1563" i="1"/>
  <c r="K1564" i="1"/>
  <c r="L1564" i="1"/>
  <c r="K1565" i="1"/>
  <c r="L1565" i="1"/>
  <c r="K1566" i="1"/>
  <c r="L1566" i="1"/>
  <c r="K1567" i="1"/>
  <c r="L1567" i="1"/>
  <c r="K1568" i="1"/>
  <c r="L1568" i="1"/>
  <c r="K1569" i="1"/>
  <c r="L1569" i="1"/>
  <c r="K1570" i="1"/>
  <c r="L1570" i="1"/>
  <c r="K1571" i="1"/>
  <c r="L1571" i="1"/>
  <c r="K1572" i="1"/>
  <c r="L1572" i="1"/>
  <c r="K1573" i="1"/>
  <c r="L1573" i="1"/>
  <c r="K1574" i="1"/>
  <c r="L1574" i="1"/>
  <c r="K1575" i="1"/>
  <c r="L1575" i="1"/>
  <c r="K1576" i="1"/>
  <c r="L1576" i="1"/>
  <c r="K1577" i="1"/>
  <c r="L1577" i="1"/>
  <c r="K1578" i="1"/>
  <c r="L1578" i="1"/>
  <c r="K1579" i="1"/>
  <c r="L1579" i="1"/>
  <c r="K1580" i="1"/>
  <c r="L1580" i="1"/>
  <c r="K1581" i="1"/>
  <c r="L1581" i="1"/>
  <c r="K1582" i="1"/>
  <c r="L1582" i="1"/>
  <c r="K1583" i="1"/>
  <c r="L1583" i="1"/>
  <c r="K1584" i="1"/>
  <c r="L1584" i="1"/>
  <c r="K1585" i="1"/>
  <c r="L1585" i="1"/>
  <c r="K1586" i="1"/>
  <c r="L1586" i="1"/>
  <c r="K1587" i="1"/>
  <c r="L1587" i="1"/>
  <c r="K1588" i="1"/>
  <c r="L1588" i="1"/>
  <c r="K1589" i="1"/>
  <c r="L1589" i="1"/>
  <c r="K1590" i="1"/>
  <c r="L1590" i="1"/>
  <c r="K1591" i="1"/>
  <c r="L1591" i="1"/>
  <c r="K1592" i="1"/>
  <c r="L1592" i="1"/>
  <c r="K1593" i="1"/>
  <c r="L1593" i="1"/>
  <c r="K1594" i="1"/>
  <c r="L1594" i="1"/>
  <c r="K1595" i="1"/>
  <c r="L1595" i="1"/>
  <c r="K1596" i="1"/>
  <c r="L1596" i="1"/>
  <c r="K1597" i="1"/>
  <c r="L1597" i="1"/>
  <c r="K1598" i="1"/>
  <c r="L1598" i="1"/>
  <c r="K1599" i="1"/>
  <c r="L1599" i="1"/>
  <c r="K1600" i="1"/>
  <c r="L1600" i="1"/>
  <c r="K1601" i="1"/>
  <c r="L1601" i="1"/>
  <c r="K1602" i="1"/>
  <c r="L1602" i="1"/>
  <c r="K1603" i="1"/>
  <c r="L1603" i="1"/>
  <c r="K1604" i="1"/>
  <c r="L1604" i="1"/>
  <c r="K1605" i="1"/>
  <c r="L1605" i="1"/>
  <c r="K1606" i="1"/>
  <c r="L1606" i="1"/>
  <c r="K1607" i="1"/>
  <c r="L1607" i="1"/>
  <c r="K1608" i="1"/>
  <c r="L1608" i="1"/>
  <c r="K1609" i="1"/>
  <c r="L1609" i="1"/>
  <c r="K1610" i="1"/>
  <c r="L1610" i="1"/>
  <c r="K1611" i="1"/>
  <c r="L1611" i="1"/>
  <c r="K1612" i="1"/>
  <c r="L1612" i="1"/>
  <c r="K1613" i="1"/>
  <c r="L1613" i="1"/>
  <c r="K1614" i="1"/>
  <c r="L1614" i="1"/>
  <c r="K1615" i="1"/>
  <c r="L1615" i="1"/>
  <c r="K1616" i="1"/>
  <c r="L1616" i="1"/>
  <c r="K1617" i="1"/>
  <c r="L1617" i="1"/>
  <c r="K1618" i="1"/>
  <c r="L1618" i="1"/>
  <c r="K1619" i="1"/>
  <c r="L1619" i="1"/>
  <c r="K1620" i="1"/>
  <c r="L1620" i="1"/>
  <c r="K1621" i="1"/>
  <c r="L1621" i="1"/>
  <c r="K1622" i="1"/>
  <c r="L1622" i="1"/>
  <c r="K1623" i="1"/>
  <c r="L1623" i="1"/>
  <c r="K1624" i="1"/>
  <c r="L1624" i="1"/>
  <c r="K1625" i="1"/>
  <c r="L1625" i="1"/>
  <c r="K1626" i="1"/>
  <c r="L1626" i="1"/>
  <c r="K1627" i="1"/>
  <c r="L1627" i="1"/>
  <c r="K1628" i="1"/>
  <c r="L1628" i="1"/>
  <c r="K1629" i="1"/>
  <c r="L1629" i="1"/>
  <c r="K1630" i="1"/>
  <c r="L1630" i="1"/>
  <c r="K1631" i="1"/>
  <c r="L1631" i="1"/>
  <c r="K1632" i="1"/>
  <c r="L1632" i="1"/>
  <c r="K1633" i="1"/>
  <c r="L1633" i="1"/>
  <c r="K1634" i="1"/>
  <c r="L1634" i="1"/>
  <c r="K1635" i="1"/>
  <c r="L1635" i="1"/>
  <c r="K1636" i="1"/>
  <c r="L1636" i="1"/>
  <c r="K1637" i="1"/>
  <c r="L1637" i="1"/>
  <c r="K1638" i="1"/>
  <c r="L1638" i="1"/>
  <c r="K1639" i="1"/>
  <c r="L1639" i="1"/>
  <c r="K1640" i="1"/>
  <c r="L1640" i="1"/>
  <c r="K1641" i="1"/>
  <c r="L1641" i="1"/>
  <c r="K1642" i="1"/>
  <c r="L1642" i="1"/>
  <c r="K1643" i="1"/>
  <c r="L1643" i="1"/>
  <c r="K1644" i="1"/>
  <c r="L1644" i="1"/>
  <c r="K1645" i="1"/>
  <c r="L1645" i="1"/>
  <c r="K1646" i="1"/>
  <c r="L1646" i="1"/>
  <c r="K1647" i="1"/>
  <c r="L1647" i="1"/>
  <c r="K1648" i="1"/>
  <c r="L1648" i="1"/>
  <c r="K1649" i="1"/>
  <c r="L1649" i="1"/>
  <c r="K1650" i="1"/>
  <c r="L1650" i="1"/>
  <c r="K1651" i="1"/>
  <c r="L1651" i="1"/>
  <c r="K1652" i="1"/>
  <c r="L1652" i="1"/>
  <c r="K1653" i="1"/>
  <c r="L1653" i="1"/>
  <c r="K1654" i="1"/>
  <c r="L1654" i="1"/>
  <c r="K1655" i="1"/>
  <c r="L1655" i="1"/>
  <c r="K1656" i="1"/>
  <c r="L1656" i="1"/>
  <c r="K1657" i="1"/>
  <c r="L1657" i="1"/>
  <c r="K1658" i="1"/>
  <c r="L1658" i="1"/>
  <c r="K1659" i="1"/>
  <c r="L1659" i="1"/>
  <c r="K1660" i="1"/>
  <c r="L1660" i="1"/>
  <c r="K1661" i="1"/>
  <c r="L1661" i="1"/>
  <c r="K1662" i="1"/>
  <c r="L1662" i="1"/>
  <c r="K1663" i="1"/>
  <c r="L1663" i="1"/>
  <c r="K1664" i="1"/>
  <c r="L1664" i="1"/>
  <c r="K1665" i="1"/>
  <c r="L1665" i="1"/>
  <c r="K1666" i="1"/>
  <c r="L1666" i="1"/>
  <c r="K1667" i="1"/>
  <c r="L1667" i="1"/>
  <c r="K1668" i="1"/>
  <c r="L1668" i="1"/>
  <c r="K1669" i="1"/>
  <c r="L1669" i="1"/>
  <c r="K1670" i="1"/>
  <c r="L1670" i="1"/>
  <c r="K1671" i="1"/>
  <c r="L1671" i="1"/>
  <c r="K1672" i="1"/>
  <c r="L1672" i="1"/>
  <c r="K1673" i="1"/>
  <c r="L1673" i="1"/>
  <c r="K1674" i="1"/>
  <c r="L1674" i="1"/>
  <c r="K1675" i="1"/>
  <c r="L1675" i="1"/>
  <c r="K1676" i="1"/>
  <c r="L1676" i="1"/>
  <c r="K1677" i="1"/>
  <c r="L1677" i="1"/>
  <c r="K1678" i="1"/>
  <c r="L1678" i="1"/>
  <c r="K1679" i="1"/>
  <c r="L1679" i="1"/>
  <c r="K1680" i="1"/>
  <c r="L1680" i="1"/>
  <c r="K1681" i="1"/>
  <c r="L1681" i="1"/>
  <c r="K1682" i="1"/>
  <c r="L1682" i="1"/>
  <c r="K1683" i="1"/>
  <c r="L1683" i="1"/>
  <c r="K1684" i="1"/>
  <c r="L1684" i="1"/>
  <c r="K1685" i="1"/>
  <c r="L1685" i="1"/>
  <c r="K1686" i="1"/>
  <c r="L1686" i="1"/>
  <c r="K1687" i="1"/>
  <c r="L1687" i="1"/>
  <c r="K1688" i="1"/>
  <c r="L1688" i="1"/>
  <c r="K1689" i="1"/>
  <c r="L1689" i="1"/>
  <c r="K1690" i="1"/>
  <c r="L1690" i="1"/>
  <c r="K1691" i="1"/>
  <c r="L1691" i="1"/>
  <c r="K1692" i="1"/>
  <c r="L1692" i="1"/>
  <c r="K1693" i="1"/>
  <c r="L1693" i="1"/>
  <c r="K1694" i="1"/>
  <c r="L1694" i="1"/>
  <c r="K1695" i="1"/>
  <c r="L1695" i="1"/>
  <c r="K1696" i="1"/>
  <c r="L1696" i="1"/>
  <c r="K1697" i="1"/>
  <c r="L1697" i="1"/>
  <c r="K1698" i="1"/>
  <c r="L1698" i="1"/>
  <c r="K1699" i="1"/>
  <c r="L1699" i="1"/>
  <c r="K1700" i="1"/>
  <c r="L1700" i="1"/>
  <c r="K1701" i="1"/>
  <c r="L1701" i="1"/>
  <c r="K1702" i="1"/>
  <c r="L1702" i="1"/>
  <c r="K1703" i="1"/>
  <c r="L1703" i="1"/>
  <c r="K1704" i="1"/>
  <c r="L1704" i="1"/>
  <c r="K1705" i="1"/>
  <c r="L1705" i="1"/>
  <c r="K1706" i="1"/>
  <c r="L1706" i="1"/>
  <c r="K1707" i="1"/>
  <c r="L1707" i="1"/>
  <c r="K1708" i="1"/>
  <c r="L1708" i="1"/>
  <c r="K1709" i="1"/>
  <c r="L1709" i="1"/>
  <c r="K1710" i="1"/>
  <c r="L1710" i="1"/>
  <c r="K1711" i="1"/>
  <c r="L1711" i="1"/>
  <c r="K1712" i="1"/>
  <c r="L1712" i="1"/>
  <c r="K1713" i="1"/>
  <c r="L1713" i="1"/>
  <c r="K1714" i="1"/>
  <c r="L1714" i="1"/>
  <c r="K1715" i="1"/>
  <c r="L1715" i="1"/>
  <c r="K1716" i="1"/>
  <c r="L1716" i="1"/>
  <c r="K1717" i="1"/>
  <c r="L1717" i="1"/>
  <c r="K1718" i="1"/>
  <c r="L1718" i="1"/>
  <c r="K1719" i="1"/>
  <c r="L1719" i="1"/>
  <c r="K1720" i="1"/>
  <c r="L1720" i="1"/>
  <c r="K1721" i="1"/>
  <c r="L1721" i="1"/>
  <c r="K1722" i="1"/>
  <c r="L1722" i="1"/>
  <c r="K1723" i="1"/>
  <c r="L1723" i="1"/>
  <c r="K1724" i="1"/>
  <c r="L1724" i="1"/>
  <c r="K1725" i="1"/>
  <c r="L1725" i="1"/>
  <c r="K1726" i="1"/>
  <c r="L1726" i="1"/>
  <c r="K1727" i="1"/>
  <c r="L1727" i="1"/>
  <c r="K1728" i="1"/>
  <c r="L1728" i="1"/>
  <c r="K1729" i="1"/>
  <c r="L1729" i="1"/>
  <c r="K1730" i="1"/>
  <c r="L1730" i="1"/>
  <c r="K1731" i="1"/>
  <c r="L1731" i="1"/>
  <c r="K1732" i="1"/>
  <c r="L1732" i="1"/>
  <c r="K1733" i="1"/>
  <c r="L1733" i="1"/>
  <c r="K1734" i="1"/>
  <c r="L1734" i="1"/>
  <c r="K1735" i="1"/>
  <c r="L1735" i="1"/>
  <c r="K1736" i="1"/>
  <c r="L1736" i="1"/>
  <c r="K1737" i="1"/>
  <c r="L1737" i="1"/>
  <c r="K1738" i="1"/>
  <c r="L1738" i="1"/>
  <c r="K1739" i="1"/>
  <c r="L1739" i="1"/>
  <c r="K1740" i="1"/>
  <c r="L1740" i="1"/>
  <c r="K1741" i="1"/>
  <c r="L1741" i="1"/>
  <c r="K1742" i="1"/>
  <c r="L1742" i="1"/>
  <c r="K1743" i="1"/>
  <c r="L1743" i="1"/>
  <c r="K1744" i="1"/>
  <c r="L1744" i="1"/>
  <c r="K1745" i="1"/>
  <c r="L1745" i="1"/>
  <c r="K1746" i="1"/>
  <c r="L1746" i="1"/>
  <c r="K1747" i="1"/>
  <c r="L1747" i="1"/>
  <c r="K1748" i="1"/>
  <c r="L1748" i="1"/>
  <c r="K1749" i="1"/>
  <c r="L1749" i="1"/>
  <c r="K1750" i="1"/>
  <c r="L1750" i="1"/>
  <c r="K1751" i="1"/>
  <c r="L1751" i="1"/>
  <c r="K1752" i="1"/>
  <c r="L1752" i="1"/>
  <c r="K1753" i="1"/>
  <c r="L1753" i="1"/>
  <c r="K1754" i="1"/>
  <c r="L1754" i="1"/>
  <c r="K1755" i="1"/>
  <c r="L1755" i="1"/>
  <c r="K1756" i="1"/>
  <c r="L1756" i="1"/>
  <c r="K1757" i="1"/>
  <c r="L1757" i="1"/>
  <c r="K1758" i="1"/>
  <c r="L1758" i="1"/>
  <c r="K1759" i="1"/>
  <c r="L1759" i="1"/>
  <c r="K1760" i="1"/>
  <c r="L1760" i="1"/>
  <c r="K1761" i="1"/>
  <c r="L1761" i="1"/>
  <c r="K1762" i="1"/>
  <c r="L1762" i="1"/>
  <c r="K1763" i="1"/>
  <c r="L1763" i="1"/>
  <c r="K1764" i="1"/>
  <c r="L1764" i="1"/>
  <c r="K1765" i="1"/>
  <c r="L1765" i="1"/>
  <c r="K1766" i="1"/>
  <c r="L1766" i="1"/>
  <c r="K1767" i="1"/>
  <c r="L1767" i="1"/>
  <c r="K1768" i="1"/>
  <c r="L1768" i="1"/>
  <c r="K1769" i="1"/>
  <c r="L1769" i="1"/>
  <c r="K1770" i="1"/>
  <c r="L1770" i="1"/>
  <c r="K1771" i="1"/>
  <c r="L1771" i="1"/>
  <c r="K1772" i="1"/>
  <c r="L1772" i="1"/>
  <c r="K1773" i="1"/>
  <c r="L1773" i="1"/>
  <c r="K1774" i="1"/>
  <c r="L1774" i="1"/>
  <c r="K1775" i="1"/>
  <c r="L1775" i="1"/>
  <c r="K1776" i="1"/>
  <c r="L1776" i="1"/>
  <c r="K1777" i="1"/>
  <c r="L1777" i="1"/>
  <c r="K1778" i="1"/>
  <c r="L1778" i="1"/>
  <c r="K1779" i="1"/>
  <c r="L1779" i="1"/>
  <c r="K1780" i="1"/>
  <c r="L1780" i="1"/>
  <c r="K1781" i="1"/>
  <c r="L1781" i="1"/>
  <c r="K1782" i="1"/>
  <c r="L1782" i="1"/>
  <c r="K1783" i="1"/>
  <c r="L1783" i="1"/>
  <c r="K1784" i="1"/>
  <c r="L1784" i="1"/>
  <c r="K1785" i="1"/>
  <c r="L1785" i="1"/>
  <c r="K1786" i="1"/>
  <c r="L1786" i="1"/>
  <c r="K1787" i="1"/>
  <c r="L1787" i="1"/>
  <c r="K1788" i="1"/>
  <c r="L1788" i="1"/>
  <c r="K1789" i="1"/>
  <c r="L1789" i="1"/>
  <c r="K1790" i="1"/>
  <c r="L1790" i="1"/>
  <c r="K1791" i="1"/>
  <c r="L1791" i="1"/>
  <c r="K1792" i="1"/>
  <c r="L1792" i="1"/>
  <c r="K1793" i="1"/>
  <c r="L1793" i="1"/>
  <c r="K1794" i="1"/>
  <c r="L1794" i="1"/>
  <c r="K1795" i="1"/>
  <c r="L1795" i="1"/>
  <c r="K1796" i="1"/>
  <c r="L1796" i="1"/>
  <c r="K1797" i="1"/>
  <c r="L1797" i="1"/>
  <c r="K1798" i="1"/>
  <c r="L1798" i="1"/>
  <c r="K1799" i="1"/>
  <c r="L1799" i="1"/>
  <c r="K1800" i="1"/>
  <c r="L1800" i="1"/>
  <c r="K1801" i="1"/>
  <c r="L1801" i="1"/>
  <c r="K1802" i="1"/>
  <c r="L1802" i="1"/>
  <c r="K1803" i="1"/>
  <c r="L1803" i="1"/>
  <c r="K1804" i="1"/>
  <c r="L1804" i="1"/>
  <c r="K1805" i="1"/>
  <c r="L1805" i="1"/>
  <c r="K1806" i="1"/>
  <c r="L1806" i="1"/>
  <c r="K1807" i="1"/>
  <c r="L1807" i="1"/>
  <c r="K1808" i="1"/>
  <c r="L1808" i="1"/>
  <c r="K1809" i="1"/>
  <c r="L1809" i="1"/>
  <c r="K1810" i="1"/>
  <c r="L1810" i="1"/>
  <c r="K1811" i="1"/>
  <c r="L1811" i="1"/>
  <c r="K1812" i="1"/>
  <c r="L1812" i="1"/>
  <c r="K1813" i="1"/>
  <c r="L1813" i="1"/>
  <c r="K1814" i="1"/>
  <c r="L1814" i="1"/>
  <c r="K1815" i="1"/>
  <c r="L1815" i="1"/>
  <c r="K1816" i="1"/>
  <c r="L1816" i="1"/>
  <c r="K1817" i="1"/>
  <c r="L1817" i="1"/>
  <c r="K1818" i="1"/>
  <c r="L1818" i="1"/>
  <c r="K1819" i="1"/>
  <c r="L1819" i="1"/>
  <c r="K1820" i="1"/>
  <c r="L1820" i="1"/>
  <c r="K1821" i="1"/>
  <c r="L1821" i="1"/>
  <c r="K1822" i="1"/>
  <c r="L1822" i="1"/>
  <c r="K1823" i="1"/>
  <c r="L1823" i="1"/>
  <c r="K1824" i="1"/>
  <c r="L1824" i="1"/>
  <c r="K1825" i="1"/>
  <c r="L1825" i="1"/>
  <c r="K1826" i="1"/>
  <c r="L1826" i="1"/>
  <c r="K1827" i="1"/>
  <c r="L1827" i="1"/>
  <c r="K1828" i="1"/>
  <c r="L1828" i="1"/>
  <c r="K1829" i="1"/>
  <c r="L1829" i="1"/>
  <c r="K1830" i="1"/>
  <c r="L1830" i="1"/>
  <c r="K1831" i="1"/>
  <c r="L1831" i="1"/>
  <c r="K1832" i="1"/>
  <c r="L1832" i="1"/>
  <c r="K1833" i="1"/>
  <c r="L1833" i="1"/>
  <c r="K1834" i="1"/>
  <c r="L1834" i="1"/>
  <c r="K1835" i="1"/>
  <c r="L1835" i="1"/>
  <c r="K1836" i="1"/>
  <c r="L1836" i="1"/>
  <c r="K1837" i="1"/>
  <c r="L1837" i="1"/>
  <c r="K1838" i="1"/>
  <c r="L1838" i="1"/>
  <c r="K1839" i="1"/>
  <c r="L1839" i="1"/>
  <c r="K1840" i="1"/>
  <c r="L1840" i="1"/>
  <c r="K1841" i="1"/>
  <c r="L1841" i="1"/>
  <c r="K1842" i="1"/>
  <c r="L1842" i="1"/>
  <c r="K1843" i="1"/>
  <c r="L1843" i="1"/>
  <c r="K1844" i="1"/>
  <c r="L1844" i="1"/>
  <c r="K1845" i="1"/>
  <c r="L1845" i="1"/>
  <c r="K1846" i="1"/>
  <c r="L1846" i="1"/>
  <c r="K1847" i="1"/>
  <c r="L1847" i="1"/>
  <c r="K1848" i="1"/>
  <c r="L1848" i="1"/>
  <c r="K1849" i="1"/>
  <c r="L1849" i="1"/>
  <c r="K1850" i="1"/>
  <c r="L1850" i="1"/>
  <c r="K1851" i="1"/>
  <c r="L1851" i="1"/>
  <c r="K1852" i="1"/>
  <c r="L1852" i="1"/>
  <c r="K1853" i="1"/>
  <c r="L1853" i="1"/>
  <c r="K1854" i="1"/>
  <c r="L1854" i="1"/>
  <c r="K1855" i="1"/>
  <c r="L1855" i="1"/>
  <c r="K1856" i="1"/>
  <c r="L1856" i="1"/>
  <c r="K1857" i="1"/>
  <c r="L1857" i="1"/>
  <c r="K1858" i="1"/>
  <c r="L1858" i="1"/>
  <c r="K1859" i="1"/>
  <c r="L1859" i="1"/>
  <c r="K1860" i="1"/>
  <c r="L1860" i="1"/>
  <c r="K1861" i="1"/>
  <c r="L1861" i="1"/>
  <c r="K1862" i="1"/>
  <c r="L1862" i="1"/>
  <c r="K1863" i="1"/>
  <c r="L1863" i="1"/>
  <c r="K1864" i="1"/>
  <c r="L1864" i="1"/>
  <c r="K1865" i="1"/>
  <c r="L1865" i="1"/>
  <c r="K1866" i="1"/>
  <c r="L1866" i="1"/>
  <c r="K1867" i="1"/>
  <c r="L1867" i="1"/>
  <c r="K1868" i="1"/>
  <c r="L1868" i="1"/>
  <c r="K1869" i="1"/>
  <c r="L1869" i="1"/>
  <c r="K1870" i="1"/>
  <c r="L1870" i="1"/>
  <c r="K1871" i="1"/>
  <c r="L1871" i="1"/>
  <c r="K1872" i="1"/>
  <c r="L1872" i="1"/>
  <c r="K1873" i="1"/>
  <c r="L1873" i="1"/>
  <c r="K1874" i="1"/>
  <c r="L1874" i="1"/>
  <c r="K1875" i="1"/>
  <c r="L1875" i="1"/>
  <c r="K1876" i="1"/>
  <c r="L1876" i="1"/>
  <c r="K1877" i="1"/>
  <c r="L1877" i="1"/>
  <c r="K1878" i="1"/>
  <c r="L1878" i="1"/>
  <c r="K1879" i="1"/>
  <c r="L1879" i="1"/>
  <c r="K1880" i="1"/>
  <c r="L1880" i="1"/>
  <c r="K1881" i="1"/>
  <c r="L1881" i="1"/>
  <c r="K1882" i="1"/>
  <c r="L1882" i="1"/>
  <c r="K1883" i="1"/>
  <c r="L1883" i="1"/>
  <c r="K1884" i="1"/>
  <c r="L1884" i="1"/>
  <c r="K1885" i="1"/>
  <c r="L1885" i="1"/>
  <c r="K1886" i="1"/>
  <c r="L1886" i="1"/>
  <c r="K1887" i="1"/>
  <c r="L1887" i="1"/>
  <c r="K1888" i="1"/>
  <c r="L1888" i="1"/>
  <c r="K1889" i="1"/>
  <c r="L1889" i="1"/>
  <c r="K1890" i="1"/>
  <c r="L1890" i="1"/>
  <c r="K1891" i="1"/>
  <c r="L1891" i="1"/>
  <c r="K1892" i="1"/>
  <c r="L1892" i="1"/>
  <c r="K1893" i="1"/>
  <c r="L1893" i="1"/>
  <c r="K1894" i="1"/>
  <c r="L1894" i="1"/>
  <c r="K1895" i="1"/>
  <c r="L1895" i="1"/>
  <c r="K1896" i="1"/>
  <c r="L1896" i="1"/>
  <c r="K1897" i="1"/>
  <c r="L1897" i="1"/>
  <c r="K1898" i="1"/>
  <c r="L1898" i="1"/>
  <c r="K1899" i="1"/>
  <c r="L1899" i="1"/>
  <c r="K1900" i="1"/>
  <c r="L1900" i="1"/>
  <c r="K1901" i="1"/>
  <c r="L1901" i="1"/>
  <c r="K1902" i="1"/>
  <c r="L1902" i="1"/>
  <c r="K1903" i="1"/>
  <c r="L1903" i="1"/>
  <c r="K1904" i="1"/>
  <c r="L1904" i="1"/>
  <c r="K1905" i="1"/>
  <c r="L1905" i="1"/>
  <c r="K1906" i="1"/>
  <c r="L1906" i="1"/>
  <c r="K1907" i="1"/>
  <c r="L1907" i="1"/>
  <c r="K1908" i="1"/>
  <c r="L1908" i="1"/>
  <c r="K1909" i="1"/>
  <c r="L1909" i="1"/>
  <c r="K1910" i="1"/>
  <c r="L1910" i="1"/>
  <c r="K1911" i="1"/>
  <c r="L1911" i="1"/>
  <c r="K1912" i="1"/>
  <c r="L1912" i="1"/>
  <c r="K1913" i="1"/>
  <c r="L1913" i="1"/>
  <c r="K1914" i="1"/>
  <c r="L1914" i="1"/>
  <c r="K1915" i="1"/>
  <c r="L1915" i="1"/>
  <c r="K1916" i="1"/>
  <c r="L1916" i="1"/>
  <c r="K1917" i="1"/>
  <c r="L1917" i="1"/>
  <c r="K1918" i="1"/>
  <c r="L1918" i="1"/>
  <c r="K1919" i="1"/>
  <c r="L1919" i="1"/>
  <c r="K1920" i="1"/>
  <c r="L1920" i="1"/>
  <c r="K1921" i="1"/>
  <c r="L1921" i="1"/>
  <c r="K1922" i="1"/>
  <c r="L1922" i="1"/>
  <c r="K1923" i="1"/>
  <c r="L1923" i="1"/>
  <c r="K1924" i="1"/>
  <c r="L1924" i="1"/>
  <c r="K1925" i="1"/>
  <c r="L1925" i="1"/>
  <c r="K1926" i="1"/>
  <c r="L1926" i="1"/>
  <c r="K1927" i="1"/>
  <c r="L1927" i="1"/>
  <c r="K1928" i="1"/>
  <c r="L1928" i="1"/>
  <c r="K1929" i="1"/>
  <c r="L1929" i="1"/>
  <c r="K1930" i="1"/>
  <c r="L1930" i="1"/>
  <c r="K1931" i="1"/>
  <c r="L1931" i="1"/>
  <c r="K1932" i="1"/>
  <c r="L1932" i="1"/>
  <c r="K1933" i="1"/>
  <c r="L1933" i="1"/>
  <c r="K1934" i="1"/>
  <c r="L1934" i="1"/>
  <c r="K1935" i="1"/>
  <c r="L1935" i="1"/>
  <c r="K1936" i="1"/>
  <c r="L1936" i="1"/>
  <c r="K1937" i="1"/>
  <c r="L1937" i="1"/>
  <c r="K1938" i="1"/>
  <c r="L1938" i="1"/>
  <c r="K1939" i="1"/>
  <c r="L1939" i="1"/>
  <c r="K1940" i="1"/>
  <c r="L1940" i="1"/>
  <c r="K1941" i="1"/>
  <c r="L1941" i="1"/>
  <c r="K1942" i="1"/>
  <c r="L1942" i="1"/>
  <c r="K1943" i="1"/>
  <c r="L1943" i="1"/>
  <c r="K1944" i="1"/>
  <c r="L1944" i="1"/>
  <c r="K1945" i="1"/>
  <c r="L1945" i="1"/>
  <c r="K1946" i="1"/>
  <c r="L1946" i="1"/>
  <c r="K1947" i="1"/>
  <c r="L1947" i="1"/>
  <c r="K1948" i="1"/>
  <c r="L1948" i="1"/>
  <c r="K1949" i="1"/>
  <c r="L1949" i="1"/>
  <c r="K1950" i="1"/>
  <c r="L1950" i="1"/>
  <c r="K1951" i="1"/>
  <c r="L1951" i="1"/>
  <c r="K1952" i="1"/>
  <c r="L1952" i="1"/>
  <c r="K1953" i="1"/>
  <c r="L1953" i="1"/>
  <c r="K1954" i="1"/>
  <c r="L1954" i="1"/>
  <c r="K1955" i="1"/>
  <c r="L1955" i="1"/>
  <c r="K1956" i="1"/>
  <c r="L1956" i="1"/>
  <c r="K1957" i="1"/>
  <c r="L1957" i="1"/>
  <c r="K1958" i="1"/>
  <c r="L1958" i="1"/>
  <c r="K1959" i="1"/>
  <c r="L1959" i="1"/>
  <c r="K1960" i="1"/>
  <c r="L1960" i="1"/>
  <c r="K1961" i="1"/>
  <c r="L1961" i="1"/>
  <c r="K1962" i="1"/>
  <c r="L1962" i="1"/>
  <c r="K1963" i="1"/>
  <c r="L1963" i="1"/>
  <c r="K1964" i="1"/>
  <c r="L1964" i="1"/>
  <c r="K1965" i="1"/>
  <c r="L1965" i="1"/>
  <c r="K1966" i="1"/>
  <c r="L1966" i="1"/>
  <c r="K1967" i="1"/>
  <c r="L1967" i="1"/>
  <c r="K1968" i="1"/>
  <c r="L1968" i="1"/>
  <c r="K1969" i="1"/>
  <c r="L1969" i="1"/>
  <c r="K1970" i="1"/>
  <c r="L1970" i="1"/>
  <c r="K1971" i="1"/>
  <c r="L1971" i="1"/>
  <c r="K1972" i="1"/>
  <c r="L1972" i="1"/>
  <c r="K1973" i="1"/>
  <c r="L1973" i="1"/>
  <c r="K1974" i="1"/>
  <c r="L1974" i="1"/>
  <c r="K1975" i="1"/>
  <c r="L1975" i="1"/>
  <c r="K1976" i="1"/>
  <c r="L1976" i="1"/>
  <c r="K1977" i="1"/>
  <c r="L1977" i="1"/>
  <c r="K1978" i="1"/>
  <c r="L1978" i="1"/>
  <c r="K1979" i="1"/>
  <c r="L1979" i="1"/>
  <c r="K1980" i="1"/>
  <c r="L1980" i="1"/>
  <c r="K1981" i="1"/>
  <c r="L1981" i="1"/>
  <c r="K1982" i="1"/>
  <c r="L1982" i="1"/>
  <c r="K1983" i="1"/>
  <c r="L1983" i="1"/>
  <c r="K1984" i="1"/>
  <c r="L1984" i="1"/>
  <c r="K1985" i="1"/>
  <c r="L1985" i="1"/>
  <c r="K1986" i="1"/>
  <c r="L1986" i="1"/>
  <c r="K1987" i="1"/>
  <c r="L1987" i="1"/>
  <c r="K1988" i="1"/>
  <c r="L1988" i="1"/>
  <c r="K1989" i="1"/>
  <c r="L1989" i="1"/>
  <c r="K1990" i="1"/>
  <c r="L1990" i="1"/>
  <c r="K1991" i="1"/>
  <c r="L1991" i="1"/>
  <c r="K1992" i="1"/>
  <c r="L1992" i="1"/>
  <c r="K1993" i="1"/>
  <c r="L1993" i="1"/>
  <c r="K1994" i="1"/>
  <c r="L1994" i="1"/>
  <c r="K1995" i="1"/>
  <c r="L1995" i="1"/>
  <c r="K1996" i="1"/>
  <c r="L1996" i="1"/>
  <c r="K1997" i="1"/>
  <c r="L1997" i="1"/>
  <c r="K1998" i="1"/>
  <c r="L1998" i="1"/>
  <c r="K1999" i="1"/>
  <c r="L1999" i="1"/>
  <c r="K2000" i="1"/>
  <c r="L2000" i="1"/>
  <c r="K2001" i="1"/>
  <c r="L2001" i="1"/>
  <c r="K2002" i="1"/>
  <c r="L2002" i="1"/>
  <c r="K2003" i="1"/>
  <c r="L2003" i="1"/>
  <c r="K2004" i="1"/>
  <c r="L2004" i="1"/>
  <c r="K2005" i="1"/>
  <c r="L2005" i="1"/>
  <c r="K2006" i="1"/>
  <c r="L2006" i="1"/>
  <c r="K2007" i="1"/>
  <c r="L2007" i="1"/>
  <c r="K2008" i="1"/>
  <c r="L2008" i="1"/>
  <c r="K2009" i="1"/>
  <c r="L2009" i="1"/>
  <c r="K2010" i="1"/>
  <c r="L2010" i="1"/>
  <c r="K2011" i="1"/>
  <c r="L2011" i="1"/>
  <c r="K2012" i="1"/>
  <c r="L2012" i="1"/>
  <c r="K2013" i="1"/>
  <c r="L2013" i="1"/>
  <c r="K2014" i="1"/>
  <c r="L2014" i="1"/>
  <c r="K2015" i="1"/>
  <c r="L2015" i="1"/>
  <c r="K2016" i="1"/>
  <c r="L2016" i="1"/>
  <c r="K2017" i="1"/>
  <c r="L2017" i="1"/>
  <c r="K2018" i="1"/>
  <c r="L2018" i="1"/>
  <c r="K2019" i="1"/>
  <c r="L2019" i="1"/>
  <c r="K2020" i="1"/>
  <c r="L2020" i="1"/>
  <c r="K2021" i="1"/>
  <c r="L2021" i="1"/>
  <c r="K2022" i="1"/>
  <c r="L2022" i="1"/>
  <c r="K2023" i="1"/>
  <c r="L2023" i="1"/>
  <c r="K2024" i="1"/>
  <c r="L2024" i="1"/>
  <c r="K2025" i="1"/>
  <c r="L2025" i="1"/>
  <c r="K2026" i="1"/>
  <c r="L2026" i="1"/>
  <c r="K2027" i="1"/>
  <c r="L2027" i="1"/>
  <c r="K2028" i="1"/>
  <c r="L2028" i="1"/>
  <c r="K2029" i="1"/>
  <c r="L2029" i="1"/>
  <c r="K2030" i="1"/>
  <c r="L2030" i="1"/>
  <c r="K2031" i="1"/>
  <c r="L2031" i="1"/>
  <c r="K2032" i="1"/>
  <c r="L2032" i="1"/>
  <c r="K2033" i="1"/>
  <c r="L2033" i="1"/>
  <c r="K2034" i="1"/>
  <c r="L2034" i="1"/>
  <c r="K2035" i="1"/>
  <c r="L2035" i="1"/>
  <c r="K2036" i="1"/>
  <c r="L2036" i="1"/>
  <c r="K2037" i="1"/>
  <c r="L2037" i="1"/>
  <c r="K2038" i="1"/>
  <c r="L2038" i="1"/>
  <c r="K2039" i="1"/>
  <c r="L2039" i="1"/>
  <c r="K2040" i="1"/>
  <c r="L2040" i="1"/>
  <c r="K2041" i="1"/>
  <c r="L2041" i="1"/>
  <c r="K2042" i="1"/>
  <c r="L2042" i="1"/>
  <c r="K2043" i="1"/>
  <c r="L2043" i="1"/>
  <c r="K2044" i="1"/>
  <c r="L2044" i="1"/>
  <c r="K2045" i="1"/>
  <c r="L2045" i="1"/>
  <c r="K2046" i="1"/>
  <c r="L2046" i="1"/>
  <c r="K2047" i="1"/>
  <c r="L2047" i="1"/>
  <c r="K2048" i="1"/>
  <c r="L2048" i="1"/>
  <c r="K2049" i="1"/>
  <c r="L2049" i="1"/>
  <c r="K2050" i="1"/>
  <c r="L2050" i="1"/>
  <c r="K2051" i="1"/>
  <c r="L2051" i="1"/>
  <c r="K2052" i="1"/>
  <c r="L2052" i="1"/>
  <c r="K2053" i="1"/>
  <c r="L2053" i="1"/>
  <c r="K2054" i="1"/>
  <c r="L2054" i="1"/>
  <c r="K2055" i="1"/>
  <c r="L2055" i="1"/>
  <c r="K2056" i="1"/>
  <c r="L2056" i="1"/>
  <c r="K2057" i="1"/>
  <c r="L2057" i="1"/>
  <c r="K2058" i="1"/>
  <c r="L2058" i="1"/>
  <c r="K2059" i="1"/>
  <c r="L2059" i="1"/>
  <c r="K2060" i="1"/>
  <c r="L2060" i="1"/>
  <c r="K2061" i="1"/>
  <c r="L2061" i="1"/>
  <c r="K2062" i="1"/>
  <c r="L2062" i="1"/>
  <c r="K2063" i="1"/>
  <c r="L2063" i="1"/>
  <c r="K2064" i="1"/>
  <c r="L2064" i="1"/>
  <c r="K2065" i="1"/>
  <c r="L2065" i="1"/>
  <c r="K2066" i="1"/>
  <c r="L2066" i="1"/>
  <c r="K2067" i="1"/>
  <c r="L2067" i="1"/>
  <c r="K2068" i="1"/>
  <c r="L2068" i="1"/>
  <c r="K2069" i="1"/>
  <c r="L2069" i="1"/>
  <c r="K2070" i="1"/>
  <c r="L2070" i="1"/>
  <c r="K2071" i="1"/>
  <c r="L2071" i="1"/>
  <c r="K2072" i="1"/>
  <c r="L2072" i="1"/>
  <c r="K2073" i="1"/>
  <c r="L2073" i="1"/>
  <c r="K2074" i="1"/>
  <c r="L2074" i="1"/>
  <c r="K2075" i="1"/>
  <c r="L2075" i="1"/>
  <c r="K2076" i="1"/>
  <c r="L2076" i="1"/>
  <c r="K2077" i="1"/>
  <c r="L2077" i="1"/>
  <c r="K2078" i="1"/>
  <c r="L2078" i="1"/>
  <c r="K2079" i="1"/>
  <c r="L2079" i="1"/>
  <c r="K2080" i="1"/>
  <c r="L2080" i="1"/>
  <c r="K2081" i="1"/>
  <c r="L2081" i="1"/>
  <c r="K2082" i="1"/>
  <c r="L2082" i="1"/>
  <c r="K2083" i="1"/>
  <c r="L2083" i="1"/>
  <c r="K2084" i="1"/>
  <c r="L2084" i="1"/>
  <c r="K2085" i="1"/>
  <c r="L2085" i="1"/>
  <c r="K2086" i="1"/>
  <c r="L2086" i="1"/>
  <c r="K2087" i="1"/>
  <c r="L2087" i="1"/>
  <c r="K2088" i="1"/>
  <c r="L2088" i="1"/>
  <c r="K2089" i="1"/>
  <c r="L2089" i="1"/>
  <c r="K2090" i="1"/>
  <c r="L2090" i="1"/>
  <c r="K2091" i="1"/>
  <c r="L2091" i="1"/>
  <c r="K2092" i="1"/>
  <c r="L2092" i="1"/>
  <c r="K2093" i="1"/>
  <c r="L2093" i="1"/>
  <c r="K2094" i="1"/>
  <c r="L2094" i="1"/>
  <c r="K2095" i="1"/>
  <c r="L2095" i="1"/>
  <c r="K2096" i="1"/>
  <c r="L2096" i="1"/>
  <c r="K2097" i="1"/>
  <c r="L2097" i="1"/>
  <c r="K2098" i="1"/>
  <c r="L2098" i="1"/>
  <c r="K2099" i="1"/>
  <c r="L2099" i="1"/>
  <c r="K2100" i="1"/>
  <c r="L2100" i="1"/>
  <c r="K2101" i="1"/>
  <c r="L2101" i="1"/>
  <c r="K2102" i="1"/>
  <c r="L2102" i="1"/>
  <c r="K2103" i="1"/>
  <c r="L2103" i="1"/>
  <c r="K2104" i="1"/>
  <c r="L2104" i="1"/>
  <c r="K2105" i="1"/>
  <c r="L2105" i="1"/>
  <c r="K2106" i="1"/>
  <c r="L2106" i="1"/>
  <c r="K2107" i="1"/>
  <c r="L2107" i="1"/>
  <c r="K2108" i="1"/>
  <c r="L2108" i="1"/>
  <c r="K2109" i="1"/>
  <c r="L2109" i="1"/>
  <c r="K2110" i="1"/>
  <c r="L2110" i="1"/>
  <c r="K2111" i="1"/>
  <c r="L2111" i="1"/>
  <c r="K2112" i="1"/>
  <c r="L2112" i="1"/>
  <c r="K2113" i="1"/>
  <c r="L2113" i="1"/>
  <c r="K2114" i="1"/>
  <c r="L2114" i="1"/>
  <c r="K2115" i="1"/>
  <c r="L2115" i="1"/>
  <c r="K2116" i="1"/>
  <c r="L2116" i="1"/>
  <c r="K2117" i="1"/>
  <c r="L2117" i="1"/>
  <c r="K2118" i="1"/>
  <c r="L2118" i="1"/>
  <c r="K2119" i="1"/>
  <c r="L2119" i="1"/>
  <c r="K2120" i="1"/>
  <c r="L2120" i="1"/>
  <c r="K2121" i="1"/>
  <c r="L2121" i="1"/>
  <c r="K2122" i="1"/>
  <c r="L2122" i="1"/>
  <c r="K2123" i="1"/>
  <c r="L2123" i="1"/>
  <c r="K2124" i="1"/>
  <c r="L2124" i="1"/>
  <c r="K2125" i="1"/>
  <c r="L2125" i="1"/>
  <c r="K2126" i="1"/>
  <c r="L2126" i="1"/>
  <c r="K2127" i="1"/>
  <c r="L2127" i="1"/>
  <c r="K2128" i="1"/>
  <c r="L2128" i="1"/>
  <c r="K2129" i="1"/>
  <c r="L2129" i="1"/>
  <c r="K2130" i="1"/>
  <c r="L2130" i="1"/>
  <c r="K2131" i="1"/>
  <c r="L2131" i="1"/>
  <c r="K2132" i="1"/>
  <c r="L2132" i="1"/>
  <c r="K2133" i="1"/>
  <c r="L2133" i="1"/>
  <c r="K2134" i="1"/>
  <c r="L2134" i="1"/>
  <c r="K2135" i="1"/>
  <c r="L2135" i="1"/>
  <c r="K2136" i="1"/>
  <c r="L2136" i="1"/>
  <c r="K2137" i="1"/>
  <c r="L2137" i="1"/>
  <c r="K2138" i="1"/>
  <c r="L2138" i="1"/>
  <c r="K2139" i="1"/>
  <c r="L2139" i="1"/>
  <c r="K2140" i="1"/>
  <c r="L2140" i="1"/>
  <c r="K2141" i="1"/>
  <c r="L2141" i="1"/>
  <c r="K2142" i="1"/>
  <c r="L2142" i="1"/>
  <c r="K2143" i="1"/>
  <c r="L2143" i="1"/>
  <c r="K2144" i="1"/>
  <c r="L2144" i="1"/>
  <c r="K2145" i="1"/>
  <c r="L2145" i="1"/>
  <c r="K2146" i="1"/>
  <c r="L2146" i="1"/>
  <c r="K2147" i="1"/>
  <c r="L2147" i="1"/>
  <c r="K2148" i="1"/>
  <c r="L2148" i="1"/>
  <c r="K2149" i="1"/>
  <c r="L2149" i="1"/>
  <c r="K2150" i="1"/>
  <c r="L2150" i="1"/>
  <c r="K2151" i="1"/>
  <c r="L2151" i="1"/>
  <c r="K2152" i="1"/>
  <c r="L2152" i="1"/>
  <c r="K2153" i="1"/>
  <c r="L2153" i="1"/>
  <c r="K2154" i="1"/>
  <c r="L2154" i="1"/>
  <c r="K2155" i="1"/>
  <c r="L2155" i="1"/>
  <c r="K2156" i="1"/>
  <c r="L2156" i="1"/>
  <c r="K2157" i="1"/>
  <c r="L2157" i="1"/>
  <c r="K2158" i="1"/>
  <c r="L2158" i="1"/>
  <c r="K2159" i="1"/>
  <c r="L2159" i="1"/>
  <c r="K2160" i="1"/>
  <c r="L2160" i="1"/>
  <c r="K2161" i="1"/>
  <c r="L2161" i="1"/>
  <c r="K2162" i="1"/>
  <c r="L2162" i="1"/>
  <c r="K2163" i="1"/>
  <c r="L2163" i="1"/>
  <c r="K2164" i="1"/>
  <c r="L2164" i="1"/>
  <c r="K2165" i="1"/>
  <c r="L2165" i="1"/>
  <c r="K2166" i="1"/>
  <c r="L2166" i="1"/>
  <c r="K2167" i="1"/>
  <c r="L2167" i="1"/>
  <c r="K2168" i="1"/>
  <c r="L2168" i="1"/>
  <c r="K2169" i="1"/>
  <c r="L2169" i="1"/>
  <c r="K2170" i="1"/>
  <c r="L2170" i="1"/>
  <c r="K2171" i="1"/>
  <c r="L2171" i="1"/>
  <c r="K2172" i="1"/>
  <c r="L2172" i="1"/>
  <c r="K2173" i="1"/>
  <c r="L2173" i="1"/>
  <c r="K2174" i="1"/>
  <c r="L2174" i="1"/>
  <c r="K2175" i="1"/>
  <c r="L2175" i="1"/>
  <c r="K2176" i="1"/>
  <c r="L2176" i="1"/>
  <c r="K2177" i="1"/>
  <c r="L2177" i="1"/>
  <c r="K2178" i="1"/>
  <c r="L2178" i="1"/>
  <c r="K2179" i="1"/>
  <c r="L2179" i="1"/>
  <c r="K2180" i="1"/>
  <c r="L2180" i="1"/>
  <c r="K2181" i="1"/>
  <c r="L2181" i="1"/>
  <c r="K2182" i="1"/>
  <c r="L2182" i="1"/>
  <c r="K2183" i="1"/>
  <c r="L2183" i="1"/>
  <c r="K2184" i="1"/>
  <c r="L2184" i="1"/>
  <c r="K2185" i="1"/>
  <c r="L2185" i="1"/>
  <c r="K2186" i="1"/>
  <c r="L2186" i="1"/>
  <c r="K2187" i="1"/>
  <c r="L2187" i="1"/>
  <c r="K2188" i="1"/>
  <c r="L2188" i="1"/>
  <c r="K2189" i="1"/>
  <c r="L2189" i="1"/>
  <c r="K2190" i="1"/>
  <c r="L2190" i="1"/>
  <c r="K2191" i="1"/>
  <c r="L2191" i="1"/>
  <c r="K2192" i="1"/>
  <c r="L2192" i="1"/>
  <c r="K2193" i="1"/>
  <c r="L2193" i="1"/>
  <c r="K2194" i="1"/>
  <c r="L2194" i="1"/>
  <c r="K2195" i="1"/>
  <c r="L2195" i="1"/>
  <c r="K2196" i="1"/>
  <c r="L2196" i="1"/>
  <c r="K2197" i="1"/>
  <c r="L2197" i="1"/>
  <c r="K2198" i="1"/>
  <c r="L2198" i="1"/>
  <c r="K2199" i="1"/>
  <c r="L2199" i="1"/>
  <c r="K2200" i="1"/>
  <c r="L2200" i="1"/>
  <c r="K2201" i="1"/>
  <c r="L2201" i="1"/>
  <c r="K2202" i="1"/>
  <c r="L2202" i="1"/>
  <c r="K2203" i="1"/>
  <c r="L2203" i="1"/>
  <c r="K2204" i="1"/>
  <c r="L2204" i="1"/>
  <c r="K2205" i="1"/>
  <c r="L2205" i="1"/>
  <c r="K2206" i="1"/>
  <c r="L2206" i="1"/>
  <c r="K2207" i="1"/>
  <c r="L2207" i="1"/>
  <c r="K2208" i="1"/>
  <c r="L2208" i="1"/>
  <c r="K2209" i="1"/>
  <c r="L2209" i="1"/>
  <c r="K2210" i="1"/>
  <c r="L2210" i="1"/>
  <c r="K2211" i="1"/>
  <c r="L2211" i="1"/>
  <c r="K2212" i="1"/>
  <c r="L2212" i="1"/>
  <c r="K2213" i="1"/>
  <c r="L2213" i="1"/>
  <c r="K2214" i="1"/>
  <c r="L2214" i="1"/>
  <c r="K2215" i="1"/>
  <c r="L2215" i="1"/>
  <c r="K2216" i="1"/>
  <c r="L2216" i="1"/>
  <c r="K2217" i="1"/>
  <c r="L2217" i="1"/>
  <c r="K2218" i="1"/>
  <c r="L2218" i="1"/>
  <c r="K2219" i="1"/>
  <c r="L2219" i="1"/>
  <c r="K2220" i="1"/>
  <c r="L2220" i="1"/>
  <c r="K2221" i="1"/>
  <c r="L2221" i="1"/>
  <c r="K2222" i="1"/>
  <c r="L2222" i="1"/>
  <c r="K2223" i="1"/>
  <c r="L2223" i="1"/>
  <c r="K2224" i="1"/>
  <c r="L2224" i="1"/>
  <c r="K2225" i="1"/>
  <c r="L2225" i="1"/>
  <c r="K2226" i="1"/>
  <c r="L2226" i="1"/>
  <c r="K2227" i="1"/>
  <c r="L2227" i="1"/>
  <c r="K2228" i="1"/>
  <c r="L2228" i="1"/>
  <c r="K2229" i="1"/>
  <c r="L2229" i="1"/>
  <c r="K2230" i="1"/>
  <c r="L2230" i="1"/>
  <c r="K2231" i="1"/>
  <c r="L2231" i="1"/>
  <c r="K2232" i="1"/>
  <c r="L2232" i="1"/>
  <c r="K2233" i="1"/>
  <c r="L2233" i="1"/>
  <c r="K2234" i="1"/>
  <c r="L2234" i="1"/>
  <c r="K2235" i="1"/>
  <c r="L2235" i="1"/>
  <c r="K2236" i="1"/>
  <c r="L2236" i="1"/>
  <c r="K2237" i="1"/>
  <c r="L2237" i="1"/>
  <c r="K2238" i="1"/>
  <c r="L2238" i="1"/>
  <c r="K2239" i="1"/>
  <c r="L2239" i="1"/>
  <c r="K2240" i="1"/>
  <c r="L2240" i="1"/>
  <c r="K2241" i="1"/>
  <c r="L2241" i="1"/>
  <c r="K2242" i="1"/>
  <c r="L2242" i="1"/>
  <c r="K2243" i="1"/>
  <c r="L2243" i="1"/>
  <c r="K2244" i="1"/>
  <c r="L2244" i="1"/>
  <c r="K2245" i="1"/>
  <c r="L2245" i="1"/>
  <c r="K2246" i="1"/>
  <c r="L2246" i="1"/>
  <c r="K2247" i="1"/>
  <c r="L2247" i="1"/>
  <c r="K2248" i="1"/>
  <c r="L2248" i="1"/>
  <c r="K2249" i="1"/>
  <c r="L2249" i="1"/>
  <c r="K2250" i="1"/>
  <c r="L2250" i="1"/>
  <c r="K2251" i="1"/>
  <c r="L2251" i="1"/>
  <c r="K2252" i="1"/>
  <c r="L2252" i="1"/>
  <c r="K2253" i="1"/>
  <c r="L2253" i="1"/>
  <c r="K2254" i="1"/>
  <c r="L2254" i="1"/>
  <c r="K2255" i="1"/>
  <c r="L2255" i="1"/>
  <c r="K2256" i="1"/>
  <c r="L2256" i="1"/>
  <c r="K2257" i="1"/>
  <c r="L2257" i="1"/>
  <c r="K2258" i="1"/>
  <c r="L2258" i="1"/>
  <c r="K2259" i="1"/>
  <c r="L2259" i="1"/>
  <c r="K2260" i="1"/>
  <c r="L2260" i="1"/>
  <c r="K2261" i="1"/>
  <c r="L2261" i="1"/>
  <c r="K2262" i="1"/>
  <c r="L2262" i="1"/>
  <c r="K2263" i="1"/>
  <c r="L2263" i="1"/>
  <c r="K2264" i="1"/>
  <c r="L2264" i="1"/>
  <c r="K2265" i="1"/>
  <c r="L2265" i="1"/>
  <c r="K2266" i="1"/>
  <c r="L2266" i="1"/>
  <c r="K2267" i="1"/>
  <c r="L2267" i="1"/>
  <c r="K2268" i="1"/>
  <c r="L2268" i="1"/>
  <c r="K2269" i="1"/>
  <c r="L2269" i="1"/>
  <c r="K2270" i="1"/>
  <c r="L2270" i="1"/>
  <c r="K2271" i="1"/>
  <c r="L2271" i="1"/>
  <c r="K2272" i="1"/>
  <c r="L2272" i="1"/>
  <c r="K2273" i="1"/>
  <c r="L2273" i="1"/>
  <c r="K2274" i="1"/>
  <c r="L2274" i="1"/>
  <c r="K2275" i="1"/>
  <c r="L2275" i="1"/>
  <c r="K2276" i="1"/>
  <c r="L2276" i="1"/>
  <c r="K2277" i="1"/>
  <c r="L2277" i="1"/>
  <c r="K2278" i="1"/>
  <c r="L2278" i="1"/>
  <c r="K2279" i="1"/>
  <c r="L2279" i="1"/>
  <c r="K2280" i="1"/>
  <c r="L2280" i="1"/>
  <c r="K2281" i="1"/>
  <c r="L2281" i="1"/>
  <c r="K2282" i="1"/>
  <c r="L2282" i="1"/>
  <c r="K2283" i="1"/>
  <c r="L2283" i="1"/>
  <c r="K2284" i="1"/>
  <c r="L2284" i="1"/>
  <c r="K2285" i="1"/>
  <c r="L2285" i="1"/>
  <c r="K2286" i="1"/>
  <c r="L2286" i="1"/>
  <c r="K2287" i="1"/>
  <c r="L2287" i="1"/>
  <c r="K2288" i="1"/>
  <c r="L2288" i="1"/>
  <c r="K2289" i="1"/>
  <c r="L2289" i="1"/>
  <c r="K2290" i="1"/>
  <c r="L2290" i="1"/>
  <c r="K2291" i="1"/>
  <c r="L2291" i="1"/>
  <c r="K2292" i="1"/>
  <c r="L2292" i="1"/>
  <c r="K2293" i="1"/>
  <c r="L2293" i="1"/>
  <c r="K2294" i="1"/>
  <c r="L2294" i="1"/>
  <c r="K2295" i="1"/>
  <c r="L2295" i="1"/>
  <c r="K2296" i="1"/>
  <c r="L2296" i="1"/>
  <c r="K2297" i="1"/>
  <c r="L2297" i="1"/>
  <c r="K2298" i="1"/>
  <c r="L2298" i="1"/>
  <c r="K2299" i="1"/>
  <c r="L2299" i="1"/>
  <c r="K2300" i="1"/>
  <c r="L2300" i="1"/>
  <c r="K2301" i="1"/>
  <c r="L2301" i="1"/>
  <c r="K2302" i="1"/>
  <c r="L2302" i="1"/>
  <c r="K2303" i="1"/>
  <c r="L2303" i="1"/>
  <c r="K2304" i="1"/>
  <c r="L2304" i="1"/>
  <c r="K2305" i="1"/>
  <c r="L2305" i="1"/>
  <c r="K2306" i="1"/>
  <c r="L2306" i="1"/>
  <c r="K2307" i="1"/>
  <c r="L2307" i="1"/>
  <c r="K2308" i="1"/>
  <c r="L2308" i="1"/>
  <c r="K2309" i="1"/>
  <c r="L2309" i="1"/>
  <c r="K2310" i="1"/>
  <c r="L2310" i="1"/>
  <c r="K2311" i="1"/>
  <c r="L2311" i="1"/>
  <c r="K2312" i="1"/>
  <c r="L2312" i="1"/>
  <c r="K2313" i="1"/>
  <c r="L2313" i="1"/>
  <c r="K2314" i="1"/>
  <c r="L2314" i="1"/>
  <c r="K2315" i="1"/>
  <c r="L2315" i="1"/>
  <c r="K2316" i="1"/>
  <c r="L2316" i="1"/>
  <c r="K2317" i="1"/>
  <c r="L2317" i="1"/>
  <c r="K2318" i="1"/>
  <c r="L2318" i="1"/>
  <c r="K2319" i="1"/>
  <c r="L2319" i="1"/>
  <c r="K2320" i="1"/>
  <c r="L2320" i="1"/>
  <c r="K2321" i="1"/>
  <c r="L2321" i="1"/>
  <c r="K2322" i="1"/>
  <c r="L2322" i="1"/>
  <c r="K2323" i="1"/>
  <c r="L2323" i="1"/>
  <c r="K2324" i="1"/>
  <c r="L2324" i="1"/>
  <c r="K2325" i="1"/>
  <c r="L2325" i="1"/>
  <c r="K2326" i="1"/>
  <c r="L2326" i="1"/>
  <c r="K2327" i="1"/>
  <c r="L2327" i="1"/>
  <c r="K2328" i="1"/>
  <c r="L2328" i="1"/>
  <c r="K2329" i="1"/>
  <c r="L2329" i="1"/>
  <c r="K2330" i="1"/>
  <c r="L2330" i="1"/>
  <c r="K2331" i="1"/>
  <c r="L2331" i="1"/>
  <c r="K2332" i="1"/>
  <c r="L2332" i="1"/>
  <c r="K2333" i="1"/>
  <c r="L2333" i="1"/>
  <c r="K2334" i="1"/>
  <c r="L2334" i="1"/>
  <c r="K2335" i="1"/>
  <c r="L2335" i="1"/>
  <c r="K2336" i="1"/>
  <c r="L2336" i="1"/>
  <c r="K2337" i="1"/>
  <c r="L2337" i="1"/>
  <c r="K2338" i="1"/>
  <c r="L2338" i="1"/>
  <c r="K2339" i="1"/>
  <c r="L2339" i="1"/>
  <c r="K2340" i="1"/>
  <c r="L2340" i="1"/>
  <c r="K2341" i="1"/>
  <c r="L2341" i="1"/>
  <c r="K2342" i="1"/>
  <c r="L2342" i="1"/>
  <c r="K2343" i="1"/>
  <c r="L2343" i="1"/>
  <c r="K2344" i="1"/>
  <c r="L2344" i="1"/>
  <c r="K2345" i="1"/>
  <c r="L2345" i="1"/>
  <c r="K2346" i="1"/>
  <c r="L2346" i="1"/>
  <c r="K2347" i="1"/>
  <c r="L2347" i="1"/>
  <c r="K2348" i="1"/>
  <c r="L2348" i="1"/>
  <c r="K2349" i="1"/>
  <c r="L2349" i="1"/>
  <c r="K2350" i="1"/>
  <c r="L2350" i="1"/>
  <c r="K2351" i="1"/>
  <c r="L2351" i="1"/>
  <c r="K2352" i="1"/>
  <c r="L2352" i="1"/>
  <c r="K2353" i="1"/>
  <c r="L2353" i="1"/>
  <c r="K2354" i="1"/>
  <c r="L2354" i="1"/>
  <c r="K2355" i="1"/>
  <c r="L2355" i="1"/>
  <c r="K2356" i="1"/>
  <c r="L2356" i="1"/>
  <c r="K2357" i="1"/>
  <c r="L2357" i="1"/>
  <c r="K2358" i="1"/>
  <c r="L2358" i="1"/>
  <c r="K2359" i="1"/>
  <c r="L2359" i="1"/>
  <c r="K2360" i="1"/>
  <c r="L2360" i="1"/>
  <c r="K2361" i="1"/>
  <c r="L2361" i="1"/>
  <c r="K2362" i="1"/>
  <c r="L2362" i="1"/>
  <c r="K2363" i="1"/>
  <c r="L2363" i="1"/>
  <c r="K2364" i="1"/>
  <c r="L2364" i="1"/>
  <c r="K2365" i="1"/>
  <c r="L2365" i="1"/>
  <c r="K2366" i="1"/>
  <c r="L2366" i="1"/>
  <c r="K2367" i="1"/>
  <c r="L2367" i="1"/>
  <c r="K2368" i="1"/>
  <c r="L2368" i="1"/>
  <c r="K2369" i="1"/>
  <c r="L2369" i="1"/>
  <c r="K2370" i="1"/>
  <c r="L2370" i="1"/>
  <c r="K2371" i="1"/>
  <c r="L2371" i="1"/>
  <c r="K2372" i="1"/>
  <c r="L2372" i="1"/>
  <c r="K2373" i="1"/>
  <c r="L2373" i="1"/>
  <c r="K2374" i="1"/>
  <c r="L2374" i="1"/>
  <c r="K2375" i="1"/>
  <c r="L2375" i="1"/>
  <c r="K2376" i="1"/>
  <c r="L2376" i="1"/>
  <c r="K2377" i="1"/>
  <c r="L2377" i="1"/>
  <c r="K2378" i="1"/>
  <c r="L2378" i="1"/>
  <c r="K2379" i="1"/>
  <c r="L2379" i="1"/>
  <c r="K2380" i="1"/>
  <c r="L2380" i="1"/>
  <c r="K2381" i="1"/>
  <c r="L2381" i="1"/>
  <c r="K2382" i="1"/>
  <c r="L2382" i="1"/>
  <c r="K2383" i="1"/>
  <c r="L2383" i="1"/>
  <c r="K2384" i="1"/>
  <c r="L2384" i="1"/>
  <c r="K2385" i="1"/>
  <c r="L2385" i="1"/>
  <c r="K2386" i="1"/>
  <c r="L2386" i="1"/>
  <c r="K2387" i="1"/>
  <c r="L2387" i="1"/>
  <c r="K2388" i="1"/>
  <c r="L2388" i="1"/>
  <c r="K2389" i="1"/>
  <c r="L2389" i="1"/>
  <c r="K2390" i="1"/>
  <c r="L2390" i="1"/>
  <c r="K2391" i="1"/>
  <c r="L2391" i="1"/>
  <c r="K2392" i="1"/>
  <c r="L2392" i="1"/>
  <c r="K2393" i="1"/>
  <c r="L2393" i="1"/>
  <c r="K2394" i="1"/>
  <c r="L2394" i="1"/>
  <c r="K2395" i="1"/>
  <c r="L2395" i="1"/>
  <c r="K2396" i="1"/>
  <c r="L2396" i="1"/>
  <c r="K2397" i="1"/>
  <c r="L2397" i="1"/>
  <c r="K2398" i="1"/>
  <c r="L2398" i="1"/>
  <c r="K2399" i="1"/>
  <c r="L2399" i="1"/>
  <c r="K2400" i="1"/>
  <c r="L2400" i="1"/>
  <c r="K2401" i="1"/>
  <c r="L2401" i="1"/>
  <c r="K2402" i="1"/>
  <c r="L2402" i="1"/>
  <c r="K2403" i="1"/>
  <c r="L2403" i="1"/>
  <c r="K2404" i="1"/>
  <c r="L2404" i="1"/>
  <c r="K2405" i="1"/>
  <c r="L2405" i="1"/>
  <c r="K2406" i="1"/>
  <c r="L2406" i="1"/>
  <c r="K2407" i="1"/>
  <c r="L2407" i="1"/>
  <c r="K2408" i="1"/>
  <c r="L2408" i="1"/>
  <c r="K2409" i="1"/>
  <c r="L2409" i="1"/>
  <c r="K2410" i="1"/>
  <c r="L2410" i="1"/>
  <c r="K2411" i="1"/>
  <c r="L2411" i="1"/>
  <c r="K2412" i="1"/>
  <c r="L2412" i="1"/>
  <c r="K2413" i="1"/>
  <c r="L2413" i="1"/>
  <c r="K2414" i="1"/>
  <c r="L2414" i="1"/>
  <c r="K2415" i="1"/>
  <c r="L2415" i="1"/>
  <c r="K2416" i="1"/>
  <c r="L2416" i="1"/>
  <c r="K2417" i="1"/>
  <c r="L2417" i="1"/>
  <c r="K2418" i="1"/>
  <c r="L2418" i="1"/>
  <c r="K2419" i="1"/>
  <c r="L2419" i="1"/>
  <c r="K2420" i="1"/>
  <c r="L2420" i="1"/>
  <c r="K2421" i="1"/>
  <c r="L2421" i="1"/>
  <c r="K2422" i="1"/>
  <c r="L2422" i="1"/>
  <c r="K2423" i="1"/>
  <c r="L2423" i="1"/>
  <c r="K2424" i="1"/>
  <c r="L2424" i="1"/>
  <c r="K2425" i="1"/>
  <c r="L2425" i="1"/>
  <c r="K2426" i="1"/>
  <c r="L2426" i="1"/>
  <c r="K2427" i="1"/>
  <c r="L2427" i="1"/>
  <c r="K2428" i="1"/>
  <c r="L2428" i="1"/>
  <c r="K2429" i="1"/>
  <c r="L2429" i="1"/>
  <c r="K2430" i="1"/>
  <c r="L2430" i="1"/>
  <c r="K2431" i="1"/>
  <c r="L2431" i="1"/>
  <c r="K2432" i="1"/>
  <c r="L2432" i="1"/>
  <c r="K2433" i="1"/>
  <c r="L2433" i="1"/>
  <c r="K2434" i="1"/>
  <c r="L2434" i="1"/>
  <c r="K2435" i="1"/>
  <c r="L2435" i="1"/>
  <c r="K2436" i="1"/>
  <c r="L2436" i="1"/>
  <c r="K2437" i="1"/>
  <c r="L2437" i="1"/>
  <c r="K2438" i="1"/>
  <c r="L2438" i="1"/>
  <c r="K2439" i="1"/>
  <c r="L2439" i="1"/>
  <c r="K2440" i="1"/>
  <c r="L2440" i="1"/>
  <c r="K2441" i="1"/>
  <c r="L2441" i="1"/>
  <c r="K2442" i="1"/>
  <c r="L2442" i="1"/>
  <c r="K2443" i="1"/>
  <c r="L2443" i="1"/>
  <c r="K2444" i="1"/>
  <c r="L2444" i="1"/>
  <c r="K2445" i="1"/>
  <c r="L2445" i="1"/>
  <c r="K2446" i="1"/>
  <c r="L2446" i="1"/>
  <c r="K2447" i="1"/>
  <c r="L2447" i="1"/>
  <c r="K2448" i="1"/>
  <c r="L2448" i="1"/>
  <c r="K2449" i="1"/>
  <c r="L2449" i="1"/>
  <c r="K2450" i="1"/>
  <c r="L2450" i="1"/>
  <c r="K2451" i="1"/>
  <c r="L2451" i="1"/>
  <c r="K2452" i="1"/>
  <c r="L2452" i="1"/>
  <c r="K2453" i="1"/>
  <c r="L2453" i="1"/>
  <c r="K2454" i="1"/>
  <c r="L2454" i="1"/>
  <c r="K2455" i="1"/>
  <c r="L2455" i="1"/>
  <c r="K2456" i="1"/>
  <c r="L2456" i="1"/>
  <c r="K2457" i="1"/>
  <c r="L2457" i="1"/>
  <c r="K2458" i="1"/>
  <c r="L2458" i="1"/>
  <c r="K2459" i="1"/>
  <c r="L2459" i="1"/>
  <c r="K2460" i="1"/>
  <c r="L2460" i="1"/>
  <c r="K2461" i="1"/>
  <c r="L2461" i="1"/>
  <c r="K2462" i="1"/>
  <c r="L2462" i="1"/>
  <c r="K2463" i="1"/>
  <c r="L2463" i="1"/>
  <c r="K2464" i="1"/>
  <c r="L2464" i="1"/>
  <c r="K2465" i="1"/>
  <c r="L2465" i="1"/>
  <c r="K2466" i="1"/>
  <c r="L2466" i="1"/>
  <c r="K2467" i="1"/>
  <c r="L2467" i="1"/>
  <c r="K2468" i="1"/>
  <c r="L2468" i="1"/>
  <c r="K2469" i="1"/>
  <c r="L2469" i="1"/>
  <c r="K2470" i="1"/>
  <c r="L2470" i="1"/>
  <c r="K2471" i="1"/>
  <c r="L2471" i="1"/>
  <c r="K2472" i="1"/>
  <c r="L2472" i="1"/>
  <c r="K2473" i="1"/>
  <c r="L2473" i="1"/>
  <c r="K2474" i="1"/>
  <c r="L2474" i="1"/>
  <c r="K2475" i="1"/>
  <c r="L2475" i="1"/>
  <c r="K2476" i="1"/>
  <c r="L2476" i="1"/>
  <c r="K2477" i="1"/>
  <c r="L2477" i="1"/>
  <c r="K2478" i="1"/>
  <c r="L2478" i="1"/>
  <c r="K2479" i="1"/>
  <c r="L2479" i="1"/>
  <c r="K2480" i="1"/>
  <c r="L2480" i="1"/>
  <c r="K2481" i="1"/>
  <c r="L2481" i="1"/>
  <c r="K2482" i="1"/>
  <c r="L2482" i="1"/>
  <c r="K2483" i="1"/>
  <c r="L2483" i="1"/>
  <c r="K2484" i="1"/>
  <c r="L2484" i="1"/>
  <c r="K2485" i="1"/>
  <c r="L2485" i="1"/>
  <c r="K2486" i="1"/>
  <c r="L2486" i="1"/>
  <c r="K2487" i="1"/>
  <c r="L2487" i="1"/>
  <c r="K2488" i="1"/>
  <c r="L2488" i="1"/>
  <c r="K2489" i="1"/>
  <c r="L2489" i="1"/>
  <c r="K2490" i="1"/>
  <c r="L2490" i="1"/>
  <c r="K2491" i="1"/>
  <c r="L2491" i="1"/>
  <c r="K2492" i="1"/>
  <c r="L2492" i="1"/>
  <c r="K2493" i="1"/>
  <c r="L2493" i="1"/>
  <c r="K2494" i="1"/>
  <c r="L2494" i="1"/>
  <c r="K2495" i="1"/>
  <c r="L2495" i="1"/>
  <c r="K2496" i="1"/>
  <c r="L2496" i="1"/>
  <c r="K2497" i="1"/>
  <c r="L2497" i="1"/>
  <c r="K2498" i="1"/>
  <c r="L2498" i="1"/>
  <c r="K2499" i="1"/>
  <c r="L2499" i="1"/>
  <c r="K2500" i="1"/>
  <c r="L2500" i="1"/>
  <c r="K2501" i="1"/>
  <c r="L2501" i="1"/>
  <c r="K2502" i="1"/>
  <c r="L2502" i="1"/>
  <c r="K2503" i="1"/>
  <c r="L2503" i="1"/>
  <c r="K2504" i="1"/>
  <c r="L2504" i="1"/>
  <c r="K2505" i="1"/>
  <c r="L2505" i="1"/>
  <c r="K2506" i="1"/>
  <c r="L2506" i="1"/>
  <c r="K2507" i="1"/>
  <c r="L2507" i="1"/>
  <c r="K2508" i="1"/>
  <c r="L2508" i="1"/>
  <c r="K2509" i="1"/>
  <c r="L2509" i="1"/>
  <c r="K2510" i="1"/>
  <c r="L2510" i="1"/>
  <c r="K2511" i="1"/>
  <c r="L2511" i="1"/>
  <c r="K2512" i="1"/>
  <c r="L2512" i="1"/>
  <c r="K2513" i="1"/>
  <c r="L2513" i="1"/>
  <c r="K2514" i="1"/>
  <c r="L2514" i="1"/>
  <c r="K2515" i="1"/>
  <c r="L2515" i="1"/>
  <c r="K2516" i="1"/>
  <c r="L2516" i="1"/>
  <c r="K2517" i="1"/>
  <c r="L2517" i="1"/>
  <c r="K2518" i="1"/>
  <c r="L2518" i="1"/>
  <c r="K2519" i="1"/>
  <c r="L2519" i="1"/>
  <c r="K2520" i="1"/>
  <c r="L2520" i="1"/>
  <c r="K2521" i="1"/>
  <c r="L2521" i="1"/>
  <c r="K2522" i="1"/>
  <c r="L2522" i="1"/>
  <c r="K2523" i="1"/>
  <c r="L2523" i="1"/>
  <c r="K2524" i="1"/>
  <c r="L2524" i="1"/>
  <c r="K2525" i="1"/>
  <c r="L2525" i="1"/>
  <c r="K2526" i="1"/>
  <c r="L2526" i="1"/>
  <c r="K2527" i="1"/>
  <c r="L2527" i="1"/>
  <c r="K2528" i="1"/>
  <c r="L2528" i="1"/>
  <c r="K2529" i="1"/>
  <c r="L2529" i="1"/>
  <c r="K2530" i="1"/>
  <c r="L2530" i="1"/>
  <c r="K2531" i="1"/>
  <c r="L2531" i="1"/>
  <c r="K2532" i="1"/>
  <c r="L2532" i="1"/>
  <c r="K2533" i="1"/>
  <c r="L2533" i="1"/>
  <c r="K2534" i="1"/>
  <c r="L2534" i="1"/>
  <c r="K2535" i="1"/>
  <c r="L2535" i="1"/>
  <c r="K2536" i="1"/>
  <c r="L2536" i="1"/>
  <c r="K2537" i="1"/>
  <c r="L2537" i="1"/>
  <c r="K2538" i="1"/>
  <c r="L2538" i="1"/>
  <c r="K2539" i="1"/>
  <c r="L2539" i="1"/>
  <c r="K2540" i="1"/>
  <c r="L2540" i="1"/>
  <c r="K2541" i="1"/>
  <c r="L2541" i="1"/>
  <c r="K2542" i="1"/>
  <c r="L2542" i="1"/>
  <c r="K2543" i="1"/>
  <c r="L2543" i="1"/>
  <c r="K2544" i="1"/>
  <c r="L2544" i="1"/>
  <c r="K2545" i="1"/>
  <c r="L2545" i="1"/>
  <c r="K2546" i="1"/>
  <c r="L2546" i="1"/>
  <c r="K2547" i="1"/>
  <c r="L2547" i="1"/>
  <c r="K2548" i="1"/>
  <c r="L2548" i="1"/>
  <c r="K2549" i="1"/>
  <c r="L2549" i="1"/>
  <c r="K2550" i="1"/>
  <c r="L2550" i="1"/>
  <c r="K2551" i="1"/>
  <c r="L2551" i="1"/>
  <c r="K2552" i="1"/>
  <c r="L2552" i="1"/>
  <c r="K2553" i="1"/>
  <c r="L2553" i="1"/>
  <c r="K2554" i="1"/>
  <c r="L2554" i="1"/>
  <c r="K2555" i="1"/>
  <c r="L2555" i="1"/>
  <c r="K2556" i="1"/>
  <c r="L2556" i="1"/>
  <c r="K2557" i="1"/>
  <c r="L2557" i="1"/>
  <c r="K2558" i="1"/>
  <c r="L2558" i="1"/>
  <c r="K2559" i="1"/>
  <c r="L2559" i="1"/>
  <c r="K2560" i="1"/>
  <c r="L2560" i="1"/>
  <c r="K2561" i="1"/>
  <c r="L2561" i="1"/>
  <c r="K2562" i="1"/>
  <c r="L2562" i="1"/>
  <c r="K2563" i="1"/>
  <c r="L2563" i="1"/>
  <c r="K2564" i="1"/>
  <c r="L2564" i="1"/>
  <c r="K2565" i="1"/>
  <c r="L2565" i="1"/>
  <c r="K2566" i="1"/>
  <c r="L2566" i="1"/>
  <c r="K2567" i="1"/>
  <c r="L2567" i="1"/>
  <c r="K2568" i="1"/>
  <c r="L2568" i="1"/>
  <c r="K2569" i="1"/>
  <c r="L2569" i="1"/>
  <c r="K2570" i="1"/>
  <c r="L2570" i="1"/>
  <c r="K2571" i="1"/>
  <c r="L2571" i="1"/>
  <c r="K2572" i="1"/>
  <c r="L2572" i="1"/>
  <c r="K2573" i="1"/>
  <c r="L2573" i="1"/>
  <c r="K2574" i="1"/>
  <c r="L2574" i="1"/>
  <c r="K2575" i="1"/>
  <c r="L2575" i="1"/>
  <c r="K2576" i="1"/>
  <c r="L2576" i="1"/>
  <c r="K2577" i="1"/>
  <c r="L2577" i="1"/>
  <c r="K2578" i="1"/>
  <c r="L2578" i="1"/>
  <c r="K2579" i="1"/>
  <c r="L2579" i="1"/>
  <c r="K2580" i="1"/>
  <c r="L2580" i="1"/>
  <c r="K2581" i="1"/>
  <c r="L2581" i="1"/>
  <c r="K2582" i="1"/>
  <c r="L2582" i="1"/>
  <c r="K2583" i="1"/>
  <c r="L2583" i="1"/>
  <c r="K2584" i="1"/>
  <c r="L2584" i="1"/>
  <c r="K2585" i="1"/>
  <c r="L2585" i="1"/>
  <c r="K2586" i="1"/>
  <c r="L2586" i="1"/>
  <c r="K2587" i="1"/>
  <c r="L2587" i="1"/>
  <c r="K2588" i="1"/>
  <c r="L2588" i="1"/>
  <c r="K2589" i="1"/>
  <c r="L2589" i="1"/>
  <c r="K2590" i="1"/>
  <c r="L2590" i="1"/>
  <c r="K2591" i="1"/>
  <c r="L2591" i="1"/>
  <c r="K2592" i="1"/>
  <c r="L2592" i="1"/>
  <c r="K2593" i="1"/>
  <c r="L2593" i="1"/>
  <c r="K2594" i="1"/>
  <c r="L2594" i="1"/>
  <c r="K2595" i="1"/>
  <c r="L2595" i="1"/>
  <c r="K2596" i="1"/>
  <c r="L2596" i="1"/>
  <c r="K2597" i="1"/>
  <c r="L2597" i="1"/>
  <c r="K2598" i="1"/>
  <c r="L2598" i="1"/>
  <c r="K2599" i="1"/>
  <c r="L2599" i="1"/>
  <c r="K2600" i="1"/>
  <c r="L2600" i="1"/>
  <c r="K2601" i="1"/>
  <c r="L2601" i="1"/>
  <c r="K2602" i="1"/>
  <c r="L2602" i="1"/>
  <c r="K2603" i="1"/>
  <c r="L2603" i="1"/>
  <c r="K2604" i="1"/>
  <c r="L2604" i="1"/>
  <c r="K2605" i="1"/>
  <c r="L2605" i="1"/>
  <c r="K2606" i="1"/>
  <c r="L2606" i="1"/>
  <c r="K2607" i="1"/>
  <c r="L2607" i="1"/>
  <c r="K2608" i="1"/>
  <c r="L2608" i="1"/>
  <c r="K2609" i="1"/>
  <c r="L2609" i="1"/>
  <c r="K2610" i="1"/>
  <c r="L2610" i="1"/>
  <c r="K2611" i="1"/>
  <c r="L2611" i="1"/>
  <c r="K2612" i="1"/>
  <c r="L2612" i="1"/>
  <c r="K2613" i="1"/>
  <c r="L2613" i="1"/>
  <c r="K2614" i="1"/>
  <c r="L2614" i="1"/>
  <c r="K2615" i="1"/>
  <c r="L2615" i="1"/>
  <c r="K2616" i="1"/>
  <c r="L2616" i="1"/>
  <c r="K2617" i="1"/>
  <c r="L2617" i="1"/>
  <c r="K2618" i="1"/>
  <c r="L2618" i="1"/>
  <c r="K2619" i="1"/>
  <c r="L2619" i="1"/>
  <c r="K2620" i="1"/>
  <c r="L2620" i="1"/>
  <c r="K2621" i="1"/>
  <c r="L2621" i="1"/>
  <c r="K2622" i="1"/>
  <c r="L2622" i="1"/>
  <c r="K2623" i="1"/>
  <c r="L2623" i="1"/>
  <c r="K2624" i="1"/>
  <c r="L2624" i="1"/>
  <c r="K2625" i="1"/>
  <c r="L2625" i="1"/>
  <c r="K2626" i="1"/>
  <c r="L2626" i="1"/>
  <c r="K2627" i="1"/>
  <c r="L2627" i="1"/>
  <c r="K2628" i="1"/>
  <c r="L2628" i="1"/>
  <c r="K2629" i="1"/>
  <c r="L2629" i="1"/>
  <c r="K2630" i="1"/>
  <c r="L2630" i="1"/>
  <c r="K2631" i="1"/>
  <c r="L2631" i="1"/>
  <c r="K2632" i="1"/>
  <c r="L2632" i="1"/>
  <c r="K2633" i="1"/>
  <c r="L2633" i="1"/>
  <c r="K2634" i="1"/>
  <c r="L2634" i="1"/>
  <c r="K2635" i="1"/>
  <c r="L2635" i="1"/>
  <c r="K2636" i="1"/>
  <c r="L2636" i="1"/>
  <c r="K2637" i="1"/>
  <c r="L2637" i="1"/>
  <c r="K2638" i="1"/>
  <c r="L2638" i="1"/>
  <c r="K2639" i="1"/>
  <c r="L2639" i="1"/>
  <c r="K2640" i="1"/>
  <c r="L2640" i="1"/>
  <c r="K2641" i="1"/>
  <c r="L2641" i="1"/>
  <c r="K2642" i="1"/>
  <c r="L2642" i="1"/>
  <c r="K2643" i="1"/>
  <c r="L2643" i="1"/>
  <c r="K2644" i="1"/>
  <c r="L2644" i="1"/>
  <c r="K2645" i="1"/>
  <c r="L2645" i="1"/>
  <c r="K2646" i="1"/>
  <c r="L2646" i="1"/>
  <c r="K2647" i="1"/>
  <c r="L2647" i="1"/>
  <c r="K2648" i="1"/>
  <c r="L2648" i="1"/>
  <c r="K2649" i="1"/>
  <c r="L2649" i="1"/>
  <c r="K2650" i="1"/>
  <c r="L2650" i="1"/>
  <c r="K2651" i="1"/>
  <c r="L2651" i="1"/>
  <c r="K2652" i="1"/>
  <c r="L2652" i="1"/>
  <c r="K2653" i="1"/>
  <c r="L2653" i="1"/>
  <c r="K2654" i="1"/>
  <c r="L2654" i="1"/>
  <c r="K2655" i="1"/>
  <c r="L2655" i="1"/>
  <c r="K2656" i="1"/>
  <c r="L2656" i="1"/>
  <c r="K2657" i="1"/>
  <c r="L2657" i="1"/>
  <c r="K2658" i="1"/>
  <c r="L2658" i="1"/>
  <c r="K2659" i="1"/>
  <c r="L2659" i="1"/>
  <c r="K2660" i="1"/>
  <c r="L2660" i="1"/>
  <c r="K2661" i="1"/>
  <c r="L2661" i="1"/>
  <c r="K2662" i="1"/>
  <c r="L2662" i="1"/>
  <c r="K2663" i="1"/>
  <c r="L2663" i="1"/>
  <c r="K2664" i="1"/>
  <c r="L2664" i="1"/>
  <c r="K2665" i="1"/>
  <c r="L2665" i="1"/>
  <c r="K2666" i="1"/>
  <c r="L2666" i="1"/>
  <c r="K2667" i="1"/>
  <c r="L2667" i="1"/>
  <c r="K2668" i="1"/>
  <c r="L2668" i="1"/>
  <c r="K2669" i="1"/>
  <c r="L2669" i="1"/>
  <c r="K2670" i="1"/>
  <c r="L2670" i="1"/>
  <c r="K2671" i="1"/>
  <c r="L2671" i="1"/>
  <c r="K2672" i="1"/>
  <c r="L2672" i="1"/>
  <c r="K2673" i="1"/>
  <c r="L2673" i="1"/>
  <c r="K2674" i="1"/>
  <c r="L2674" i="1"/>
  <c r="K2675" i="1"/>
  <c r="L2675" i="1"/>
  <c r="K2676" i="1"/>
  <c r="L2676" i="1"/>
  <c r="K2677" i="1"/>
  <c r="L2677" i="1"/>
  <c r="K2678" i="1"/>
  <c r="L2678" i="1"/>
  <c r="K2679" i="1"/>
  <c r="L2679" i="1"/>
  <c r="K2680" i="1"/>
  <c r="L2680" i="1"/>
  <c r="K2681" i="1"/>
  <c r="L2681" i="1"/>
  <c r="K2682" i="1"/>
  <c r="L2682" i="1"/>
  <c r="K2683" i="1"/>
  <c r="L2683" i="1"/>
  <c r="K2684" i="1"/>
  <c r="L2684" i="1"/>
  <c r="K2685" i="1"/>
  <c r="L2685" i="1"/>
  <c r="K2686" i="1"/>
  <c r="L2686" i="1"/>
  <c r="K2687" i="1"/>
  <c r="L2687" i="1"/>
  <c r="K2688" i="1"/>
  <c r="L2688" i="1"/>
  <c r="K2689" i="1"/>
  <c r="L2689" i="1"/>
  <c r="K2690" i="1"/>
  <c r="L2690" i="1"/>
  <c r="K2691" i="1"/>
  <c r="L2691" i="1"/>
  <c r="K2692" i="1"/>
  <c r="L2692" i="1"/>
  <c r="K2693" i="1"/>
  <c r="L2693" i="1"/>
  <c r="K2694" i="1"/>
  <c r="L2694" i="1"/>
  <c r="K2695" i="1"/>
  <c r="L2695" i="1"/>
  <c r="K2696" i="1"/>
  <c r="L2696" i="1"/>
  <c r="K2697" i="1"/>
  <c r="L2697" i="1"/>
  <c r="K2698" i="1"/>
  <c r="L2698" i="1"/>
  <c r="K2699" i="1"/>
  <c r="L2699" i="1"/>
  <c r="K2700" i="1"/>
  <c r="L2700" i="1"/>
  <c r="K2701" i="1"/>
  <c r="L2701" i="1"/>
  <c r="K2702" i="1"/>
  <c r="L2702" i="1"/>
  <c r="K2703" i="1"/>
  <c r="L2703" i="1"/>
  <c r="K2704" i="1"/>
  <c r="L2704" i="1"/>
  <c r="K2705" i="1"/>
  <c r="L2705" i="1"/>
  <c r="K2706" i="1"/>
  <c r="L2706" i="1"/>
  <c r="K2707" i="1"/>
  <c r="L2707" i="1"/>
  <c r="K2708" i="1"/>
  <c r="L2708" i="1"/>
  <c r="K2709" i="1"/>
  <c r="L2709" i="1"/>
  <c r="K2710" i="1"/>
  <c r="L2710" i="1"/>
  <c r="K2711" i="1"/>
  <c r="L2711" i="1"/>
  <c r="K2712" i="1"/>
  <c r="L2712" i="1"/>
  <c r="K2713" i="1"/>
  <c r="L2713" i="1"/>
  <c r="K2714" i="1"/>
  <c r="L2714" i="1"/>
  <c r="K2715" i="1"/>
  <c r="L2715" i="1"/>
  <c r="K2716" i="1"/>
  <c r="L2716" i="1"/>
  <c r="K2717" i="1"/>
  <c r="L2717" i="1"/>
  <c r="K2718" i="1"/>
  <c r="L2718" i="1"/>
  <c r="K2719" i="1"/>
  <c r="L2719" i="1"/>
  <c r="K2720" i="1"/>
  <c r="L2720" i="1"/>
  <c r="K2721" i="1"/>
  <c r="L2721" i="1"/>
  <c r="K2722" i="1"/>
  <c r="L2722" i="1"/>
  <c r="K2723" i="1"/>
  <c r="L2723" i="1"/>
  <c r="K2724" i="1"/>
  <c r="L2724" i="1"/>
  <c r="K2725" i="1"/>
  <c r="L2725" i="1"/>
  <c r="K2726" i="1"/>
  <c r="L2726" i="1"/>
  <c r="K2727" i="1"/>
  <c r="L2727" i="1"/>
  <c r="K2728" i="1"/>
  <c r="L2728" i="1"/>
  <c r="K2729" i="1"/>
  <c r="L2729" i="1"/>
  <c r="K2730" i="1"/>
  <c r="L2730" i="1"/>
  <c r="K2731" i="1"/>
  <c r="L2731" i="1"/>
  <c r="K2732" i="1"/>
  <c r="L2732" i="1"/>
  <c r="K2733" i="1"/>
  <c r="L2733" i="1"/>
  <c r="K2734" i="1"/>
  <c r="L2734" i="1"/>
  <c r="K2735" i="1"/>
  <c r="L2735" i="1"/>
  <c r="K2736" i="1"/>
  <c r="L2736" i="1"/>
  <c r="K2737" i="1"/>
  <c r="L2737" i="1"/>
  <c r="K2738" i="1"/>
  <c r="L2738" i="1"/>
  <c r="K2739" i="1"/>
  <c r="L2739" i="1"/>
  <c r="K2740" i="1"/>
  <c r="L2740" i="1"/>
  <c r="K2741" i="1"/>
  <c r="L2741" i="1"/>
  <c r="K2742" i="1"/>
  <c r="L2742" i="1"/>
  <c r="K2743" i="1"/>
  <c r="L2743" i="1"/>
  <c r="K2744" i="1"/>
  <c r="L2744" i="1"/>
  <c r="K2745" i="1"/>
  <c r="L2745" i="1"/>
  <c r="K2746" i="1"/>
  <c r="L2746" i="1"/>
  <c r="K2747" i="1"/>
  <c r="L2747" i="1"/>
  <c r="K2748" i="1"/>
  <c r="L2748" i="1"/>
  <c r="K2749" i="1"/>
  <c r="L2749" i="1"/>
  <c r="K2750" i="1"/>
  <c r="L2750" i="1"/>
  <c r="K2751" i="1"/>
  <c r="L2751" i="1"/>
  <c r="K2752" i="1"/>
  <c r="L2752" i="1"/>
  <c r="K2753" i="1"/>
  <c r="L2753" i="1"/>
  <c r="K2754" i="1"/>
  <c r="L2754" i="1"/>
  <c r="K2755" i="1"/>
  <c r="L2755" i="1"/>
  <c r="K2756" i="1"/>
  <c r="L2756" i="1"/>
  <c r="K2757" i="1"/>
  <c r="L2757" i="1"/>
  <c r="K2758" i="1"/>
  <c r="L2758" i="1"/>
  <c r="K2759" i="1"/>
  <c r="L2759" i="1"/>
  <c r="K2760" i="1"/>
  <c r="L2760" i="1"/>
  <c r="K2761" i="1"/>
  <c r="L2761" i="1"/>
  <c r="K2762" i="1"/>
  <c r="L2762" i="1"/>
  <c r="K2763" i="1"/>
  <c r="L2763" i="1"/>
  <c r="K2764" i="1"/>
  <c r="L2764" i="1"/>
  <c r="K2765" i="1"/>
  <c r="L2765" i="1"/>
  <c r="K2766" i="1"/>
  <c r="L2766" i="1"/>
  <c r="K2767" i="1"/>
  <c r="L2767" i="1"/>
  <c r="K2768" i="1"/>
  <c r="L2768" i="1"/>
  <c r="K2769" i="1"/>
  <c r="L2769" i="1"/>
  <c r="K2770" i="1"/>
  <c r="L2770" i="1"/>
  <c r="K2771" i="1"/>
  <c r="L2771" i="1"/>
  <c r="K2772" i="1"/>
  <c r="L2772" i="1"/>
  <c r="K2773" i="1"/>
  <c r="L2773" i="1"/>
  <c r="K2774" i="1"/>
  <c r="L2774" i="1"/>
  <c r="K2775" i="1"/>
  <c r="L2775" i="1"/>
  <c r="K2776" i="1"/>
  <c r="L2776" i="1"/>
  <c r="K2777" i="1"/>
  <c r="L2777" i="1"/>
  <c r="K2778" i="1"/>
  <c r="L2778" i="1"/>
  <c r="K2779" i="1"/>
  <c r="L2779" i="1"/>
  <c r="K2780" i="1"/>
  <c r="L2780" i="1"/>
  <c r="K2781" i="1"/>
  <c r="L2781" i="1"/>
  <c r="K2782" i="1"/>
  <c r="L2782" i="1"/>
  <c r="K2783" i="1"/>
  <c r="L2783" i="1"/>
  <c r="K2784" i="1"/>
  <c r="L2784" i="1"/>
  <c r="K2785" i="1"/>
  <c r="L2785" i="1"/>
  <c r="K2786" i="1"/>
  <c r="L2786" i="1"/>
  <c r="K2787" i="1"/>
  <c r="L2787" i="1"/>
  <c r="K2788" i="1"/>
  <c r="L2788" i="1"/>
  <c r="K2789" i="1"/>
  <c r="L2789" i="1"/>
  <c r="K2790" i="1"/>
  <c r="L2790" i="1"/>
  <c r="K2791" i="1"/>
  <c r="L2791" i="1"/>
  <c r="K2792" i="1"/>
  <c r="L2792" i="1"/>
  <c r="K2793" i="1"/>
  <c r="L2793" i="1"/>
  <c r="K2794" i="1"/>
  <c r="L2794" i="1"/>
  <c r="K2795" i="1"/>
  <c r="L2795" i="1"/>
  <c r="K2796" i="1"/>
  <c r="L2796" i="1"/>
  <c r="K2797" i="1"/>
  <c r="L2797" i="1"/>
  <c r="K2798" i="1"/>
  <c r="L2798" i="1"/>
  <c r="K2799" i="1"/>
  <c r="L2799" i="1"/>
  <c r="K2800" i="1"/>
  <c r="L2800" i="1"/>
  <c r="K2801" i="1"/>
  <c r="L2801" i="1"/>
  <c r="K2802" i="1"/>
  <c r="L2802" i="1"/>
  <c r="K2803" i="1"/>
  <c r="L2803" i="1"/>
  <c r="K2804" i="1"/>
  <c r="L2804" i="1"/>
  <c r="K2805" i="1"/>
  <c r="L2805" i="1"/>
  <c r="K2806" i="1"/>
  <c r="L2806" i="1"/>
  <c r="K2807" i="1"/>
  <c r="L2807" i="1"/>
  <c r="K2808" i="1"/>
  <c r="L2808" i="1"/>
  <c r="K2809" i="1"/>
  <c r="L2809" i="1"/>
  <c r="K2810" i="1"/>
  <c r="L2810" i="1"/>
  <c r="K2811" i="1"/>
  <c r="L2811" i="1"/>
  <c r="K2812" i="1"/>
  <c r="L2812" i="1"/>
  <c r="K2813" i="1"/>
  <c r="L2813" i="1"/>
  <c r="K2814" i="1"/>
  <c r="L2814" i="1"/>
  <c r="K2815" i="1"/>
  <c r="L2815" i="1"/>
  <c r="K2816" i="1"/>
  <c r="L2816" i="1"/>
  <c r="K2817" i="1"/>
  <c r="L2817" i="1"/>
  <c r="K2818" i="1"/>
  <c r="L2818" i="1"/>
  <c r="K2819" i="1"/>
  <c r="L2819" i="1"/>
  <c r="K2820" i="1"/>
  <c r="L2820" i="1"/>
  <c r="K2821" i="1"/>
  <c r="L2821" i="1"/>
  <c r="K2822" i="1"/>
  <c r="L2822" i="1"/>
  <c r="K2823" i="1"/>
  <c r="L2823" i="1"/>
  <c r="K2824" i="1"/>
  <c r="L2824" i="1"/>
  <c r="K2825" i="1"/>
  <c r="L2825" i="1"/>
  <c r="K2826" i="1"/>
  <c r="L2826" i="1"/>
  <c r="K2827" i="1"/>
  <c r="L2827" i="1"/>
  <c r="K2828" i="1"/>
  <c r="L2828" i="1"/>
  <c r="K2829" i="1"/>
  <c r="L2829" i="1"/>
  <c r="K2830" i="1"/>
  <c r="L2830" i="1"/>
  <c r="K2831" i="1"/>
  <c r="L2831" i="1"/>
  <c r="K2832" i="1"/>
  <c r="L2832" i="1"/>
  <c r="K2833" i="1"/>
  <c r="L2833" i="1"/>
  <c r="K2834" i="1"/>
  <c r="L2834" i="1"/>
  <c r="K2835" i="1"/>
  <c r="L2835" i="1"/>
  <c r="K2836" i="1"/>
  <c r="L2836" i="1"/>
  <c r="K2837" i="1"/>
  <c r="L2837" i="1"/>
  <c r="K2838" i="1"/>
  <c r="L2838" i="1"/>
  <c r="K2839" i="1"/>
  <c r="L2839" i="1"/>
  <c r="K2840" i="1"/>
  <c r="L2840" i="1"/>
  <c r="K2841" i="1"/>
  <c r="L2841" i="1"/>
  <c r="K2842" i="1"/>
  <c r="L2842" i="1"/>
  <c r="K2843" i="1"/>
  <c r="L2843" i="1"/>
  <c r="K2844" i="1"/>
  <c r="L2844" i="1"/>
  <c r="K2845" i="1"/>
  <c r="L2845" i="1"/>
  <c r="K2846" i="1"/>
  <c r="L2846" i="1"/>
  <c r="K2847" i="1"/>
  <c r="L2847" i="1"/>
  <c r="K2848" i="1"/>
  <c r="L2848" i="1"/>
  <c r="K2849" i="1"/>
  <c r="L2849" i="1"/>
  <c r="K2850" i="1"/>
  <c r="L2850" i="1"/>
  <c r="K2851" i="1"/>
  <c r="L2851" i="1"/>
  <c r="K2852" i="1"/>
  <c r="L2852" i="1"/>
  <c r="K2853" i="1"/>
  <c r="L2853" i="1"/>
  <c r="K2854" i="1"/>
  <c r="L2854" i="1"/>
  <c r="K2855" i="1"/>
  <c r="L2855" i="1"/>
  <c r="K2856" i="1"/>
  <c r="L2856" i="1"/>
  <c r="K2857" i="1"/>
  <c r="L2857" i="1"/>
  <c r="K2858" i="1"/>
  <c r="L2858" i="1"/>
  <c r="K2859" i="1"/>
  <c r="L2859" i="1"/>
  <c r="K2860" i="1"/>
  <c r="L2860" i="1"/>
  <c r="K2861" i="1"/>
  <c r="L2861" i="1"/>
  <c r="K2862" i="1"/>
  <c r="L2862" i="1"/>
  <c r="K2863" i="1"/>
  <c r="L2863" i="1"/>
  <c r="K2864" i="1"/>
  <c r="L2864" i="1"/>
  <c r="K2865" i="1"/>
  <c r="L2865" i="1"/>
  <c r="K2866" i="1"/>
  <c r="L2866" i="1"/>
  <c r="K2867" i="1"/>
  <c r="L2867" i="1"/>
  <c r="K2868" i="1"/>
  <c r="L2868" i="1"/>
  <c r="K2869" i="1"/>
  <c r="L2869" i="1"/>
  <c r="K2870" i="1"/>
  <c r="L2870" i="1"/>
  <c r="K2871" i="1"/>
  <c r="L2871" i="1"/>
  <c r="K2872" i="1"/>
  <c r="L2872" i="1"/>
  <c r="K2873" i="1"/>
  <c r="L2873" i="1"/>
  <c r="K2874" i="1"/>
  <c r="L2874" i="1"/>
  <c r="K2875" i="1"/>
  <c r="L2875" i="1"/>
  <c r="K2876" i="1"/>
  <c r="L2876" i="1"/>
  <c r="K2877" i="1"/>
  <c r="L2877" i="1"/>
  <c r="K2878" i="1"/>
  <c r="L2878" i="1"/>
  <c r="K2879" i="1"/>
  <c r="L2879" i="1"/>
  <c r="K2880" i="1"/>
  <c r="L2880" i="1"/>
  <c r="K2881" i="1"/>
  <c r="L2881" i="1"/>
  <c r="K2882" i="1"/>
  <c r="L2882" i="1"/>
  <c r="K2883" i="1"/>
  <c r="L2883" i="1"/>
  <c r="K2884" i="1"/>
  <c r="L2884" i="1"/>
  <c r="K2885" i="1"/>
  <c r="L2885" i="1"/>
  <c r="K2886" i="1"/>
  <c r="L2886" i="1"/>
  <c r="K2887" i="1"/>
  <c r="L2887" i="1"/>
  <c r="K2888" i="1"/>
  <c r="L2888" i="1"/>
  <c r="K2889" i="1"/>
  <c r="L2889" i="1"/>
  <c r="K2890" i="1"/>
  <c r="L2890" i="1"/>
  <c r="K2891" i="1"/>
  <c r="L2891" i="1"/>
  <c r="K2892" i="1"/>
  <c r="L2892" i="1"/>
  <c r="K2893" i="1"/>
  <c r="L2893" i="1"/>
  <c r="K2894" i="1"/>
  <c r="L2894" i="1"/>
  <c r="K2895" i="1"/>
  <c r="L2895" i="1"/>
  <c r="K2896" i="1"/>
  <c r="L2896" i="1"/>
  <c r="K2897" i="1"/>
  <c r="L2897" i="1"/>
  <c r="K2898" i="1"/>
  <c r="L2898" i="1"/>
  <c r="K2899" i="1"/>
  <c r="L2899" i="1"/>
  <c r="K2900" i="1"/>
  <c r="L2900" i="1"/>
  <c r="K2901" i="1"/>
  <c r="L2901" i="1"/>
  <c r="K2902" i="1"/>
  <c r="L2902" i="1"/>
  <c r="K2903" i="1"/>
  <c r="L2903" i="1"/>
  <c r="K2904" i="1"/>
  <c r="L2904" i="1"/>
  <c r="K2905" i="1"/>
  <c r="L2905" i="1"/>
  <c r="K2906" i="1"/>
  <c r="L2906" i="1"/>
  <c r="K2907" i="1"/>
  <c r="L2907" i="1"/>
  <c r="K2908" i="1"/>
  <c r="L2908" i="1"/>
  <c r="K2909" i="1"/>
  <c r="L2909" i="1"/>
  <c r="K2910" i="1"/>
  <c r="L2910" i="1"/>
  <c r="K2911" i="1"/>
  <c r="L2911" i="1"/>
  <c r="K2912" i="1"/>
  <c r="L2912" i="1"/>
  <c r="K2913" i="1"/>
  <c r="L2913" i="1"/>
  <c r="K2914" i="1"/>
  <c r="L2914" i="1"/>
  <c r="K2915" i="1"/>
  <c r="L2915" i="1"/>
  <c r="K2916" i="1"/>
  <c r="L2916" i="1"/>
  <c r="K2917" i="1"/>
  <c r="L2917" i="1"/>
  <c r="K2918" i="1"/>
  <c r="L2918" i="1"/>
  <c r="K2919" i="1"/>
  <c r="L2919" i="1"/>
  <c r="K2920" i="1"/>
  <c r="L2920" i="1"/>
  <c r="K2921" i="1"/>
  <c r="L2921" i="1"/>
  <c r="K2922" i="1"/>
  <c r="L2922" i="1"/>
  <c r="K2923" i="1"/>
  <c r="L2923" i="1"/>
  <c r="K2924" i="1"/>
  <c r="L2924" i="1"/>
  <c r="K2925" i="1"/>
  <c r="L2925" i="1"/>
  <c r="K2926" i="1"/>
  <c r="L2926" i="1"/>
  <c r="K2927" i="1"/>
  <c r="L2927" i="1"/>
  <c r="K2928" i="1"/>
  <c r="L2928" i="1"/>
  <c r="K2929" i="1"/>
  <c r="L2929" i="1"/>
  <c r="K2930" i="1"/>
  <c r="L2930" i="1"/>
  <c r="K2931" i="1"/>
  <c r="L2931" i="1"/>
  <c r="K2932" i="1"/>
  <c r="L2932" i="1"/>
  <c r="K2933" i="1"/>
  <c r="L2933" i="1"/>
  <c r="K2934" i="1"/>
  <c r="L2934" i="1"/>
  <c r="K2935" i="1"/>
  <c r="L2935" i="1"/>
  <c r="K2936" i="1"/>
  <c r="L2936" i="1"/>
  <c r="K2937" i="1"/>
  <c r="L2937" i="1"/>
  <c r="K2938" i="1"/>
  <c r="L2938" i="1"/>
  <c r="K2939" i="1"/>
  <c r="L2939" i="1"/>
  <c r="K2940" i="1"/>
  <c r="L2940" i="1"/>
  <c r="K2941" i="1"/>
  <c r="L2941" i="1"/>
  <c r="K2942" i="1"/>
  <c r="L2942" i="1"/>
  <c r="K2943" i="1"/>
  <c r="L2943" i="1"/>
  <c r="K2944" i="1"/>
  <c r="L2944" i="1"/>
  <c r="K2945" i="1"/>
  <c r="L2945" i="1"/>
  <c r="K2946" i="1"/>
  <c r="L2946" i="1"/>
  <c r="K2947" i="1"/>
  <c r="L2947" i="1"/>
  <c r="K2948" i="1"/>
  <c r="L2948" i="1"/>
  <c r="K2949" i="1"/>
  <c r="L2949" i="1"/>
  <c r="K2950" i="1"/>
  <c r="L2950" i="1"/>
  <c r="K2951" i="1"/>
  <c r="L2951" i="1"/>
  <c r="K2952" i="1"/>
  <c r="L2952" i="1"/>
  <c r="K2953" i="1"/>
  <c r="L2953" i="1"/>
  <c r="K2954" i="1"/>
  <c r="L2954" i="1"/>
  <c r="K2955" i="1"/>
  <c r="L2955" i="1"/>
  <c r="K2956" i="1"/>
  <c r="L2956" i="1"/>
  <c r="K2957" i="1"/>
  <c r="L2957" i="1"/>
  <c r="K2958" i="1"/>
  <c r="L2958" i="1"/>
  <c r="K2959" i="1"/>
  <c r="L2959" i="1"/>
  <c r="K2960" i="1"/>
  <c r="L2960" i="1"/>
  <c r="K2961" i="1"/>
  <c r="L2961" i="1"/>
  <c r="K2962" i="1"/>
  <c r="L2962" i="1"/>
  <c r="K2963" i="1"/>
  <c r="L2963" i="1"/>
  <c r="K2964" i="1"/>
  <c r="L2964" i="1"/>
  <c r="K2965" i="1"/>
  <c r="L2965" i="1"/>
  <c r="K2966" i="1"/>
  <c r="L2966" i="1"/>
  <c r="K2967" i="1"/>
  <c r="L2967" i="1"/>
  <c r="K2968" i="1"/>
  <c r="L2968" i="1"/>
  <c r="K2969" i="1"/>
  <c r="L2969" i="1"/>
  <c r="K2970" i="1"/>
  <c r="L2970" i="1"/>
  <c r="K2971" i="1"/>
  <c r="L2971" i="1"/>
  <c r="K2972" i="1"/>
  <c r="L2972" i="1"/>
  <c r="K2973" i="1"/>
  <c r="L2973" i="1"/>
  <c r="K2974" i="1"/>
  <c r="L2974" i="1"/>
  <c r="K2975" i="1"/>
  <c r="L2975" i="1"/>
  <c r="K2976" i="1"/>
  <c r="L2976" i="1"/>
  <c r="K2977" i="1"/>
  <c r="L2977" i="1"/>
  <c r="K2978" i="1"/>
  <c r="L2978" i="1"/>
  <c r="K2979" i="1"/>
  <c r="L2979" i="1"/>
  <c r="K2980" i="1"/>
  <c r="L2980" i="1"/>
  <c r="K2981" i="1"/>
  <c r="L2981" i="1"/>
  <c r="K2982" i="1"/>
  <c r="L2982" i="1"/>
  <c r="K2983" i="1"/>
  <c r="L2983" i="1"/>
  <c r="K2984" i="1"/>
  <c r="L2984" i="1"/>
  <c r="K2985" i="1"/>
  <c r="L2985" i="1"/>
  <c r="K2986" i="1"/>
  <c r="L2986" i="1"/>
  <c r="K2987" i="1"/>
  <c r="L2987" i="1"/>
  <c r="K2988" i="1"/>
  <c r="L2988" i="1"/>
  <c r="K2989" i="1"/>
  <c r="L2989" i="1"/>
  <c r="K2990" i="1"/>
  <c r="L2990" i="1"/>
  <c r="K2991" i="1"/>
  <c r="L2991" i="1"/>
  <c r="K2992" i="1"/>
  <c r="L2992" i="1"/>
  <c r="K2993" i="1"/>
  <c r="L2993" i="1"/>
  <c r="K2994" i="1"/>
  <c r="L2994" i="1"/>
  <c r="K2995" i="1"/>
  <c r="L2995" i="1"/>
  <c r="K2996" i="1"/>
  <c r="L2996" i="1"/>
  <c r="K2997" i="1"/>
  <c r="L2997" i="1"/>
  <c r="K2998" i="1"/>
  <c r="L2998" i="1"/>
  <c r="K2999" i="1"/>
  <c r="L2999" i="1"/>
  <c r="K3000" i="1"/>
  <c r="L3000" i="1"/>
  <c r="K3001" i="1"/>
  <c r="L3001" i="1"/>
  <c r="K3002" i="1"/>
  <c r="L3002" i="1"/>
  <c r="K3003" i="1"/>
  <c r="L3003" i="1"/>
  <c r="K3004" i="1"/>
  <c r="L3004" i="1"/>
  <c r="K3005" i="1"/>
  <c r="L3005" i="1"/>
  <c r="K3006" i="1"/>
  <c r="L3006" i="1"/>
  <c r="K3007" i="1"/>
  <c r="L3007" i="1"/>
  <c r="K3008" i="1"/>
  <c r="L3008" i="1"/>
  <c r="K3009" i="1"/>
  <c r="L3009" i="1"/>
  <c r="K3010" i="1"/>
  <c r="L3010" i="1"/>
  <c r="K3011" i="1"/>
  <c r="L3011" i="1"/>
  <c r="K3012" i="1"/>
  <c r="L3012" i="1"/>
  <c r="K3013" i="1"/>
  <c r="L3013" i="1"/>
  <c r="K3014" i="1"/>
  <c r="L3014" i="1"/>
  <c r="K3015" i="1"/>
  <c r="L3015" i="1"/>
  <c r="K3016" i="1"/>
  <c r="L3016" i="1"/>
  <c r="K3017" i="1"/>
  <c r="L3017" i="1"/>
  <c r="K3018" i="1"/>
  <c r="L3018" i="1"/>
  <c r="K3019" i="1"/>
  <c r="L3019" i="1"/>
  <c r="K3020" i="1"/>
  <c r="L3020" i="1"/>
  <c r="K3021" i="1"/>
  <c r="L3021" i="1"/>
  <c r="K3022" i="1"/>
  <c r="L3022" i="1"/>
  <c r="K3023" i="1"/>
  <c r="L3023" i="1"/>
  <c r="K3024" i="1"/>
  <c r="L3024" i="1"/>
  <c r="K3025" i="1"/>
  <c r="L3025" i="1"/>
  <c r="K3026" i="1"/>
  <c r="L3026" i="1"/>
  <c r="K3027" i="1"/>
  <c r="L3027" i="1"/>
  <c r="K3028" i="1"/>
  <c r="L3028" i="1"/>
  <c r="K3029" i="1"/>
  <c r="L3029" i="1"/>
  <c r="K3030" i="1"/>
  <c r="L3030" i="1"/>
  <c r="K3031" i="1"/>
  <c r="L3031" i="1"/>
  <c r="K3032" i="1"/>
  <c r="L3032" i="1"/>
  <c r="K3033" i="1"/>
  <c r="L3033" i="1"/>
  <c r="K3034" i="1"/>
  <c r="L3034" i="1"/>
  <c r="K3035" i="1"/>
  <c r="L3035" i="1"/>
  <c r="K3036" i="1"/>
  <c r="L3036" i="1"/>
  <c r="K3037" i="1"/>
  <c r="L3037" i="1"/>
  <c r="K3038" i="1"/>
  <c r="L3038" i="1"/>
  <c r="K3039" i="1"/>
  <c r="L3039" i="1"/>
  <c r="K3040" i="1"/>
  <c r="L3040" i="1"/>
  <c r="K3041" i="1"/>
  <c r="L3041" i="1"/>
  <c r="K3042" i="1"/>
  <c r="L3042" i="1"/>
  <c r="K3043" i="1"/>
  <c r="L3043" i="1"/>
  <c r="K3044" i="1"/>
  <c r="L3044" i="1"/>
  <c r="K3045" i="1"/>
  <c r="L3045" i="1"/>
  <c r="K3046" i="1"/>
  <c r="L3046" i="1"/>
  <c r="K3047" i="1"/>
  <c r="L3047" i="1"/>
  <c r="K3048" i="1"/>
  <c r="L3048" i="1"/>
  <c r="K3049" i="1"/>
  <c r="L3049" i="1"/>
  <c r="K3050" i="1"/>
  <c r="L3050" i="1"/>
  <c r="K3051" i="1"/>
  <c r="L3051" i="1"/>
  <c r="K3052" i="1"/>
  <c r="L3052" i="1"/>
  <c r="K3053" i="1"/>
  <c r="L3053" i="1"/>
  <c r="K3054" i="1"/>
  <c r="L3054" i="1"/>
  <c r="K3055" i="1"/>
  <c r="L3055" i="1"/>
  <c r="K3056" i="1"/>
  <c r="L3056" i="1"/>
  <c r="K3057" i="1"/>
  <c r="L3057" i="1"/>
  <c r="K3058" i="1"/>
  <c r="L3058" i="1"/>
  <c r="K3059" i="1"/>
  <c r="L3059" i="1"/>
  <c r="K3060" i="1"/>
  <c r="L3060" i="1"/>
  <c r="K3061" i="1"/>
  <c r="L3061" i="1"/>
  <c r="K3062" i="1"/>
  <c r="L3062" i="1"/>
  <c r="K3063" i="1"/>
  <c r="L3063" i="1"/>
  <c r="K3064" i="1"/>
  <c r="L3064" i="1"/>
  <c r="K3065" i="1"/>
  <c r="L3065" i="1"/>
  <c r="K3066" i="1"/>
  <c r="L3066" i="1"/>
  <c r="K3067" i="1"/>
  <c r="L3067" i="1"/>
  <c r="K3068" i="1"/>
  <c r="L3068" i="1"/>
  <c r="K3069" i="1"/>
  <c r="L3069" i="1"/>
  <c r="K3070" i="1"/>
  <c r="L3070" i="1"/>
  <c r="K3071" i="1"/>
  <c r="L3071" i="1"/>
  <c r="K3072" i="1"/>
  <c r="L3072" i="1"/>
  <c r="K3073" i="1"/>
  <c r="L3073" i="1"/>
  <c r="K3074" i="1"/>
  <c r="L3074" i="1"/>
  <c r="K3075" i="1"/>
  <c r="L3075" i="1"/>
  <c r="K3076" i="1"/>
  <c r="L3076" i="1"/>
  <c r="K3077" i="1"/>
  <c r="L3077" i="1"/>
  <c r="K3078" i="1"/>
  <c r="L3078" i="1"/>
  <c r="K3079" i="1"/>
  <c r="L3079" i="1"/>
  <c r="K3080" i="1"/>
  <c r="L3080" i="1"/>
  <c r="K3081" i="1"/>
  <c r="L3081" i="1"/>
  <c r="K3082" i="1"/>
  <c r="L3082" i="1"/>
  <c r="K3083" i="1"/>
  <c r="L3083" i="1"/>
  <c r="K3084" i="1"/>
  <c r="L3084" i="1"/>
  <c r="K3085" i="1"/>
  <c r="L3085" i="1"/>
  <c r="K3086" i="1"/>
  <c r="L3086" i="1"/>
  <c r="K3087" i="1"/>
  <c r="L3087" i="1"/>
  <c r="K3088" i="1"/>
  <c r="L3088" i="1"/>
  <c r="K3089" i="1"/>
  <c r="L3089" i="1"/>
  <c r="K3090" i="1"/>
  <c r="L3090" i="1"/>
  <c r="K3091" i="1"/>
  <c r="L3091" i="1"/>
  <c r="K3092" i="1"/>
  <c r="L3092" i="1"/>
  <c r="K3093" i="1"/>
  <c r="L3093" i="1"/>
  <c r="K3094" i="1"/>
  <c r="L3094" i="1"/>
  <c r="K3095" i="1"/>
  <c r="L3095" i="1"/>
  <c r="K3096" i="1"/>
  <c r="L3096" i="1"/>
  <c r="K3097" i="1"/>
  <c r="L3097" i="1"/>
  <c r="K3098" i="1"/>
  <c r="L3098" i="1"/>
  <c r="K3099" i="1"/>
  <c r="L3099" i="1"/>
  <c r="K3100" i="1"/>
  <c r="L3100" i="1"/>
  <c r="K3101" i="1"/>
  <c r="L3101" i="1"/>
  <c r="K3102" i="1"/>
  <c r="L3102" i="1"/>
  <c r="K3103" i="1"/>
  <c r="L3103" i="1"/>
  <c r="K3104" i="1"/>
  <c r="L3104" i="1"/>
  <c r="K3105" i="1"/>
  <c r="L3105" i="1"/>
  <c r="K3106" i="1"/>
  <c r="L3106" i="1"/>
  <c r="K3107" i="1"/>
  <c r="L3107" i="1"/>
  <c r="K3108" i="1"/>
  <c r="L3108" i="1"/>
  <c r="K3109" i="1"/>
  <c r="L3109" i="1"/>
  <c r="K3110" i="1"/>
  <c r="L3110" i="1"/>
  <c r="K3111" i="1"/>
  <c r="L3111" i="1"/>
  <c r="K3112" i="1"/>
  <c r="L3112" i="1"/>
  <c r="K3113" i="1"/>
  <c r="L3113" i="1"/>
  <c r="K3114" i="1"/>
  <c r="L3114" i="1"/>
  <c r="K3115" i="1"/>
  <c r="L3115" i="1"/>
  <c r="K3116" i="1"/>
  <c r="L3116" i="1"/>
  <c r="K3117" i="1"/>
  <c r="L3117" i="1"/>
  <c r="K3118" i="1"/>
  <c r="L3118" i="1"/>
  <c r="K3119" i="1"/>
  <c r="L3119" i="1"/>
  <c r="K3120" i="1"/>
  <c r="L3120" i="1"/>
  <c r="K3121" i="1"/>
  <c r="L3121" i="1"/>
  <c r="K3122" i="1"/>
  <c r="L3122" i="1"/>
  <c r="K3123" i="1"/>
  <c r="L3123" i="1"/>
  <c r="K3124" i="1"/>
  <c r="L3124" i="1"/>
  <c r="K3125" i="1"/>
  <c r="L3125" i="1"/>
  <c r="K3126" i="1"/>
  <c r="L3126" i="1"/>
  <c r="K3127" i="1"/>
  <c r="L3127" i="1"/>
  <c r="K3128" i="1"/>
  <c r="L3128" i="1"/>
  <c r="K3129" i="1"/>
  <c r="L3129" i="1"/>
  <c r="K3130" i="1"/>
  <c r="L3130" i="1"/>
  <c r="K3131" i="1"/>
  <c r="L3131" i="1"/>
  <c r="K3132" i="1"/>
  <c r="L3132" i="1"/>
  <c r="K3133" i="1"/>
  <c r="L3133" i="1"/>
  <c r="K3134" i="1"/>
  <c r="L3134" i="1"/>
  <c r="K3135" i="1"/>
  <c r="L3135" i="1"/>
  <c r="K3136" i="1"/>
  <c r="L3136" i="1"/>
  <c r="K3137" i="1"/>
  <c r="L3137" i="1"/>
  <c r="K3138" i="1"/>
  <c r="L3138" i="1"/>
  <c r="K3139" i="1"/>
  <c r="L3139" i="1"/>
  <c r="K3140" i="1"/>
  <c r="L3140" i="1"/>
  <c r="K3141" i="1"/>
  <c r="L3141" i="1"/>
  <c r="K3142" i="1"/>
  <c r="L3142" i="1"/>
  <c r="K3143" i="1"/>
  <c r="L3143" i="1"/>
  <c r="K3144" i="1"/>
  <c r="L3144" i="1"/>
  <c r="K3145" i="1"/>
  <c r="L3145" i="1"/>
  <c r="K3146" i="1"/>
  <c r="L3146" i="1"/>
  <c r="K3147" i="1"/>
  <c r="L3147" i="1"/>
  <c r="K3148" i="1"/>
  <c r="L3148" i="1"/>
  <c r="K3149" i="1"/>
  <c r="L3149" i="1"/>
  <c r="K3150" i="1"/>
  <c r="L3150" i="1"/>
  <c r="K3151" i="1"/>
  <c r="L3151" i="1"/>
  <c r="K3152" i="1"/>
  <c r="L3152" i="1"/>
  <c r="K3153" i="1"/>
  <c r="L3153" i="1"/>
  <c r="K3154" i="1"/>
  <c r="L3154" i="1"/>
  <c r="K3155" i="1"/>
  <c r="L3155" i="1"/>
  <c r="K3156" i="1"/>
  <c r="L3156" i="1"/>
  <c r="K3157" i="1"/>
  <c r="L3157" i="1"/>
  <c r="K3158" i="1"/>
  <c r="L3158" i="1"/>
  <c r="K3159" i="1"/>
  <c r="L3159" i="1"/>
  <c r="K3160" i="1"/>
  <c r="L3160" i="1"/>
  <c r="K3161" i="1"/>
  <c r="L3161" i="1"/>
  <c r="K3162" i="1"/>
  <c r="L3162" i="1"/>
  <c r="K3163" i="1"/>
  <c r="L3163" i="1"/>
  <c r="K3164" i="1"/>
  <c r="L3164" i="1"/>
  <c r="K3165" i="1"/>
  <c r="L3165" i="1"/>
  <c r="K3166" i="1"/>
  <c r="L3166" i="1"/>
  <c r="K3167" i="1"/>
  <c r="L3167" i="1"/>
  <c r="K3168" i="1"/>
  <c r="L3168" i="1"/>
  <c r="K3169" i="1"/>
  <c r="L3169" i="1"/>
  <c r="K3170" i="1"/>
  <c r="L3170" i="1"/>
  <c r="K3171" i="1"/>
  <c r="L3171" i="1"/>
  <c r="K3172" i="1"/>
  <c r="L3172" i="1"/>
  <c r="K3173" i="1"/>
  <c r="L3173" i="1"/>
  <c r="K3174" i="1"/>
  <c r="L3174" i="1"/>
  <c r="K3175" i="1"/>
  <c r="L3175" i="1"/>
  <c r="K3176" i="1"/>
  <c r="L3176" i="1"/>
  <c r="K3177" i="1"/>
  <c r="L3177" i="1"/>
  <c r="K3178" i="1"/>
  <c r="L3178" i="1"/>
  <c r="K3179" i="1"/>
  <c r="L3179" i="1"/>
  <c r="K3180" i="1"/>
  <c r="L3180" i="1"/>
  <c r="K3181" i="1"/>
  <c r="L3181" i="1"/>
  <c r="K3182" i="1"/>
  <c r="L3182" i="1"/>
  <c r="K3183" i="1"/>
  <c r="L3183" i="1"/>
  <c r="K3184" i="1"/>
  <c r="L3184" i="1"/>
  <c r="K3185" i="1"/>
  <c r="L3185" i="1"/>
  <c r="K3186" i="1"/>
  <c r="L3186" i="1"/>
  <c r="K3187" i="1"/>
  <c r="L3187" i="1"/>
  <c r="K3188" i="1"/>
  <c r="L3188" i="1"/>
  <c r="K3189" i="1"/>
  <c r="L3189" i="1"/>
  <c r="K3190" i="1"/>
  <c r="L3190" i="1"/>
  <c r="K3191" i="1"/>
  <c r="L3191" i="1"/>
  <c r="K3192" i="1"/>
  <c r="L3192" i="1"/>
  <c r="K3193" i="1"/>
  <c r="L3193" i="1"/>
  <c r="K3194" i="1"/>
  <c r="L3194" i="1"/>
  <c r="K3195" i="1"/>
  <c r="L3195" i="1"/>
  <c r="K3196" i="1"/>
  <c r="L3196" i="1"/>
  <c r="K3197" i="1"/>
  <c r="L3197" i="1"/>
  <c r="K3198" i="1"/>
  <c r="L3198" i="1"/>
  <c r="K3199" i="1"/>
  <c r="L3199" i="1"/>
  <c r="K3200" i="1"/>
  <c r="L3200" i="1"/>
  <c r="K3201" i="1"/>
  <c r="L3201" i="1"/>
  <c r="K3202" i="1"/>
  <c r="L3202" i="1"/>
  <c r="K3203" i="1"/>
  <c r="L3203" i="1"/>
  <c r="K3204" i="1"/>
  <c r="L3204" i="1"/>
  <c r="K3205" i="1"/>
  <c r="L3205" i="1"/>
  <c r="K3206" i="1"/>
  <c r="L3206" i="1"/>
  <c r="K3207" i="1"/>
  <c r="L3207" i="1"/>
  <c r="K3208" i="1"/>
  <c r="L3208" i="1"/>
  <c r="K3209" i="1"/>
  <c r="L3209" i="1"/>
  <c r="K3210" i="1"/>
  <c r="L3210" i="1"/>
  <c r="K3211" i="1"/>
  <c r="L3211" i="1"/>
  <c r="K3212" i="1"/>
  <c r="L3212" i="1"/>
  <c r="K3213" i="1"/>
  <c r="L3213" i="1"/>
  <c r="K3214" i="1"/>
  <c r="L3214" i="1"/>
  <c r="K3215" i="1"/>
  <c r="L3215" i="1"/>
  <c r="K3216" i="1"/>
  <c r="L3216" i="1"/>
  <c r="K3217" i="1"/>
  <c r="L3217" i="1"/>
  <c r="K3218" i="1"/>
  <c r="L3218" i="1"/>
  <c r="K3219" i="1"/>
  <c r="L3219" i="1"/>
  <c r="K3220" i="1"/>
  <c r="L3220" i="1"/>
  <c r="K3221" i="1"/>
  <c r="L3221" i="1"/>
  <c r="K3222" i="1"/>
  <c r="L3222" i="1"/>
  <c r="K3223" i="1"/>
  <c r="L3223" i="1"/>
  <c r="K3224" i="1"/>
  <c r="L3224" i="1"/>
  <c r="K3225" i="1"/>
  <c r="L3225" i="1"/>
  <c r="K3226" i="1"/>
  <c r="L3226" i="1"/>
  <c r="K3227" i="1"/>
  <c r="L3227" i="1"/>
  <c r="K3228" i="1"/>
  <c r="L3228" i="1"/>
  <c r="K3229" i="1"/>
  <c r="L3229" i="1"/>
  <c r="K3230" i="1"/>
  <c r="L3230" i="1"/>
  <c r="K3231" i="1"/>
  <c r="L3231" i="1"/>
  <c r="K3232" i="1"/>
  <c r="L3232" i="1"/>
  <c r="K3233" i="1"/>
  <c r="L3233" i="1"/>
  <c r="K3234" i="1"/>
  <c r="L3234" i="1"/>
  <c r="K3235" i="1"/>
  <c r="L3235" i="1"/>
  <c r="K3236" i="1"/>
  <c r="L3236" i="1"/>
  <c r="K3237" i="1"/>
  <c r="L3237" i="1"/>
  <c r="K3238" i="1"/>
  <c r="L3238" i="1"/>
  <c r="K3239" i="1"/>
  <c r="L3239" i="1"/>
  <c r="K3240" i="1"/>
  <c r="L3240" i="1"/>
  <c r="K3241" i="1"/>
  <c r="L3241" i="1"/>
  <c r="K3242" i="1"/>
  <c r="L3242" i="1"/>
  <c r="K3243" i="1"/>
  <c r="L3243" i="1"/>
  <c r="K3244" i="1"/>
  <c r="L3244" i="1"/>
  <c r="K3245" i="1"/>
  <c r="L3245" i="1"/>
  <c r="K3246" i="1"/>
  <c r="L3246" i="1"/>
  <c r="K3247" i="1"/>
  <c r="L3247" i="1"/>
  <c r="K3248" i="1"/>
  <c r="L3248" i="1"/>
  <c r="K3249" i="1"/>
  <c r="L3249" i="1"/>
  <c r="K3250" i="1"/>
  <c r="L3250" i="1"/>
  <c r="K3251" i="1"/>
  <c r="L3251" i="1"/>
  <c r="K3252" i="1"/>
  <c r="L3252" i="1"/>
  <c r="K3253" i="1"/>
  <c r="L3253" i="1"/>
  <c r="K3254" i="1"/>
  <c r="L3254" i="1"/>
  <c r="K3255" i="1"/>
  <c r="L3255" i="1"/>
  <c r="K3256" i="1"/>
  <c r="L3256" i="1"/>
  <c r="K3257" i="1"/>
  <c r="L3257" i="1"/>
  <c r="K3258" i="1"/>
  <c r="L3258" i="1"/>
  <c r="K3259" i="1"/>
  <c r="L3259" i="1"/>
  <c r="K3260" i="1"/>
  <c r="L3260" i="1"/>
  <c r="K3261" i="1"/>
  <c r="L3261" i="1"/>
  <c r="K3262" i="1"/>
  <c r="L3262" i="1"/>
  <c r="K3263" i="1"/>
  <c r="L3263" i="1"/>
  <c r="K3264" i="1"/>
  <c r="L3264" i="1"/>
  <c r="K3265" i="1"/>
  <c r="L3265" i="1"/>
  <c r="K3266" i="1"/>
  <c r="L3266" i="1"/>
  <c r="K3267" i="1"/>
  <c r="L3267" i="1"/>
  <c r="K3268" i="1"/>
  <c r="L3268" i="1"/>
  <c r="K3269" i="1"/>
  <c r="L3269" i="1"/>
  <c r="K3270" i="1"/>
  <c r="L3270" i="1"/>
  <c r="K3271" i="1"/>
  <c r="L3271" i="1"/>
  <c r="K3272" i="1"/>
  <c r="L3272" i="1"/>
  <c r="K3273" i="1"/>
  <c r="L3273" i="1"/>
  <c r="K3274" i="1"/>
  <c r="L3274" i="1"/>
  <c r="K3275" i="1"/>
  <c r="L3275" i="1"/>
  <c r="K3276" i="1"/>
  <c r="L3276" i="1"/>
  <c r="K3277" i="1"/>
  <c r="L3277" i="1"/>
  <c r="K3278" i="1"/>
  <c r="L3278" i="1"/>
  <c r="K3279" i="1"/>
  <c r="L3279" i="1"/>
  <c r="K3280" i="1"/>
  <c r="L3280" i="1"/>
  <c r="K3281" i="1"/>
  <c r="L3281" i="1"/>
  <c r="K3282" i="1"/>
  <c r="L3282" i="1"/>
  <c r="K3283" i="1"/>
  <c r="L3283" i="1"/>
  <c r="K3284" i="1"/>
  <c r="L3284" i="1"/>
  <c r="K3285" i="1"/>
  <c r="L3285" i="1"/>
  <c r="K3286" i="1"/>
  <c r="L3286" i="1"/>
  <c r="K3287" i="1"/>
  <c r="L3287" i="1"/>
  <c r="K3288" i="1"/>
  <c r="L3288" i="1"/>
  <c r="K3289" i="1"/>
  <c r="L3289" i="1"/>
  <c r="K3290" i="1"/>
  <c r="L3290" i="1"/>
  <c r="K3291" i="1"/>
  <c r="L3291" i="1"/>
  <c r="K3292" i="1"/>
  <c r="L3292" i="1"/>
  <c r="K3293" i="1"/>
  <c r="L3293" i="1"/>
  <c r="K3294" i="1"/>
  <c r="L3294" i="1"/>
  <c r="K3295" i="1"/>
  <c r="L3295" i="1"/>
  <c r="K3296" i="1"/>
  <c r="L3296" i="1"/>
  <c r="K3297" i="1"/>
  <c r="L3297" i="1"/>
  <c r="K3298" i="1"/>
  <c r="L3298" i="1"/>
  <c r="K3299" i="1"/>
  <c r="L3299" i="1"/>
  <c r="K3300" i="1"/>
  <c r="L3300" i="1"/>
  <c r="K3301" i="1"/>
  <c r="L3301" i="1"/>
  <c r="K3302" i="1"/>
  <c r="L3302" i="1"/>
  <c r="K3303" i="1"/>
  <c r="L3303" i="1"/>
  <c r="K3304" i="1"/>
  <c r="L3304" i="1"/>
  <c r="K3305" i="1"/>
  <c r="L3305" i="1"/>
  <c r="K3306" i="1"/>
  <c r="L3306" i="1"/>
  <c r="K3307" i="1"/>
  <c r="L3307" i="1"/>
  <c r="K3308" i="1"/>
  <c r="L3308" i="1"/>
  <c r="K3309" i="1"/>
  <c r="L3309" i="1"/>
  <c r="K3310" i="1"/>
  <c r="L3310" i="1"/>
  <c r="K3311" i="1"/>
  <c r="L3311" i="1"/>
  <c r="K3312" i="1"/>
  <c r="L3312" i="1"/>
  <c r="K3313" i="1"/>
  <c r="L3313" i="1"/>
  <c r="K3314" i="1"/>
  <c r="L3314" i="1"/>
  <c r="K3315" i="1"/>
  <c r="L3315" i="1"/>
  <c r="K3316" i="1"/>
  <c r="L3316" i="1"/>
  <c r="K3317" i="1"/>
  <c r="L3317" i="1"/>
  <c r="K3318" i="1"/>
  <c r="L3318" i="1"/>
  <c r="K3319" i="1"/>
  <c r="L3319" i="1"/>
  <c r="K3320" i="1"/>
  <c r="L3320" i="1"/>
  <c r="K3321" i="1"/>
  <c r="L3321" i="1"/>
  <c r="K3322" i="1"/>
  <c r="L3322" i="1"/>
  <c r="K3323" i="1"/>
  <c r="L3323" i="1"/>
  <c r="K3324" i="1"/>
  <c r="L3324" i="1"/>
  <c r="K3325" i="1"/>
  <c r="L3325" i="1"/>
  <c r="K3326" i="1"/>
  <c r="L3326" i="1"/>
  <c r="K3327" i="1"/>
  <c r="L3327" i="1"/>
  <c r="K3328" i="1"/>
  <c r="L3328" i="1"/>
  <c r="K3329" i="1"/>
  <c r="L3329" i="1"/>
  <c r="K3330" i="1"/>
  <c r="L3330" i="1"/>
  <c r="K3331" i="1"/>
  <c r="L3331" i="1"/>
  <c r="K3332" i="1"/>
  <c r="L3332" i="1"/>
  <c r="K3333" i="1"/>
  <c r="L3333" i="1"/>
  <c r="K3334" i="1"/>
  <c r="L3334" i="1"/>
  <c r="K3335" i="1"/>
  <c r="L3335" i="1"/>
  <c r="K3336" i="1"/>
  <c r="L3336" i="1"/>
  <c r="K3337" i="1"/>
  <c r="L3337" i="1"/>
  <c r="K3338" i="1"/>
  <c r="L3338" i="1"/>
  <c r="K3339" i="1"/>
  <c r="L3339" i="1"/>
  <c r="K3340" i="1"/>
  <c r="L3340" i="1"/>
  <c r="K3341" i="1"/>
  <c r="L3341" i="1"/>
  <c r="K3342" i="1"/>
  <c r="L3342" i="1"/>
  <c r="K3343" i="1"/>
  <c r="L3343" i="1"/>
  <c r="K3344" i="1"/>
  <c r="L3344" i="1"/>
  <c r="K3345" i="1"/>
  <c r="L3345" i="1"/>
  <c r="K3346" i="1"/>
  <c r="L3346" i="1"/>
  <c r="K3347" i="1"/>
  <c r="L3347" i="1"/>
  <c r="K3348" i="1"/>
  <c r="L3348" i="1"/>
  <c r="K3349" i="1"/>
  <c r="L3349" i="1"/>
  <c r="K3350" i="1"/>
  <c r="L3350" i="1"/>
  <c r="K3351" i="1"/>
  <c r="L3351" i="1"/>
  <c r="K3352" i="1"/>
  <c r="L3352" i="1"/>
  <c r="K3353" i="1"/>
  <c r="L3353" i="1"/>
  <c r="K3354" i="1"/>
  <c r="L3354" i="1"/>
  <c r="K3355" i="1"/>
  <c r="L3355" i="1"/>
  <c r="K3356" i="1"/>
  <c r="L3356" i="1"/>
  <c r="K3357" i="1"/>
  <c r="L3357" i="1"/>
  <c r="K3358" i="1"/>
  <c r="L3358" i="1"/>
  <c r="K3359" i="1"/>
  <c r="L3359" i="1"/>
  <c r="K3360" i="1"/>
  <c r="L3360" i="1"/>
  <c r="K3361" i="1"/>
  <c r="L3361" i="1"/>
  <c r="K3362" i="1"/>
  <c r="L3362" i="1"/>
  <c r="K3363" i="1"/>
  <c r="L3363" i="1"/>
  <c r="K3364" i="1"/>
  <c r="L3364" i="1"/>
  <c r="K3365" i="1"/>
  <c r="L3365" i="1"/>
  <c r="K3366" i="1"/>
  <c r="L3366" i="1"/>
  <c r="K3367" i="1"/>
  <c r="L3367" i="1"/>
  <c r="K3368" i="1"/>
  <c r="L3368" i="1"/>
  <c r="K3369" i="1"/>
  <c r="L3369" i="1"/>
  <c r="K3370" i="1"/>
  <c r="L3370" i="1"/>
  <c r="K3371" i="1"/>
  <c r="L3371" i="1"/>
  <c r="K3372" i="1"/>
  <c r="L3372" i="1"/>
  <c r="K3373" i="1"/>
  <c r="L3373" i="1"/>
  <c r="K3374" i="1"/>
  <c r="L3374" i="1"/>
  <c r="K3375" i="1"/>
  <c r="L3375" i="1"/>
  <c r="K3376" i="1"/>
  <c r="L3376" i="1"/>
  <c r="K3377" i="1"/>
  <c r="L3377" i="1"/>
  <c r="K3378" i="1"/>
  <c r="L3378" i="1"/>
  <c r="K3379" i="1"/>
  <c r="L3379" i="1"/>
  <c r="K3380" i="1"/>
  <c r="L3380" i="1"/>
  <c r="K3381" i="1"/>
  <c r="L3381" i="1"/>
  <c r="K3382" i="1"/>
  <c r="L3382" i="1"/>
  <c r="K3383" i="1"/>
  <c r="L3383" i="1"/>
  <c r="K3384" i="1"/>
  <c r="L3384" i="1"/>
  <c r="K3385" i="1"/>
  <c r="L3385" i="1"/>
  <c r="K3386" i="1"/>
  <c r="L3386" i="1"/>
  <c r="K3387" i="1"/>
  <c r="L3387" i="1"/>
  <c r="K3388" i="1"/>
  <c r="L3388" i="1"/>
  <c r="K3389" i="1"/>
  <c r="L3389" i="1"/>
  <c r="K3390" i="1"/>
  <c r="L3390" i="1"/>
  <c r="K3391" i="1"/>
  <c r="L3391" i="1"/>
  <c r="K3392" i="1"/>
  <c r="L3392" i="1"/>
  <c r="K3393" i="1"/>
  <c r="L3393" i="1"/>
  <c r="K3394" i="1"/>
  <c r="L3394" i="1"/>
  <c r="K3395" i="1"/>
  <c r="L3395" i="1"/>
  <c r="K3396" i="1"/>
  <c r="L3396" i="1"/>
  <c r="K3397" i="1"/>
  <c r="L3397" i="1"/>
  <c r="K3398" i="1"/>
  <c r="L3398" i="1"/>
  <c r="K3399" i="1"/>
  <c r="L3399" i="1"/>
  <c r="K3400" i="1"/>
  <c r="L3400" i="1"/>
  <c r="K3401" i="1"/>
  <c r="L3401" i="1"/>
  <c r="K3402" i="1"/>
  <c r="L3402" i="1"/>
  <c r="K3403" i="1"/>
  <c r="L3403" i="1"/>
  <c r="K3404" i="1"/>
  <c r="L3404" i="1"/>
  <c r="K3405" i="1"/>
  <c r="L3405" i="1"/>
  <c r="K3406" i="1"/>
  <c r="L3406" i="1"/>
  <c r="K3407" i="1"/>
  <c r="L3407" i="1"/>
  <c r="K3408" i="1"/>
  <c r="L3408" i="1"/>
  <c r="K3409" i="1"/>
  <c r="L3409" i="1"/>
  <c r="K3410" i="1"/>
  <c r="L3410" i="1"/>
  <c r="K3411" i="1"/>
  <c r="L3411" i="1"/>
  <c r="K3412" i="1"/>
  <c r="L3412" i="1"/>
  <c r="K3413" i="1"/>
  <c r="L3413" i="1"/>
  <c r="K3414" i="1"/>
  <c r="L3414" i="1"/>
  <c r="K3415" i="1"/>
  <c r="L3415" i="1"/>
  <c r="K3416" i="1"/>
  <c r="L3416" i="1"/>
  <c r="K3417" i="1"/>
  <c r="L3417" i="1"/>
  <c r="K3418" i="1"/>
  <c r="L3418" i="1"/>
  <c r="K3419" i="1"/>
  <c r="L3419" i="1"/>
  <c r="K3420" i="1"/>
  <c r="L3420" i="1"/>
  <c r="K3421" i="1"/>
  <c r="L3421" i="1"/>
  <c r="K3422" i="1"/>
  <c r="L3422" i="1"/>
  <c r="K3423" i="1"/>
  <c r="L3423" i="1"/>
  <c r="K3424" i="1"/>
  <c r="L3424" i="1"/>
  <c r="K3425" i="1"/>
  <c r="L3425" i="1"/>
  <c r="K3426" i="1"/>
  <c r="L3426" i="1"/>
  <c r="K3427" i="1"/>
  <c r="L3427" i="1"/>
  <c r="K3428" i="1"/>
  <c r="L3428" i="1"/>
  <c r="K3429" i="1"/>
  <c r="L3429" i="1"/>
  <c r="K3430" i="1"/>
  <c r="L3430" i="1"/>
  <c r="K3431" i="1"/>
  <c r="L3431" i="1"/>
  <c r="K3432" i="1"/>
  <c r="L3432" i="1"/>
  <c r="K3433" i="1"/>
  <c r="L3433" i="1"/>
  <c r="K3434" i="1"/>
  <c r="L3434" i="1"/>
  <c r="K3435" i="1"/>
  <c r="L3435" i="1"/>
  <c r="K3436" i="1"/>
  <c r="L3436" i="1"/>
  <c r="K3437" i="1"/>
  <c r="L3437" i="1"/>
  <c r="K3438" i="1"/>
  <c r="L3438" i="1"/>
  <c r="K3439" i="1"/>
  <c r="L3439" i="1"/>
  <c r="K3440" i="1"/>
  <c r="L3440" i="1"/>
  <c r="K3441" i="1"/>
  <c r="L3441" i="1"/>
  <c r="K3442" i="1"/>
  <c r="L3442" i="1"/>
  <c r="K3443" i="1"/>
  <c r="L3443" i="1"/>
  <c r="K3444" i="1"/>
  <c r="L3444" i="1"/>
  <c r="K3445" i="1"/>
  <c r="L3445" i="1"/>
  <c r="K3446" i="1"/>
  <c r="L3446" i="1"/>
  <c r="K3447" i="1"/>
  <c r="L3447" i="1"/>
  <c r="K3448" i="1"/>
  <c r="L3448" i="1"/>
  <c r="K3449" i="1"/>
  <c r="L3449" i="1"/>
  <c r="K3450" i="1"/>
  <c r="L3450" i="1"/>
  <c r="K3451" i="1"/>
  <c r="L3451" i="1"/>
  <c r="K3452" i="1"/>
  <c r="L3452" i="1"/>
  <c r="K3453" i="1"/>
  <c r="L3453" i="1"/>
  <c r="K3454" i="1"/>
  <c r="L3454" i="1"/>
  <c r="K3455" i="1"/>
  <c r="L3455" i="1"/>
  <c r="K3456" i="1"/>
  <c r="L3456" i="1"/>
  <c r="K3457" i="1"/>
  <c r="L3457" i="1"/>
  <c r="K3458" i="1"/>
  <c r="L3458" i="1"/>
  <c r="K3459" i="1"/>
  <c r="L3459" i="1"/>
  <c r="K3460" i="1"/>
  <c r="L3460" i="1"/>
  <c r="K3461" i="1"/>
  <c r="L3461" i="1"/>
  <c r="K3462" i="1"/>
  <c r="L3462" i="1"/>
  <c r="K3463" i="1"/>
  <c r="L3463" i="1"/>
  <c r="K3464" i="1"/>
  <c r="L3464" i="1"/>
  <c r="K3465" i="1"/>
  <c r="L3465" i="1"/>
  <c r="K3466" i="1"/>
  <c r="L3466" i="1"/>
  <c r="K3467" i="1"/>
  <c r="L3467" i="1"/>
  <c r="K3468" i="1"/>
  <c r="L3468" i="1"/>
  <c r="K3469" i="1"/>
  <c r="L3469" i="1"/>
  <c r="K3470" i="1"/>
  <c r="L3470" i="1"/>
  <c r="K3471" i="1"/>
  <c r="L3471" i="1"/>
  <c r="K3472" i="1"/>
  <c r="L3472" i="1"/>
  <c r="K3473" i="1"/>
  <c r="L3473" i="1"/>
  <c r="K3474" i="1"/>
  <c r="L3474" i="1"/>
  <c r="K3475" i="1"/>
  <c r="L3475" i="1"/>
  <c r="K3476" i="1"/>
  <c r="L3476" i="1"/>
  <c r="K3477" i="1"/>
  <c r="L3477" i="1"/>
  <c r="K3478" i="1"/>
  <c r="L3478" i="1"/>
  <c r="K3479" i="1"/>
  <c r="L3479" i="1"/>
  <c r="K3480" i="1"/>
  <c r="L3480" i="1"/>
  <c r="K3481" i="1"/>
  <c r="L3481" i="1"/>
  <c r="K3482" i="1"/>
  <c r="L3482" i="1"/>
  <c r="K3483" i="1"/>
  <c r="L3483" i="1"/>
  <c r="K3484" i="1"/>
  <c r="L3484" i="1"/>
  <c r="K3485" i="1"/>
  <c r="L3485" i="1"/>
  <c r="K3486" i="1"/>
  <c r="L3486" i="1"/>
  <c r="K3487" i="1"/>
  <c r="L3487" i="1"/>
  <c r="K3488" i="1"/>
  <c r="L3488" i="1"/>
  <c r="K3489" i="1"/>
  <c r="L3489" i="1"/>
  <c r="K3490" i="1"/>
  <c r="L3490" i="1"/>
  <c r="K3491" i="1"/>
  <c r="L3491" i="1"/>
  <c r="K3492" i="1"/>
  <c r="L3492" i="1"/>
  <c r="K3493" i="1"/>
  <c r="L3493" i="1"/>
  <c r="K3494" i="1"/>
  <c r="L3494" i="1"/>
  <c r="K3495" i="1"/>
  <c r="L3495" i="1"/>
  <c r="K3496" i="1"/>
  <c r="L3496" i="1"/>
  <c r="K3497" i="1"/>
  <c r="L3497" i="1"/>
  <c r="K3498" i="1"/>
  <c r="L3498" i="1"/>
  <c r="K3499" i="1"/>
  <c r="L3499" i="1"/>
  <c r="K3500" i="1"/>
  <c r="L3500" i="1"/>
  <c r="K3501" i="1"/>
  <c r="L3501" i="1"/>
  <c r="K3502" i="1"/>
  <c r="L3502" i="1"/>
  <c r="K3503" i="1"/>
  <c r="L3503" i="1"/>
  <c r="K3504" i="1"/>
  <c r="L3504" i="1"/>
  <c r="K3505" i="1"/>
  <c r="L3505" i="1"/>
  <c r="K3506" i="1"/>
  <c r="L3506" i="1"/>
  <c r="K3507" i="1"/>
  <c r="L3507" i="1"/>
  <c r="K3508" i="1"/>
  <c r="L3508" i="1"/>
  <c r="K3509" i="1"/>
  <c r="L3509" i="1"/>
  <c r="K3510" i="1"/>
  <c r="L3510" i="1"/>
  <c r="K3511" i="1"/>
  <c r="L3511" i="1"/>
  <c r="K3512" i="1"/>
  <c r="L3512" i="1"/>
  <c r="K3513" i="1"/>
  <c r="L3513" i="1"/>
  <c r="K3514" i="1"/>
  <c r="L3514" i="1"/>
  <c r="K3515" i="1"/>
  <c r="L3515" i="1"/>
  <c r="K3516" i="1"/>
  <c r="L3516" i="1"/>
  <c r="K3517" i="1"/>
  <c r="L3517" i="1"/>
  <c r="K3518" i="1"/>
  <c r="L3518" i="1"/>
  <c r="K3519" i="1"/>
  <c r="L3519" i="1"/>
  <c r="K3520" i="1"/>
  <c r="L3520" i="1"/>
  <c r="K3521" i="1"/>
  <c r="L3521" i="1"/>
  <c r="K3522" i="1"/>
  <c r="L3522" i="1"/>
  <c r="K3523" i="1"/>
  <c r="L3523" i="1"/>
  <c r="K3524" i="1"/>
  <c r="L3524" i="1"/>
  <c r="K3525" i="1"/>
  <c r="L3525" i="1"/>
  <c r="K3526" i="1"/>
  <c r="L3526" i="1"/>
  <c r="K3527" i="1"/>
  <c r="L3527" i="1"/>
  <c r="K3528" i="1"/>
  <c r="L3528" i="1"/>
  <c r="K3529" i="1"/>
  <c r="L3529" i="1"/>
  <c r="K3530" i="1"/>
  <c r="L3530" i="1"/>
  <c r="K3531" i="1"/>
  <c r="L3531" i="1"/>
  <c r="K3532" i="1"/>
  <c r="L3532" i="1"/>
  <c r="K3533" i="1"/>
  <c r="L3533" i="1"/>
  <c r="K3534" i="1"/>
  <c r="L3534" i="1"/>
  <c r="K3535" i="1"/>
  <c r="L3535" i="1"/>
  <c r="K3536" i="1"/>
  <c r="L3536" i="1"/>
  <c r="K3537" i="1"/>
  <c r="L3537" i="1"/>
  <c r="K3538" i="1"/>
  <c r="L3538" i="1"/>
  <c r="K3539" i="1"/>
  <c r="L3539" i="1"/>
  <c r="K3540" i="1"/>
  <c r="L3540" i="1"/>
  <c r="K3541" i="1"/>
  <c r="L3541" i="1"/>
  <c r="K3542" i="1"/>
  <c r="L3542" i="1"/>
  <c r="K3543" i="1"/>
  <c r="L3543" i="1"/>
  <c r="K3544" i="1"/>
  <c r="L3544" i="1"/>
  <c r="K3545" i="1"/>
  <c r="L3545" i="1"/>
  <c r="K3546" i="1"/>
  <c r="L3546" i="1"/>
  <c r="K3547" i="1"/>
  <c r="L3547" i="1"/>
  <c r="K3548" i="1"/>
  <c r="L3548" i="1"/>
  <c r="K3549" i="1"/>
  <c r="L3549" i="1"/>
  <c r="K3550" i="1"/>
  <c r="L3550" i="1"/>
  <c r="K3551" i="1"/>
  <c r="L3551" i="1"/>
  <c r="K3552" i="1"/>
  <c r="L3552" i="1"/>
  <c r="K3553" i="1"/>
  <c r="L3553" i="1"/>
  <c r="K3554" i="1"/>
  <c r="L3554" i="1"/>
  <c r="K3555" i="1"/>
  <c r="L3555" i="1"/>
  <c r="K3556" i="1"/>
  <c r="L3556" i="1"/>
  <c r="K3557" i="1"/>
  <c r="L3557" i="1"/>
  <c r="K3558" i="1"/>
  <c r="L3558" i="1"/>
  <c r="K3559" i="1"/>
  <c r="L3559" i="1"/>
  <c r="K3560" i="1"/>
  <c r="L3560" i="1"/>
  <c r="K3561" i="1"/>
  <c r="L3561" i="1"/>
  <c r="K3562" i="1"/>
  <c r="L3562" i="1"/>
  <c r="K3563" i="1"/>
  <c r="L3563" i="1"/>
  <c r="K3564" i="1"/>
  <c r="L3564" i="1"/>
  <c r="K3565" i="1"/>
  <c r="L3565" i="1"/>
  <c r="K3566" i="1"/>
  <c r="L3566" i="1"/>
  <c r="K3567" i="1"/>
  <c r="L3567" i="1"/>
  <c r="K3568" i="1"/>
  <c r="L3568" i="1"/>
  <c r="K3569" i="1"/>
  <c r="L3569" i="1"/>
  <c r="K3570" i="1"/>
  <c r="L3570" i="1"/>
  <c r="K3571" i="1"/>
  <c r="L3571" i="1"/>
  <c r="K3572" i="1"/>
  <c r="L3572" i="1"/>
  <c r="K3573" i="1"/>
  <c r="L3573" i="1"/>
  <c r="K3574" i="1"/>
  <c r="L3574" i="1"/>
  <c r="K3575" i="1"/>
  <c r="L3575" i="1"/>
  <c r="K3576" i="1"/>
  <c r="L3576" i="1"/>
  <c r="K3577" i="1"/>
  <c r="L3577" i="1"/>
  <c r="K3578" i="1"/>
  <c r="L3578" i="1"/>
  <c r="K3579" i="1"/>
  <c r="L3579" i="1"/>
  <c r="K3580" i="1"/>
  <c r="L3580" i="1"/>
  <c r="K3581" i="1"/>
  <c r="L3581" i="1"/>
  <c r="K3582" i="1"/>
  <c r="L3582" i="1"/>
  <c r="K3583" i="1"/>
  <c r="L3583" i="1"/>
  <c r="K3584" i="1"/>
  <c r="L3584" i="1"/>
  <c r="K3585" i="1"/>
  <c r="L3585" i="1"/>
  <c r="K3586" i="1"/>
  <c r="L3586" i="1"/>
  <c r="K3587" i="1"/>
  <c r="L3587" i="1"/>
  <c r="K3588" i="1"/>
  <c r="L3588" i="1"/>
  <c r="K3589" i="1"/>
  <c r="L3589" i="1"/>
  <c r="K3590" i="1"/>
  <c r="L3590" i="1"/>
  <c r="K3591" i="1"/>
  <c r="L3591" i="1"/>
  <c r="K3592" i="1"/>
  <c r="L3592" i="1"/>
  <c r="K3593" i="1"/>
  <c r="L3593" i="1"/>
  <c r="K3594" i="1"/>
  <c r="L3594" i="1"/>
  <c r="K3595" i="1"/>
  <c r="L3595" i="1"/>
  <c r="K3596" i="1"/>
  <c r="L3596" i="1"/>
  <c r="K3597" i="1"/>
  <c r="L3597" i="1"/>
  <c r="K3598" i="1"/>
  <c r="L3598" i="1"/>
  <c r="K3599" i="1"/>
  <c r="L3599" i="1"/>
  <c r="K3600" i="1"/>
  <c r="L3600" i="1"/>
  <c r="K3601" i="1"/>
  <c r="L3601" i="1"/>
  <c r="K3602" i="1"/>
  <c r="L3602" i="1"/>
  <c r="K3603" i="1"/>
  <c r="L3603" i="1"/>
  <c r="K3604" i="1"/>
  <c r="L3604" i="1"/>
  <c r="K3605" i="1"/>
  <c r="L3605" i="1"/>
  <c r="K3606" i="1"/>
  <c r="L3606" i="1"/>
  <c r="K3607" i="1"/>
  <c r="L3607" i="1"/>
  <c r="K3608" i="1"/>
  <c r="L3608" i="1"/>
  <c r="K3609" i="1"/>
  <c r="L3609" i="1"/>
  <c r="K3610" i="1"/>
  <c r="L3610" i="1"/>
  <c r="K3611" i="1"/>
  <c r="L3611" i="1"/>
  <c r="K3612" i="1"/>
  <c r="L3612" i="1"/>
  <c r="K3613" i="1"/>
  <c r="L3613" i="1"/>
  <c r="K3614" i="1"/>
  <c r="L3614" i="1"/>
  <c r="K3615" i="1"/>
  <c r="L3615" i="1"/>
  <c r="K3616" i="1"/>
  <c r="L3616" i="1"/>
  <c r="K3617" i="1"/>
  <c r="L3617" i="1"/>
  <c r="K3618" i="1"/>
  <c r="L3618" i="1"/>
  <c r="K3619" i="1"/>
  <c r="L3619" i="1"/>
  <c r="K3620" i="1"/>
  <c r="L3620" i="1"/>
  <c r="K3621" i="1"/>
  <c r="L3621" i="1"/>
  <c r="K3622" i="1"/>
  <c r="L3622" i="1"/>
  <c r="K3623" i="1"/>
  <c r="L3623" i="1"/>
  <c r="K3624" i="1"/>
  <c r="L3624" i="1"/>
  <c r="K3625" i="1"/>
  <c r="L3625" i="1"/>
  <c r="K3626" i="1"/>
  <c r="L3626" i="1"/>
  <c r="K3627" i="1"/>
  <c r="L3627" i="1"/>
  <c r="K3628" i="1"/>
  <c r="L3628" i="1"/>
  <c r="K3629" i="1"/>
  <c r="L3629" i="1"/>
  <c r="K3630" i="1"/>
  <c r="L3630" i="1"/>
  <c r="K3631" i="1"/>
  <c r="L3631" i="1"/>
  <c r="K3632" i="1"/>
  <c r="L3632" i="1"/>
  <c r="K3633" i="1"/>
  <c r="L3633" i="1"/>
  <c r="K3634" i="1"/>
  <c r="L3634" i="1"/>
  <c r="K3635" i="1"/>
  <c r="L3635" i="1"/>
  <c r="K3636" i="1"/>
  <c r="L3636" i="1"/>
  <c r="K3637" i="1"/>
  <c r="L3637" i="1"/>
  <c r="K3638" i="1"/>
  <c r="L3638" i="1"/>
  <c r="K3639" i="1"/>
  <c r="L3639" i="1"/>
  <c r="K3640" i="1"/>
  <c r="L3640" i="1"/>
  <c r="K3641" i="1"/>
  <c r="L3641" i="1"/>
  <c r="K3642" i="1"/>
  <c r="L3642" i="1"/>
  <c r="K3643" i="1"/>
  <c r="L3643" i="1"/>
  <c r="K3644" i="1"/>
  <c r="L3644" i="1"/>
  <c r="K3645" i="1"/>
  <c r="L3645" i="1"/>
  <c r="K3646" i="1"/>
  <c r="L3646" i="1"/>
  <c r="K3647" i="1"/>
  <c r="L3647" i="1"/>
  <c r="K3648" i="1"/>
  <c r="L3648" i="1"/>
  <c r="K3649" i="1"/>
  <c r="L3649" i="1"/>
  <c r="K3650" i="1"/>
  <c r="L3650" i="1"/>
  <c r="K3651" i="1"/>
  <c r="L3651" i="1"/>
  <c r="K3652" i="1"/>
  <c r="L3652" i="1"/>
  <c r="K3653" i="1"/>
  <c r="L3653" i="1"/>
  <c r="K3654" i="1"/>
  <c r="L3654" i="1"/>
  <c r="K3655" i="1"/>
  <c r="L3655" i="1"/>
  <c r="K3656" i="1"/>
  <c r="L3656" i="1"/>
  <c r="K3657" i="1"/>
  <c r="L3657" i="1"/>
  <c r="K3658" i="1"/>
  <c r="L3658" i="1"/>
  <c r="K3659" i="1"/>
  <c r="L3659" i="1"/>
  <c r="K3660" i="1"/>
  <c r="L3660" i="1"/>
  <c r="K3661" i="1"/>
  <c r="L3661" i="1"/>
  <c r="K3662" i="1"/>
  <c r="L3662" i="1"/>
  <c r="K3663" i="1"/>
  <c r="L3663" i="1"/>
  <c r="K3664" i="1"/>
  <c r="L3664" i="1"/>
  <c r="K3665" i="1"/>
  <c r="L3665" i="1"/>
  <c r="K3666" i="1"/>
  <c r="L3666" i="1"/>
  <c r="K3667" i="1"/>
  <c r="L3667" i="1"/>
  <c r="K3668" i="1"/>
  <c r="L3668" i="1"/>
  <c r="K3669" i="1"/>
  <c r="L3669" i="1"/>
  <c r="K3670" i="1"/>
  <c r="L3670" i="1"/>
  <c r="K3671" i="1"/>
  <c r="L3671" i="1"/>
  <c r="K3672" i="1"/>
  <c r="L3672" i="1"/>
  <c r="K3673" i="1"/>
  <c r="L3673" i="1"/>
  <c r="K3674" i="1"/>
  <c r="L3674" i="1"/>
  <c r="K3675" i="1"/>
  <c r="L3675" i="1"/>
  <c r="K3676" i="1"/>
  <c r="L3676" i="1"/>
  <c r="K3677" i="1"/>
  <c r="L3677" i="1"/>
  <c r="K3678" i="1"/>
  <c r="L3678" i="1"/>
  <c r="K3679" i="1"/>
  <c r="L3679" i="1"/>
  <c r="K3680" i="1"/>
  <c r="L3680" i="1"/>
  <c r="K3681" i="1"/>
  <c r="L3681" i="1"/>
  <c r="K3682" i="1"/>
  <c r="L3682" i="1"/>
  <c r="K3683" i="1"/>
  <c r="L3683" i="1"/>
  <c r="K3684" i="1"/>
  <c r="L3684" i="1"/>
  <c r="K3685" i="1"/>
  <c r="L3685" i="1"/>
  <c r="K3686" i="1"/>
  <c r="L3686" i="1"/>
  <c r="K3687" i="1"/>
  <c r="L3687" i="1"/>
  <c r="K3688" i="1"/>
  <c r="L3688" i="1"/>
  <c r="K3689" i="1"/>
  <c r="L3689" i="1"/>
  <c r="K3690" i="1"/>
  <c r="L3690" i="1"/>
  <c r="K3691" i="1"/>
  <c r="L3691" i="1"/>
  <c r="K3692" i="1"/>
  <c r="L3692" i="1"/>
  <c r="K3693" i="1"/>
  <c r="L3693" i="1"/>
  <c r="K3694" i="1"/>
  <c r="L3694" i="1"/>
  <c r="K3695" i="1"/>
  <c r="L3695" i="1"/>
  <c r="K3696" i="1"/>
  <c r="L3696" i="1"/>
  <c r="K3697" i="1"/>
  <c r="L3697" i="1"/>
  <c r="K3698" i="1"/>
  <c r="L3698" i="1"/>
  <c r="K3699" i="1"/>
  <c r="L3699" i="1"/>
  <c r="K3700" i="1"/>
  <c r="L3700" i="1"/>
  <c r="K3701" i="1"/>
  <c r="L3701" i="1"/>
  <c r="K3702" i="1"/>
  <c r="L3702" i="1"/>
  <c r="K3703" i="1"/>
  <c r="L3703" i="1"/>
  <c r="K3704" i="1"/>
  <c r="L3704" i="1"/>
  <c r="K3705" i="1"/>
  <c r="L3705" i="1"/>
  <c r="K3706" i="1"/>
  <c r="L3706" i="1"/>
  <c r="K3707" i="1"/>
  <c r="L3707" i="1"/>
  <c r="K3708" i="1"/>
  <c r="L3708" i="1"/>
  <c r="K3709" i="1"/>
  <c r="L3709" i="1"/>
  <c r="K3710" i="1"/>
  <c r="L3710" i="1"/>
  <c r="K3711" i="1"/>
  <c r="L3711" i="1"/>
  <c r="K3712" i="1"/>
  <c r="L3712" i="1"/>
  <c r="K3713" i="1"/>
  <c r="L3713" i="1"/>
  <c r="K3714" i="1"/>
  <c r="L3714" i="1"/>
  <c r="K3715" i="1"/>
  <c r="L3715" i="1"/>
  <c r="K3716" i="1"/>
  <c r="L3716" i="1"/>
  <c r="K3717" i="1"/>
  <c r="L3717" i="1"/>
  <c r="K3718" i="1"/>
  <c r="L3718" i="1"/>
  <c r="K3719" i="1"/>
  <c r="L3719" i="1"/>
  <c r="K3720" i="1"/>
  <c r="L3720" i="1"/>
  <c r="K3721" i="1"/>
  <c r="L3721" i="1"/>
  <c r="K3722" i="1"/>
  <c r="L3722" i="1"/>
  <c r="K3723" i="1"/>
  <c r="L3723" i="1"/>
  <c r="K3724" i="1"/>
  <c r="L3724" i="1"/>
  <c r="K3725" i="1"/>
  <c r="L3725" i="1"/>
  <c r="K3726" i="1"/>
  <c r="L3726" i="1"/>
  <c r="K3727" i="1"/>
  <c r="L3727" i="1"/>
  <c r="K3728" i="1"/>
  <c r="L3728" i="1"/>
  <c r="K3729" i="1"/>
  <c r="L3729" i="1"/>
  <c r="K3730" i="1"/>
  <c r="L3730" i="1"/>
  <c r="K3731" i="1"/>
  <c r="L3731" i="1"/>
  <c r="K3732" i="1"/>
  <c r="L3732" i="1"/>
  <c r="K3733" i="1"/>
  <c r="L3733" i="1"/>
  <c r="K3734" i="1"/>
  <c r="L3734" i="1"/>
  <c r="K3735" i="1"/>
  <c r="L3735" i="1"/>
  <c r="K3736" i="1"/>
  <c r="L3736" i="1"/>
  <c r="K3737" i="1"/>
  <c r="L3737" i="1"/>
  <c r="K3738" i="1"/>
  <c r="L3738" i="1"/>
  <c r="K3739" i="1"/>
  <c r="L3739" i="1"/>
  <c r="K3740" i="1"/>
  <c r="L3740" i="1"/>
  <c r="K3741" i="1"/>
  <c r="L3741" i="1"/>
  <c r="K3742" i="1"/>
  <c r="L3742" i="1"/>
  <c r="K3743" i="1"/>
  <c r="L3743" i="1"/>
  <c r="K3744" i="1"/>
  <c r="L3744" i="1"/>
  <c r="K3745" i="1"/>
  <c r="L3745" i="1"/>
  <c r="K3746" i="1"/>
  <c r="L3746" i="1"/>
  <c r="K3747" i="1"/>
  <c r="L3747" i="1"/>
  <c r="K3748" i="1"/>
  <c r="L3748" i="1"/>
  <c r="K3749" i="1"/>
  <c r="L3749" i="1"/>
  <c r="K3750" i="1"/>
  <c r="L3750" i="1"/>
  <c r="K3751" i="1"/>
  <c r="L3751" i="1"/>
  <c r="K3752" i="1"/>
  <c r="L3752" i="1"/>
  <c r="K3753" i="1"/>
  <c r="L3753" i="1"/>
  <c r="K3754" i="1"/>
  <c r="L3754" i="1"/>
  <c r="K3755" i="1"/>
  <c r="L3755" i="1"/>
  <c r="K3756" i="1"/>
  <c r="L3756" i="1"/>
  <c r="K3757" i="1"/>
  <c r="L3757" i="1"/>
  <c r="K3758" i="1"/>
  <c r="L3758" i="1"/>
  <c r="K3759" i="1"/>
  <c r="L3759" i="1"/>
  <c r="K3760" i="1"/>
  <c r="L3760" i="1"/>
  <c r="K3761" i="1"/>
  <c r="L3761" i="1"/>
  <c r="K3762" i="1"/>
  <c r="L3762" i="1"/>
  <c r="K3763" i="1"/>
  <c r="L3763" i="1"/>
  <c r="K3764" i="1"/>
  <c r="L3764" i="1"/>
  <c r="K3765" i="1"/>
  <c r="L3765" i="1"/>
  <c r="K3766" i="1"/>
  <c r="L3766" i="1"/>
  <c r="K3767" i="1"/>
  <c r="L3767" i="1"/>
  <c r="K3768" i="1"/>
  <c r="L3768" i="1"/>
  <c r="K3769" i="1"/>
  <c r="L3769" i="1"/>
  <c r="K3770" i="1"/>
  <c r="L3770" i="1"/>
  <c r="K3771" i="1"/>
  <c r="L3771" i="1"/>
  <c r="K3772" i="1"/>
  <c r="L3772" i="1"/>
  <c r="K3773" i="1"/>
  <c r="L3773" i="1"/>
  <c r="K3774" i="1"/>
  <c r="L3774" i="1"/>
  <c r="K3775" i="1"/>
  <c r="L3775" i="1"/>
  <c r="K3776" i="1"/>
  <c r="L3776" i="1"/>
  <c r="K3777" i="1"/>
  <c r="L3777" i="1"/>
  <c r="K3778" i="1"/>
  <c r="L3778" i="1"/>
  <c r="K3779" i="1"/>
  <c r="L3779" i="1"/>
  <c r="K3780" i="1"/>
  <c r="L3780" i="1"/>
  <c r="K3781" i="1"/>
  <c r="L3781" i="1"/>
  <c r="K3782" i="1"/>
  <c r="L3782" i="1"/>
  <c r="K3783" i="1"/>
  <c r="L3783" i="1"/>
  <c r="K3784" i="1"/>
  <c r="L3784" i="1"/>
  <c r="K3785" i="1"/>
  <c r="L3785" i="1"/>
  <c r="K3786" i="1"/>
  <c r="L3786" i="1"/>
  <c r="K3787" i="1"/>
  <c r="L3787" i="1"/>
  <c r="K3788" i="1"/>
  <c r="L3788" i="1"/>
  <c r="K3789" i="1"/>
  <c r="L3789" i="1"/>
  <c r="K3790" i="1"/>
  <c r="L3790" i="1"/>
  <c r="K3791" i="1"/>
  <c r="L3791" i="1"/>
  <c r="K3792" i="1"/>
  <c r="L3792" i="1"/>
  <c r="K3793" i="1"/>
  <c r="L3793" i="1"/>
  <c r="K3794" i="1"/>
  <c r="L3794" i="1"/>
  <c r="K3795" i="1"/>
  <c r="L3795" i="1"/>
  <c r="K3796" i="1"/>
  <c r="L3796" i="1"/>
  <c r="K3797" i="1"/>
  <c r="L3797" i="1"/>
  <c r="K3798" i="1"/>
  <c r="L3798" i="1"/>
  <c r="K3799" i="1"/>
  <c r="L3799" i="1"/>
  <c r="K3800" i="1"/>
  <c r="L3800" i="1"/>
  <c r="K3801" i="1"/>
  <c r="L3801" i="1"/>
  <c r="K3802" i="1"/>
  <c r="L3802" i="1"/>
  <c r="K3803" i="1"/>
  <c r="L3803" i="1"/>
  <c r="K3804" i="1"/>
  <c r="L3804" i="1"/>
  <c r="K3805" i="1"/>
  <c r="L3805" i="1"/>
  <c r="K3806" i="1"/>
  <c r="L3806" i="1"/>
  <c r="K3807" i="1"/>
  <c r="L3807" i="1"/>
  <c r="K3808" i="1"/>
  <c r="L3808" i="1"/>
  <c r="K3809" i="1"/>
  <c r="L3809" i="1"/>
  <c r="K3810" i="1"/>
  <c r="L3810" i="1"/>
  <c r="K3811" i="1"/>
  <c r="L3811" i="1"/>
  <c r="K3812" i="1"/>
  <c r="L3812" i="1"/>
  <c r="K3813" i="1"/>
  <c r="L3813" i="1"/>
  <c r="K3814" i="1"/>
  <c r="L3814" i="1"/>
  <c r="K3815" i="1"/>
  <c r="L3815" i="1"/>
  <c r="K3816" i="1"/>
  <c r="L3816" i="1"/>
  <c r="K3817" i="1"/>
  <c r="L3817" i="1"/>
  <c r="K3818" i="1"/>
  <c r="L3818" i="1"/>
  <c r="K3819" i="1"/>
  <c r="L3819" i="1"/>
  <c r="K3820" i="1"/>
  <c r="L3820" i="1"/>
  <c r="K3821" i="1"/>
  <c r="L3821" i="1"/>
  <c r="K3822" i="1"/>
  <c r="L3822" i="1"/>
  <c r="K3823" i="1"/>
  <c r="L3823" i="1"/>
  <c r="K3824" i="1"/>
  <c r="L3824" i="1"/>
  <c r="K3825" i="1"/>
  <c r="L3825" i="1"/>
  <c r="K3826" i="1"/>
  <c r="L3826" i="1"/>
  <c r="K3827" i="1"/>
  <c r="L3827" i="1"/>
  <c r="K3828" i="1"/>
  <c r="L3828" i="1"/>
  <c r="K3829" i="1"/>
  <c r="L3829" i="1"/>
  <c r="K3830" i="1"/>
  <c r="L3830" i="1"/>
  <c r="K3831" i="1"/>
  <c r="L3831" i="1"/>
  <c r="K3832" i="1"/>
  <c r="L3832" i="1"/>
  <c r="K3833" i="1"/>
  <c r="L3833" i="1"/>
  <c r="K3834" i="1"/>
  <c r="L3834" i="1"/>
  <c r="K3835" i="1"/>
  <c r="L3835" i="1"/>
  <c r="K3836" i="1"/>
  <c r="L3836" i="1"/>
  <c r="K3837" i="1"/>
  <c r="L3837" i="1"/>
  <c r="K3838" i="1"/>
  <c r="L3838" i="1"/>
  <c r="K3839" i="1"/>
  <c r="L3839" i="1"/>
  <c r="K3840" i="1"/>
  <c r="L3840" i="1"/>
  <c r="K3841" i="1"/>
  <c r="L3841" i="1"/>
  <c r="K3842" i="1"/>
  <c r="L3842" i="1"/>
  <c r="K3843" i="1"/>
  <c r="L3843" i="1"/>
  <c r="K3844" i="1"/>
  <c r="L3844" i="1"/>
  <c r="K3845" i="1"/>
  <c r="L3845" i="1"/>
  <c r="K3846" i="1"/>
  <c r="L3846" i="1"/>
  <c r="K3847" i="1"/>
  <c r="L3847" i="1"/>
  <c r="K3848" i="1"/>
  <c r="L3848" i="1"/>
  <c r="K3849" i="1"/>
  <c r="L3849" i="1"/>
  <c r="K3850" i="1"/>
  <c r="L3850" i="1"/>
  <c r="K3851" i="1"/>
  <c r="L3851" i="1"/>
  <c r="K3852" i="1"/>
  <c r="L3852" i="1"/>
  <c r="K3853" i="1"/>
  <c r="L3853" i="1"/>
  <c r="K3854" i="1"/>
  <c r="L3854" i="1"/>
  <c r="K3855" i="1"/>
  <c r="L3855" i="1"/>
  <c r="K3856" i="1"/>
  <c r="L3856" i="1"/>
  <c r="K3857" i="1"/>
  <c r="L3857" i="1"/>
  <c r="K3858" i="1"/>
  <c r="L3858" i="1"/>
  <c r="K3859" i="1"/>
  <c r="L3859" i="1"/>
  <c r="K3860" i="1"/>
  <c r="L3860" i="1"/>
  <c r="K3861" i="1"/>
  <c r="L3861" i="1"/>
  <c r="K3862" i="1"/>
  <c r="L3862" i="1"/>
  <c r="K3863" i="1"/>
  <c r="L3863" i="1"/>
  <c r="K3864" i="1"/>
  <c r="L3864" i="1"/>
  <c r="K3865" i="1"/>
  <c r="L3865" i="1"/>
  <c r="K3866" i="1"/>
  <c r="L3866" i="1"/>
  <c r="K3867" i="1"/>
  <c r="L3867" i="1"/>
  <c r="K3868" i="1"/>
  <c r="L3868" i="1"/>
  <c r="K3869" i="1"/>
  <c r="L3869" i="1"/>
  <c r="K3870" i="1"/>
  <c r="L3870" i="1"/>
  <c r="K3871" i="1"/>
  <c r="L3871" i="1"/>
  <c r="K3872" i="1"/>
  <c r="L3872" i="1"/>
  <c r="K3873" i="1"/>
  <c r="L3873" i="1"/>
  <c r="K3874" i="1"/>
  <c r="L3874" i="1"/>
  <c r="K3875" i="1"/>
  <c r="L3875" i="1"/>
  <c r="K3876" i="1"/>
  <c r="L3876" i="1"/>
  <c r="K3877" i="1"/>
  <c r="L3877" i="1"/>
  <c r="K3878" i="1"/>
  <c r="L3878" i="1"/>
  <c r="K3879" i="1"/>
  <c r="L3879" i="1"/>
  <c r="K3880" i="1"/>
  <c r="L3880" i="1"/>
  <c r="K3881" i="1"/>
  <c r="L3881" i="1"/>
  <c r="K3882" i="1"/>
  <c r="L3882" i="1"/>
  <c r="K3883" i="1"/>
  <c r="L3883" i="1"/>
  <c r="K3884" i="1"/>
  <c r="L3884" i="1"/>
  <c r="K3885" i="1"/>
  <c r="L3885" i="1"/>
  <c r="K3886" i="1"/>
  <c r="L3886" i="1"/>
  <c r="K3887" i="1"/>
  <c r="L3887" i="1"/>
  <c r="K3888" i="1"/>
  <c r="L3888" i="1"/>
  <c r="K3889" i="1"/>
  <c r="L3889" i="1"/>
  <c r="K3890" i="1"/>
  <c r="L3890" i="1"/>
  <c r="K3891" i="1"/>
  <c r="L3891" i="1"/>
  <c r="K3892" i="1"/>
  <c r="L3892" i="1"/>
  <c r="K3893" i="1"/>
  <c r="L3893" i="1"/>
  <c r="K3894" i="1"/>
  <c r="L3894" i="1"/>
  <c r="K3895" i="1"/>
  <c r="L3895" i="1"/>
  <c r="K3896" i="1"/>
  <c r="L3896" i="1"/>
  <c r="K3897" i="1"/>
  <c r="L3897" i="1"/>
  <c r="K3898" i="1"/>
  <c r="L3898" i="1"/>
  <c r="K3899" i="1"/>
  <c r="L3899" i="1"/>
  <c r="K3900" i="1"/>
  <c r="L3900" i="1"/>
  <c r="K3901" i="1"/>
  <c r="L3901" i="1"/>
  <c r="K3902" i="1"/>
  <c r="L3902" i="1"/>
  <c r="K3903" i="1"/>
  <c r="L3903" i="1"/>
  <c r="K3904" i="1"/>
  <c r="L3904" i="1"/>
  <c r="K3905" i="1"/>
  <c r="L3905" i="1"/>
  <c r="K3906" i="1"/>
  <c r="L3906" i="1"/>
  <c r="K3907" i="1"/>
  <c r="L3907" i="1"/>
  <c r="K3908" i="1"/>
  <c r="L3908" i="1"/>
  <c r="K3909" i="1"/>
  <c r="L3909" i="1"/>
  <c r="K3910" i="1"/>
  <c r="L3910" i="1"/>
  <c r="K3911" i="1"/>
  <c r="L3911" i="1"/>
  <c r="K3912" i="1"/>
  <c r="L3912" i="1"/>
  <c r="K3913" i="1"/>
  <c r="L3913" i="1"/>
  <c r="K3914" i="1"/>
  <c r="L3914" i="1"/>
  <c r="K3915" i="1"/>
  <c r="L3915" i="1"/>
  <c r="K3916" i="1"/>
  <c r="L3916" i="1"/>
  <c r="K3917" i="1"/>
  <c r="L3917" i="1"/>
  <c r="K3918" i="1"/>
  <c r="L3918" i="1"/>
  <c r="K3919" i="1"/>
  <c r="L3919" i="1"/>
  <c r="K3920" i="1"/>
  <c r="L3920" i="1"/>
  <c r="K3921" i="1"/>
  <c r="L3921" i="1"/>
  <c r="K3922" i="1"/>
  <c r="L3922" i="1"/>
  <c r="K3923" i="1"/>
  <c r="L3923" i="1"/>
  <c r="K3924" i="1"/>
  <c r="L3924" i="1"/>
  <c r="K3925" i="1"/>
  <c r="L3925" i="1"/>
  <c r="K3926" i="1"/>
  <c r="L3926" i="1"/>
  <c r="K3927" i="1"/>
  <c r="L3927" i="1"/>
  <c r="K3928" i="1"/>
  <c r="L3928" i="1"/>
  <c r="K3929" i="1"/>
  <c r="L3929" i="1"/>
  <c r="K3930" i="1"/>
  <c r="L3930" i="1"/>
  <c r="K3931" i="1"/>
  <c r="L3931" i="1"/>
  <c r="K3932" i="1"/>
  <c r="L3932" i="1"/>
  <c r="K3933" i="1"/>
  <c r="L3933" i="1"/>
  <c r="K3934" i="1"/>
  <c r="L3934" i="1"/>
  <c r="K3935" i="1"/>
  <c r="L3935" i="1"/>
  <c r="K3936" i="1"/>
  <c r="L3936" i="1"/>
  <c r="K3937" i="1"/>
  <c r="L3937" i="1"/>
  <c r="K3938" i="1"/>
  <c r="L3938" i="1"/>
  <c r="K3939" i="1"/>
  <c r="L3939" i="1"/>
  <c r="K3940" i="1"/>
  <c r="L3940" i="1"/>
  <c r="K3941" i="1"/>
  <c r="L3941" i="1"/>
  <c r="K3942" i="1"/>
  <c r="L3942" i="1"/>
  <c r="K3943" i="1"/>
  <c r="L3943" i="1"/>
  <c r="K3944" i="1"/>
  <c r="L3944" i="1"/>
  <c r="K3945" i="1"/>
  <c r="L3945" i="1"/>
  <c r="K3946" i="1"/>
  <c r="L3946" i="1"/>
  <c r="K3947" i="1"/>
  <c r="L3947" i="1"/>
  <c r="K3948" i="1"/>
  <c r="L3948" i="1"/>
  <c r="K3949" i="1"/>
  <c r="L3949" i="1"/>
  <c r="K3950" i="1"/>
  <c r="L3950" i="1"/>
  <c r="K3951" i="1"/>
  <c r="L3951" i="1"/>
  <c r="K3952" i="1"/>
  <c r="L3952" i="1"/>
  <c r="K3953" i="1"/>
  <c r="L3953" i="1"/>
  <c r="K3954" i="1"/>
  <c r="L3954" i="1"/>
  <c r="K3955" i="1"/>
  <c r="L3955" i="1"/>
  <c r="K3956" i="1"/>
  <c r="L3956" i="1"/>
  <c r="K3957" i="1"/>
  <c r="L3957" i="1"/>
  <c r="K3958" i="1"/>
  <c r="L3958" i="1"/>
  <c r="K3959" i="1"/>
  <c r="L3959" i="1"/>
  <c r="K3960" i="1"/>
  <c r="L3960" i="1"/>
  <c r="K3961" i="1"/>
  <c r="L3961" i="1"/>
  <c r="K3962" i="1"/>
  <c r="L3962" i="1"/>
  <c r="K3963" i="1"/>
  <c r="L3963" i="1"/>
  <c r="K3964" i="1"/>
  <c r="L3964" i="1"/>
  <c r="K3965" i="1"/>
  <c r="L3965" i="1"/>
  <c r="K3966" i="1"/>
  <c r="L3966" i="1"/>
  <c r="K3967" i="1"/>
  <c r="L3967" i="1"/>
  <c r="K3968" i="1"/>
  <c r="L3968" i="1"/>
  <c r="K3969" i="1"/>
  <c r="L3969" i="1"/>
  <c r="K3970" i="1"/>
  <c r="L3970" i="1"/>
  <c r="K3971" i="1"/>
  <c r="L3971" i="1"/>
  <c r="K3972" i="1"/>
  <c r="L3972" i="1"/>
  <c r="K3973" i="1"/>
  <c r="L3973" i="1"/>
  <c r="K3974" i="1"/>
  <c r="L3974" i="1"/>
  <c r="K3975" i="1"/>
  <c r="L3975" i="1"/>
  <c r="K3976" i="1"/>
  <c r="L3976" i="1"/>
  <c r="K3977" i="1"/>
  <c r="L3977" i="1"/>
  <c r="K3978" i="1"/>
  <c r="L3978" i="1"/>
  <c r="K3979" i="1"/>
  <c r="L3979" i="1"/>
  <c r="K3980" i="1"/>
  <c r="L3980" i="1"/>
  <c r="K3981" i="1"/>
  <c r="L3981" i="1"/>
  <c r="K3982" i="1"/>
  <c r="L3982" i="1"/>
  <c r="K3983" i="1"/>
  <c r="L3983" i="1"/>
  <c r="K3984" i="1"/>
  <c r="L3984" i="1"/>
  <c r="K3985" i="1"/>
  <c r="L3985" i="1"/>
  <c r="K3986" i="1"/>
  <c r="L3986" i="1"/>
  <c r="K3987" i="1"/>
  <c r="L3987" i="1"/>
  <c r="K3988" i="1"/>
  <c r="L3988" i="1"/>
  <c r="K3989" i="1"/>
  <c r="L3989" i="1"/>
  <c r="K3990" i="1"/>
  <c r="L3990" i="1"/>
  <c r="K3991" i="1"/>
  <c r="L3991" i="1"/>
  <c r="K3992" i="1"/>
  <c r="L3992" i="1"/>
  <c r="K3993" i="1"/>
  <c r="L3993" i="1"/>
  <c r="K3994" i="1"/>
  <c r="L3994" i="1"/>
  <c r="K3995" i="1"/>
  <c r="L3995" i="1"/>
  <c r="K3996" i="1"/>
  <c r="L3996" i="1"/>
  <c r="K3997" i="1"/>
  <c r="L3997" i="1"/>
  <c r="K3998" i="1"/>
  <c r="L3998" i="1"/>
  <c r="K3999" i="1"/>
  <c r="L3999" i="1"/>
  <c r="K4000" i="1"/>
  <c r="L4000" i="1"/>
  <c r="K4001" i="1"/>
  <c r="L4001" i="1"/>
  <c r="K4002" i="1"/>
  <c r="L4002" i="1"/>
  <c r="K4003" i="1"/>
  <c r="L4003" i="1"/>
  <c r="K4004" i="1"/>
  <c r="L4004" i="1"/>
  <c r="K4005" i="1"/>
  <c r="L4005" i="1"/>
  <c r="K4006" i="1"/>
  <c r="L4006" i="1"/>
  <c r="K4007" i="1"/>
  <c r="L4007" i="1"/>
  <c r="K4008" i="1"/>
  <c r="L4008" i="1"/>
  <c r="K4009" i="1"/>
  <c r="L4009" i="1"/>
  <c r="K4010" i="1"/>
  <c r="L4010" i="1"/>
  <c r="K4011" i="1"/>
  <c r="L4011" i="1"/>
  <c r="K4012" i="1"/>
  <c r="L4012" i="1"/>
  <c r="K4013" i="1"/>
  <c r="L4013" i="1"/>
  <c r="K4014" i="1"/>
  <c r="L4014" i="1"/>
  <c r="K4015" i="1"/>
  <c r="L4015" i="1"/>
  <c r="K4016" i="1"/>
  <c r="L4016" i="1"/>
  <c r="K4017" i="1"/>
  <c r="L4017" i="1"/>
  <c r="K4018" i="1"/>
  <c r="L4018" i="1"/>
  <c r="K4019" i="1"/>
  <c r="L4019" i="1"/>
  <c r="K4020" i="1"/>
  <c r="L4020" i="1"/>
  <c r="K4021" i="1"/>
  <c r="L4021" i="1"/>
  <c r="K4022" i="1"/>
  <c r="L4022" i="1"/>
  <c r="K4023" i="1"/>
  <c r="L4023" i="1"/>
  <c r="K4024" i="1"/>
  <c r="L4024" i="1"/>
  <c r="K4025" i="1"/>
  <c r="L4025" i="1"/>
  <c r="K4026" i="1"/>
  <c r="L4026" i="1"/>
  <c r="K4027" i="1"/>
  <c r="L4027" i="1"/>
  <c r="K4028" i="1"/>
  <c r="L4028" i="1"/>
  <c r="K4029" i="1"/>
  <c r="L4029" i="1"/>
  <c r="K4030" i="1"/>
  <c r="L4030" i="1"/>
  <c r="K4031" i="1"/>
  <c r="L4031" i="1"/>
  <c r="K4032" i="1"/>
  <c r="L4032" i="1"/>
  <c r="K4033" i="1"/>
  <c r="L4033" i="1"/>
  <c r="K4034" i="1"/>
  <c r="L4034" i="1"/>
  <c r="K4035" i="1"/>
  <c r="L4035" i="1"/>
  <c r="K4036" i="1"/>
  <c r="L4036" i="1"/>
  <c r="K4037" i="1"/>
  <c r="L4037" i="1"/>
  <c r="K4038" i="1"/>
  <c r="L4038" i="1"/>
  <c r="K4039" i="1"/>
  <c r="L4039" i="1"/>
  <c r="K4040" i="1"/>
  <c r="L4040" i="1"/>
  <c r="K4041" i="1"/>
  <c r="L4041" i="1"/>
  <c r="K4042" i="1"/>
  <c r="L4042" i="1"/>
  <c r="K4043" i="1"/>
  <c r="L4043" i="1"/>
  <c r="K4044" i="1"/>
  <c r="L4044" i="1"/>
  <c r="K4045" i="1"/>
  <c r="L4045" i="1"/>
  <c r="K4046" i="1"/>
  <c r="L4046" i="1"/>
  <c r="K4047" i="1"/>
  <c r="L4047" i="1"/>
  <c r="K4048" i="1"/>
  <c r="L4048" i="1"/>
  <c r="K4049" i="1"/>
  <c r="L4049" i="1"/>
  <c r="K4050" i="1"/>
  <c r="L4050" i="1"/>
  <c r="K4051" i="1"/>
  <c r="L4051" i="1"/>
  <c r="K4052" i="1"/>
  <c r="L4052" i="1"/>
  <c r="K4053" i="1"/>
  <c r="L4053" i="1"/>
  <c r="K4054" i="1"/>
  <c r="L4054" i="1"/>
  <c r="K4055" i="1"/>
  <c r="L4055" i="1"/>
  <c r="K4056" i="1"/>
  <c r="L4056" i="1"/>
  <c r="K4057" i="1"/>
  <c r="L4057" i="1"/>
  <c r="K4058" i="1"/>
  <c r="L4058" i="1"/>
  <c r="K4059" i="1"/>
  <c r="L4059" i="1"/>
  <c r="K4060" i="1"/>
  <c r="L4060" i="1"/>
  <c r="K4061" i="1"/>
  <c r="L4061" i="1"/>
  <c r="K4062" i="1"/>
  <c r="L4062" i="1"/>
  <c r="K4063" i="1"/>
  <c r="L4063" i="1"/>
  <c r="K4064" i="1"/>
  <c r="L4064" i="1"/>
  <c r="K4065" i="1"/>
  <c r="L4065" i="1"/>
  <c r="K4066" i="1"/>
  <c r="L4066" i="1"/>
  <c r="K4067" i="1"/>
  <c r="L4067" i="1"/>
  <c r="K4068" i="1"/>
  <c r="L4068" i="1"/>
  <c r="K4069" i="1"/>
  <c r="L4069" i="1"/>
  <c r="K4070" i="1"/>
  <c r="L4070" i="1"/>
  <c r="K4071" i="1"/>
  <c r="L4071" i="1"/>
  <c r="K4072" i="1"/>
  <c r="L4072" i="1"/>
  <c r="K4073" i="1"/>
  <c r="L4073" i="1"/>
  <c r="K4074" i="1"/>
  <c r="L4074" i="1"/>
  <c r="K4075" i="1"/>
  <c r="L4075" i="1"/>
  <c r="K4076" i="1"/>
  <c r="L4076" i="1"/>
  <c r="K4077" i="1"/>
  <c r="L4077" i="1"/>
  <c r="K4078" i="1"/>
  <c r="L4078" i="1"/>
  <c r="K4079" i="1"/>
  <c r="L4079" i="1"/>
  <c r="K4080" i="1"/>
  <c r="L4080" i="1"/>
  <c r="K4081" i="1"/>
  <c r="L4081" i="1"/>
  <c r="K4082" i="1"/>
  <c r="L4082" i="1"/>
  <c r="K4083" i="1"/>
  <c r="L4083" i="1"/>
  <c r="K4084" i="1"/>
  <c r="L4084" i="1"/>
  <c r="K4085" i="1"/>
  <c r="L4085" i="1"/>
  <c r="K4086" i="1"/>
  <c r="L4086" i="1"/>
  <c r="K4087" i="1"/>
  <c r="L4087" i="1"/>
  <c r="K4088" i="1"/>
  <c r="L4088" i="1"/>
  <c r="K4089" i="1"/>
  <c r="L4089" i="1"/>
  <c r="K4090" i="1"/>
  <c r="L4090" i="1"/>
  <c r="K4091" i="1"/>
  <c r="L4091" i="1"/>
  <c r="K4092" i="1"/>
  <c r="L4092" i="1"/>
  <c r="K4093" i="1"/>
  <c r="L4093" i="1"/>
  <c r="K4094" i="1"/>
  <c r="L4094" i="1"/>
  <c r="K4095" i="1"/>
  <c r="L4095" i="1"/>
  <c r="K4096" i="1"/>
  <c r="L4096" i="1"/>
  <c r="K4097" i="1"/>
  <c r="L4097" i="1"/>
  <c r="K4098" i="1"/>
  <c r="L4098" i="1"/>
  <c r="K4099" i="1"/>
  <c r="L4099" i="1"/>
  <c r="K4100" i="1"/>
  <c r="L4100" i="1"/>
  <c r="K4101" i="1"/>
  <c r="L4101" i="1"/>
  <c r="K4102" i="1"/>
  <c r="L4102" i="1"/>
  <c r="K4103" i="1"/>
  <c r="L4103" i="1"/>
  <c r="K4104" i="1"/>
  <c r="L4104" i="1"/>
  <c r="K4105" i="1"/>
  <c r="L4105" i="1"/>
  <c r="K4106" i="1"/>
  <c r="L4106" i="1"/>
  <c r="K4107" i="1"/>
  <c r="L4107" i="1"/>
  <c r="K4108" i="1"/>
  <c r="L4108" i="1"/>
  <c r="K4109" i="1"/>
  <c r="L4109" i="1"/>
  <c r="K4110" i="1"/>
  <c r="L4110" i="1"/>
  <c r="K4111" i="1"/>
  <c r="L4111" i="1"/>
  <c r="K4112" i="1"/>
  <c r="L4112" i="1"/>
  <c r="K4113" i="1"/>
  <c r="L4113" i="1"/>
  <c r="K4114" i="1"/>
  <c r="L4114" i="1"/>
  <c r="K4115" i="1"/>
  <c r="L4115" i="1"/>
  <c r="K2" i="1"/>
  <c r="L2" i="1"/>
  <c r="M6" i="1"/>
  <c r="D12" i="7"/>
  <c r="D3" i="7"/>
  <c r="E3" i="7"/>
  <c r="H3" i="7"/>
  <c r="D4" i="7"/>
  <c r="E4" i="7"/>
  <c r="H4" i="7"/>
  <c r="D5" i="7"/>
  <c r="E5" i="7"/>
  <c r="H5" i="7"/>
  <c r="D6" i="7"/>
  <c r="E6" i="7"/>
  <c r="H6" i="7"/>
  <c r="D7" i="7"/>
  <c r="E7" i="7"/>
  <c r="H7" i="7"/>
  <c r="D8" i="7"/>
  <c r="E8" i="7"/>
  <c r="H8" i="7"/>
  <c r="D9" i="7"/>
  <c r="E9" i="7"/>
  <c r="H9" i="7"/>
  <c r="D10" i="7"/>
  <c r="E10" i="7"/>
  <c r="H10" i="7"/>
  <c r="D11" i="7"/>
  <c r="E11" i="7"/>
  <c r="H11" i="7"/>
  <c r="E12" i="7"/>
  <c r="H12" i="7"/>
  <c r="D13" i="7"/>
  <c r="E13" i="7"/>
  <c r="H13" i="7"/>
  <c r="D2" i="7"/>
  <c r="E2" i="7"/>
  <c r="H2" i="7"/>
  <c r="C3" i="7"/>
  <c r="G3" i="7"/>
  <c r="C4" i="7"/>
  <c r="G4" i="7"/>
  <c r="C5" i="7"/>
  <c r="G5" i="7"/>
  <c r="C6" i="7"/>
  <c r="G6" i="7"/>
  <c r="C7" i="7"/>
  <c r="G7" i="7"/>
  <c r="C8" i="7"/>
  <c r="G8" i="7"/>
  <c r="C9" i="7"/>
  <c r="G9" i="7"/>
  <c r="C10" i="7"/>
  <c r="G10" i="7"/>
  <c r="C11" i="7"/>
  <c r="G11" i="7"/>
  <c r="C12" i="7"/>
  <c r="G12" i="7"/>
  <c r="C13" i="7"/>
  <c r="G13" i="7"/>
  <c r="C2" i="7"/>
  <c r="G2" i="7"/>
  <c r="B6" i="7"/>
  <c r="F6" i="7"/>
  <c r="B7" i="7"/>
  <c r="F7" i="7"/>
  <c r="B8" i="7"/>
  <c r="F8" i="7"/>
  <c r="B9" i="7"/>
  <c r="F9" i="7"/>
  <c r="B10" i="7"/>
  <c r="F10" i="7"/>
  <c r="B11" i="7"/>
  <c r="F11" i="7"/>
  <c r="B12" i="7"/>
  <c r="F12" i="7"/>
  <c r="B13" i="7"/>
  <c r="F13" i="7"/>
  <c r="B3" i="7"/>
  <c r="F3" i="7"/>
  <c r="B4" i="7"/>
  <c r="F4" i="7"/>
  <c r="B5" i="7"/>
  <c r="F5" i="7"/>
  <c r="B2" i="7"/>
  <c r="F2" i="7"/>
  <c r="M3" i="1"/>
  <c r="M4" i="1"/>
  <c r="M5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<sst xmlns="http://schemas.openxmlformats.org/spreadsheetml/2006/main" count="33050" uniqueCount="8400">
  <si>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</si>
  <si>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</si>
  <si>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</si>
  <si>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</si>
  <si>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</si>
  <si>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</si>
  <si>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</si>
  <si>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</si>
  <si>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</si>
  <si>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</si>
  <si>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</si>
  <si>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</si>
  <si>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</si>
  <si>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</si>
  <si>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</si>
  <si>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</si>
  <si>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</si>
  <si>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</si>
  <si>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</si>
  <si>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</si>
  <si>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</si>
  <si>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</si>
  <si>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</si>
  <si>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</si>
  <si>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</si>
  <si>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</si>
  <si>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</si>
  <si>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</si>
  <si>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</si>
  <si>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</si>
  <si>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</si>
  <si>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</si>
  <si>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</si>
  <si>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</si>
  <si>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</si>
  <si>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</si>
  <si>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</si>
  <si>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</si>
  <si>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</si>
  <si>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</si>
  <si>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</si>
  <si>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</si>
  <si>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</si>
  <si>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</si>
  <si>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</si>
  <si>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</si>
  <si>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</si>
  <si>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</si>
  <si>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</si>
  <si>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</si>
  <si>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</si>
  <si>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</si>
  <si>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</si>
  <si>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</si>
  <si>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</si>
  <si>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</si>
  <si>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</si>
  <si>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</si>
  <si>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</si>
  <si>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</si>
  <si>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</si>
  <si>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</si>
  <si>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</si>
  <si>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</si>
  <si>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</si>
  <si>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</si>
  <si>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</si>
  <si>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</si>
  <si>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</si>
  <si>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</si>
  <si>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</si>
  <si>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</si>
  <si>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</si>
  <si>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</si>
  <si>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</si>
  <si>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</si>
  <si>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</si>
  <si>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</si>
  <si>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</si>
  <si>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</si>
  <si>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</si>
  <si>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</si>
  <si>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</si>
  <si>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</si>
  <si>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</si>
  <si>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</si>
  <si>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</si>
  <si>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</si>
  <si>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</si>
  <si>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</si>
  <si>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</si>
  <si>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</si>
  <si>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</si>
  <si>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</si>
  <si>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</si>
  <si>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</si>
  <si>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</si>
  <si>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</si>
  <si>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</si>
  <si>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</si>
  <si>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</si>
  <si>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</si>
  <si>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</si>
  <si>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</si>
  <si>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</si>
  <si>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</si>
  <si>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</si>
  <si>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</si>
  <si>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</si>
  <si>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</si>
  <si>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</si>
  <si>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</si>
  <si>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</si>
  <si>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</si>
  <si>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</si>
  <si>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</si>
  <si>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</si>
  <si>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</si>
  <si>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</si>
  <si>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</si>
  <si>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</si>
  <si>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</si>
  <si>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</si>
  <si>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</si>
  <si>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</si>
  <si>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</si>
  <si>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</si>
  <si>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</si>
  <si>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</si>
  <si>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</si>
  <si>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</si>
  <si>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</si>
  <si>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</si>
  <si>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</si>
  <si>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</si>
  <si>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</si>
  <si>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</si>
  <si>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</si>
  <si>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</si>
  <si>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</si>
  <si>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</si>
  <si>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</si>
  <si>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</si>
  <si>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</si>
  <si>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</si>
  <si>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</si>
  <si>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</si>
  <si>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</si>
  <si>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</si>
  <si>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</si>
  <si>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</si>
  <si>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</si>
  <si>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</si>
  <si>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</si>
  <si>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</si>
  <si>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</si>
  <si>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</si>
  <si>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</si>
  <si>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</si>
  <si>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</si>
  <si>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</si>
  <si>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</si>
  <si>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</si>
  <si>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</si>
  <si>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</si>
  <si>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</si>
  <si>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</si>
  <si>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</si>
  <si>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</si>
  <si>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</si>
  <si>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</si>
  <si>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</si>
  <si>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</si>
  <si>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</si>
  <si>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</si>
  <si>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</si>
  <si>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</si>
  <si>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</si>
  <si>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</si>
  <si>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</si>
  <si>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</si>
  <si>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</si>
  <si>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</si>
  <si>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</si>
  <si>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</si>
  <si>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</si>
  <si>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</si>
  <si>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</si>
  <si>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</si>
  <si>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</si>
  <si>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</si>
  <si>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</si>
  <si>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</si>
  <si>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</si>
  <si>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</si>
  <si>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</si>
  <si>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</si>
  <si>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</si>
  <si>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</si>
  <si>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</si>
  <si>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</si>
  <si>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</si>
  <si>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</si>
  <si>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</si>
  <si>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</si>
  <si>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</si>
  <si>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</si>
  <si>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</si>
  <si>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</si>
  <si>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</si>
  <si>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</si>
  <si>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</si>
  <si>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</si>
  <si>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</si>
  <si>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</si>
  <si>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</si>
  <si>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</si>
  <si>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</si>
  <si>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</si>
  <si>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</si>
  <si>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</si>
  <si>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</si>
  <si>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</si>
  <si>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</si>
  <si>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</si>
  <si>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</si>
  <si>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</si>
  <si>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</si>
  <si>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</si>
  <si>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</si>
  <si>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</si>
  <si>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</si>
  <si>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</si>
  <si>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</si>
  <si>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</si>
  <si>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</si>
  <si>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</si>
  <si>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</si>
  <si>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</si>
  <si>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</si>
  <si>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</si>
  <si>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</si>
  <si>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</si>
  <si>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</si>
  <si>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</si>
  <si>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</si>
  <si>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</si>
  <si>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</si>
  <si>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</si>
  <si>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</si>
  <si>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</si>
  <si>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</si>
  <si>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</si>
  <si>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</si>
  <si>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</si>
  <si>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</si>
  <si>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</si>
  <si>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</si>
  <si>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</si>
  <si>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</si>
  <si>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</si>
  <si>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</si>
  <si>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</si>
  <si>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</si>
  <si>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</si>
  <si>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</si>
  <si>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</si>
  <si>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</si>
  <si>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</si>
  <si>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</si>
  <si>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</si>
  <si>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</si>
  <si>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</si>
  <si>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</si>
  <si>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</si>
  <si>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</si>
  <si>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</si>
  <si>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</si>
  <si>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</si>
  <si>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</si>
  <si>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</si>
  <si>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</si>
  <si>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</si>
  <si>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</si>
  <si>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</si>
  <si>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</si>
  <si>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</si>
  <si>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</si>
  <si>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</si>
  <si>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</si>
  <si>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</si>
  <si>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</si>
  <si>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</si>
  <si>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</si>
  <si>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</si>
  <si>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</si>
  <si>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</si>
  <si>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</si>
  <si>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</si>
  <si>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</si>
  <si>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</si>
  <si>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</si>
  <si>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</si>
  <si>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</si>
  <si>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</si>
  <si>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</si>
  <si>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</si>
  <si>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</si>
  <si>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</si>
  <si>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</si>
  <si>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</si>
  <si>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</si>
  <si>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</si>
  <si>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</si>
  <si>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</si>
  <si>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</si>
  <si>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</si>
  <si>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</si>
  <si>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</si>
  <si>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</si>
  <si>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</si>
  <si>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</si>
  <si>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</si>
  <si>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</si>
  <si>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</si>
  <si>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</si>
  <si>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</si>
  <si>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</si>
  <si>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</si>
  <si>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</si>
  <si>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</si>
  <si>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</si>
  <si>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</si>
  <si>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</si>
  <si>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</si>
  <si>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</si>
  <si>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</si>
  <si>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</si>
  <si>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</si>
  <si>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</si>
  <si>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</si>
  <si>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</si>
  <si>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</si>
  <si>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</si>
  <si>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</si>
  <si>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</si>
  <si>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</si>
  <si>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</si>
  <si>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</si>
  <si>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</si>
  <si>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</si>
  <si>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</si>
  <si>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</si>
  <si>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</si>
  <si>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</si>
  <si>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</si>
  <si>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</si>
  <si>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</si>
  <si>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</si>
  <si>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</si>
  <si>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</si>
  <si>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</si>
  <si>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</si>
  <si>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</si>
  <si>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</si>
  <si>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</si>
  <si>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</si>
  <si>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</si>
  <si>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</si>
  <si>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</si>
  <si>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</si>
  <si>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</si>
  <si>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</si>
  <si>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</si>
  <si>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</si>
  <si>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</si>
  <si>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</si>
  <si>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</si>
  <si>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</si>
  <si>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</si>
  <si>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</si>
  <si>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</si>
  <si>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</si>
  <si>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</si>
  <si>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</si>
  <si>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</si>
  <si>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</si>
  <si>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</si>
  <si>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</si>
  <si>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</si>
  <si>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</si>
  <si>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</si>
  <si>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</si>
  <si>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</si>
  <si>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</si>
  <si>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</si>
  <si>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</si>
  <si>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</si>
  <si>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</si>
  <si>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</si>
  <si>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</si>
  <si>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</si>
  <si>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</si>
  <si>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</si>
  <si>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</si>
  <si>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</si>
  <si>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</si>
  <si>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</si>
  <si>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</si>
  <si>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</si>
  <si>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</si>
  <si>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</si>
  <si>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</si>
  <si>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</si>
  <si>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</si>
  <si>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</si>
  <si>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</si>
  <si>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</si>
  <si>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</si>
  <si>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</si>
  <si>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</si>
  <si>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</si>
  <si>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</si>
  <si>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</si>
  <si>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</si>
  <si>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</si>
  <si>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</si>
  <si>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</si>
  <si>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</si>
  <si>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</si>
  <si>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</si>
  <si>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</si>
  <si>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</si>
  <si>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</si>
  <si>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</si>
  <si>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</si>
  <si>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</si>
  <si>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</si>
  <si>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</si>
  <si>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</si>
  <si>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</si>
  <si>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</si>
  <si>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</si>
  <si>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</si>
  <si>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</si>
  <si>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</si>
  <si>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</si>
  <si>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</si>
  <si>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</si>
  <si>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</si>
  <si>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</si>
  <si>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</si>
  <si>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</si>
  <si>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</si>
  <si>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</si>
  <si>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</si>
  <si>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</si>
  <si>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</si>
  <si>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</si>
  <si>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</si>
  <si>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</si>
  <si>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</si>
  <si>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</si>
  <si>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</si>
  <si>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</si>
  <si>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</si>
  <si>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</si>
  <si>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</si>
  <si>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</si>
  <si>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</si>
  <si>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</si>
  <si>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</si>
  <si>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</si>
  <si>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</si>
  <si>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</si>
  <si>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</si>
  <si>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</si>
  <si>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</si>
  <si>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</si>
  <si>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</si>
  <si>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</si>
  <si>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</si>
  <si>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</si>
  <si>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</si>
  <si>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</si>
  <si>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</si>
  <si>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</si>
  <si>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</si>
  <si>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</si>
  <si>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</si>
  <si>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</si>
  <si>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</si>
  <si>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</si>
  <si>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</si>
  <si>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</si>
  <si>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</si>
  <si>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</si>
  <si>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</si>
  <si>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</si>
  <si>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</si>
  <si>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</si>
  <si>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</si>
  <si>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</si>
  <si>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</si>
  <si>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</si>
  <si>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</si>
  <si>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</si>
  <si>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</si>
  <si>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</si>
  <si>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</si>
  <si>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</si>
  <si>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</si>
  <si>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</si>
  <si>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</si>
  <si>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</si>
  <si>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</si>
  <si>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</si>
  <si>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</si>
  <si>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</si>
  <si>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</si>
  <si>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</si>
  <si>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</si>
  <si>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</si>
  <si>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</si>
  <si>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</si>
  <si>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</si>
  <si>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</si>
  <si>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</si>
  <si>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</si>
  <si>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</si>
  <si>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</si>
  <si>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</si>
  <si>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</si>
  <si>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</si>
  <si>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</si>
  <si>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</si>
  <si>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</si>
  <si>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</si>
  <si>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</si>
  <si>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</si>
  <si>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</si>
  <si>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</si>
  <si>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</si>
  <si>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</si>
  <si>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</si>
  <si>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</si>
  <si>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</si>
  <si>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</si>
  <si>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</si>
  <si>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</si>
  <si>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</si>
  <si>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</si>
  <si>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</si>
  <si>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</si>
  <si>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</si>
  <si>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</si>
  <si>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</si>
  <si>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</si>
  <si>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</si>
  <si>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</si>
  <si>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</si>
  <si>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</si>
  <si>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</si>
  <si>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</si>
  <si>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</si>
  <si>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</si>
  <si>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</si>
  <si>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</si>
  <si>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</si>
  <si>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</si>
  <si>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</si>
  <si>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</si>
  <si>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</si>
  <si>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</si>
  <si>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</si>
  <si>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</si>
  <si>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</si>
  <si>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</si>
  <si>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</si>
  <si>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</si>
  <si>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</si>
  <si>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</si>
  <si>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</si>
  <si>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</si>
  <si>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</si>
  <si>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</si>
  <si>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</si>
  <si>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</si>
  <si>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</si>
  <si>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</si>
  <si>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</si>
  <si>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</si>
  <si>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</si>
  <si>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</si>
  <si>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</si>
  <si>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</si>
  <si>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</si>
  <si>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</si>
  <si>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</si>
  <si>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</si>
  <si>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</si>
  <si>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</si>
  <si>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</si>
  <si>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</si>
  <si>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</si>
  <si>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</si>
  <si>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</si>
  <si>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</si>
  <si>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</si>
  <si>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</si>
  <si>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</si>
  <si>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</si>
  <si>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</si>
  <si>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</si>
  <si>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</si>
  <si>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</si>
  <si>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</si>
  <si>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</si>
  <si>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</si>
  <si>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</si>
  <si>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</si>
  <si>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</si>
  <si>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</si>
  <si>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</si>
  <si>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</si>
  <si>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</si>
  <si>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</si>
  <si>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</si>
  <si>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</si>
  <si>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</si>
  <si>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</si>
  <si>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</si>
  <si>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</si>
  <si>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</si>
  <si>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</si>
  <si>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</si>
  <si>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</si>
  <si>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</si>
  <si>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</si>
  <si>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</si>
  <si>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</si>
  <si>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</si>
  <si>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</si>
  <si>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</si>
  <si>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</si>
  <si>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</si>
  <si>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</si>
  <si>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</si>
  <si>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</si>
  <si>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</si>
  <si>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</si>
  <si>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</si>
  <si>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</si>
  <si>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</si>
  <si>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</si>
  <si>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</si>
  <si>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</si>
  <si>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</si>
  <si>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</si>
  <si>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</si>
  <si>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</si>
  <si>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</si>
  <si>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</si>
  <si>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</si>
  <si>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</si>
  <si>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</si>
  <si>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</si>
  <si>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</si>
  <si>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</si>
  <si>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</si>
  <si>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</si>
  <si>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</si>
  <si>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</si>
  <si>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</si>
  <si>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</si>
  <si>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</si>
  <si>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</si>
  <si>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</si>
  <si>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</si>
  <si>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</si>
  <si>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</si>
  <si>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</si>
  <si>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</si>
  <si>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</si>
  <si>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</si>
  <si>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</si>
  <si>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</si>
  <si>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</si>
  <si>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</si>
  <si>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</si>
  <si>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</si>
  <si>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</si>
  <si>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</si>
  <si>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</si>
  <si>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</si>
  <si>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</si>
  <si>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</si>
  <si>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</si>
  <si>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</si>
  <si>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</si>
  <si>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</si>
  <si>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</si>
  <si>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</si>
  <si>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</si>
  <si>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</si>
  <si>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</si>
  <si>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</si>
  <si>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</si>
  <si>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</si>
  <si>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</si>
  <si>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</si>
  <si>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</si>
  <si>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</si>
  <si>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</si>
  <si>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</si>
  <si>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</si>
  <si>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</si>
  <si>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</si>
  <si>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</si>
  <si>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</si>
  <si>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</si>
  <si>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</si>
  <si>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</si>
  <si>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</si>
  <si>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</si>
  <si>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</si>
  <si>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</si>
  <si>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</si>
  <si>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</si>
  <si>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</si>
  <si>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</si>
  <si>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</si>
  <si>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</si>
  <si>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</si>
  <si>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</si>
  <si>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</si>
  <si>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</si>
  <si>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</si>
  <si>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</si>
  <si>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</si>
  <si>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</si>
  <si>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</si>
  <si>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</si>
  <si>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</si>
  <si>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</si>
  <si>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</si>
  <si>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</si>
  <si>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</si>
  <si>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</si>
  <si>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</si>
  <si>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</si>
  <si>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</si>
  <si>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</si>
  <si>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</si>
  <si>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</si>
  <si>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</si>
  <si>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</si>
  <si>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</si>
  <si>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</si>
  <si>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</si>
  <si>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</si>
  <si>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</si>
  <si>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</si>
  <si>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</si>
  <si>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</si>
  <si>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</si>
  <si>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</si>
  <si>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</si>
  <si>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</si>
  <si>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</si>
  <si>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</si>
  <si>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</si>
  <si>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</si>
  <si>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</si>
  <si>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</si>
  <si>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</si>
  <si>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</si>
  <si>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</si>
  <si>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</si>
  <si>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</si>
  <si>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</si>
  <si>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</si>
  <si>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</si>
  <si>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</si>
  <si>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</si>
  <si>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</si>
  <si>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</si>
  <si>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</si>
  <si>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</si>
  <si>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</si>
  <si>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</si>
  <si>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</si>
  <si>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</si>
  <si>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</si>
  <si>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</si>
  <si>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</si>
  <si>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</si>
  <si>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</si>
  <si>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</si>
  <si>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</si>
  <si>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</si>
  <si>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</si>
  <si>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</si>
  <si>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</si>
  <si>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</si>
  <si>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</si>
  <si>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</si>
  <si>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</si>
  <si>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</si>
  <si>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</si>
  <si>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</si>
  <si>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</si>
  <si>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</si>
  <si>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</si>
  <si>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</si>
  <si>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</si>
  <si>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</si>
  <si>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</si>
  <si>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</si>
  <si>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</si>
  <si>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</si>
  <si>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</si>
  <si>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</si>
  <si>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</si>
  <si>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</si>
  <si>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</si>
  <si>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</si>
  <si>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</si>
  <si>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</si>
  <si>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</si>
  <si>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</si>
  <si>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</si>
  <si>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</si>
  <si>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</si>
  <si>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</si>
  <si>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</si>
  <si>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</si>
  <si>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</si>
  <si>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</si>
  <si>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</si>
  <si>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</si>
  <si>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</si>
  <si>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</si>
  <si>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</si>
  <si>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</si>
  <si>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</si>
  <si>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</si>
  <si>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</si>
  <si>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</si>
  <si>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</si>
  <si>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</si>
  <si>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</si>
  <si>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</si>
  <si>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</si>
  <si>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</si>
  <si>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</si>
  <si>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</si>
  <si>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</si>
  <si>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</si>
  <si>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</si>
  <si>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</si>
  <si>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</si>
  <si>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</si>
  <si>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</si>
  <si>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</si>
  <si>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</si>
  <si>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</si>
  <si>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</si>
  <si>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</si>
  <si>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</si>
  <si>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</si>
  <si>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</si>
  <si>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</si>
  <si>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</si>
  <si>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</si>
  <si>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</si>
  <si>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</si>
  <si>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</si>
  <si>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</si>
  <si>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</si>
  <si>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</si>
  <si>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</si>
  <si>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</si>
  <si>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</si>
  <si>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</si>
  <si>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</si>
  <si>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</si>
  <si>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</si>
  <si>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</si>
  <si>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</si>
  <si>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</si>
  <si>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</si>
  <si>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</si>
  <si>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</si>
  <si>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</si>
  <si>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</si>
  <si>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</si>
  <si>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</si>
  <si>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</si>
  <si>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</si>
  <si>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</si>
  <si>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</si>
  <si>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</si>
  <si>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</si>
  <si>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</si>
  <si>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</si>
  <si>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</si>
  <si>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</si>
  <si>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</si>
  <si>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</si>
  <si>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</si>
  <si>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</si>
  <si>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</si>
  <si>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</si>
  <si>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</si>
  <si>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</si>
  <si>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</si>
  <si>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</si>
  <si>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</si>
  <si>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</si>
  <si>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</si>
  <si>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</si>
  <si>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</si>
  <si>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</si>
  <si>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</si>
  <si>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</si>
  <si>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</si>
  <si>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</si>
  <si>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</si>
  <si>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</si>
  <si>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</si>
  <si>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</si>
  <si>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</si>
  <si>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</si>
  <si>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</si>
  <si>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</si>
  <si>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</si>
  <si>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</si>
  <si>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</si>
  <si>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</si>
  <si>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</si>
  <si>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</si>
  <si>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</si>
  <si>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</si>
  <si>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</si>
  <si>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</si>
  <si>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</si>
  <si>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</si>
  <si>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</si>
  <si>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</si>
  <si>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</si>
  <si>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</si>
  <si>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</si>
  <si>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</si>
  <si>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</si>
  <si>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</si>
  <si>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</si>
  <si>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</si>
  <si>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</si>
  <si>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</si>
  <si>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</si>
  <si>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</si>
  <si>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</si>
  <si>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</si>
  <si>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</si>
  <si>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</si>
  <si>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</si>
  <si>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</si>
  <si>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</si>
  <si>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</si>
  <si>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</si>
  <si>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</si>
  <si>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</si>
  <si>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</si>
  <si>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</si>
  <si>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</si>
  <si>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</si>
  <si>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</si>
  <si>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</si>
  <si>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</si>
  <si>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</si>
  <si>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</si>
  <si>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</si>
  <si>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</si>
  <si>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</si>
  <si>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</si>
  <si>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</si>
  <si>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</si>
  <si>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</si>
  <si>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</si>
  <si>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</si>
  <si>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</si>
  <si>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</si>
  <si>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</si>
  <si>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</si>
  <si>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</si>
  <si>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</si>
  <si>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</si>
  <si>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</si>
  <si>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</si>
  <si>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</si>
  <si>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</si>
  <si>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</si>
  <si>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</si>
  <si>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</si>
  <si>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</si>
  <si>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</si>
  <si>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</si>
  <si>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</si>
  <si>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</si>
  <si>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</si>
  <si>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</si>
  <si>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</si>
  <si>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</si>
  <si>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</si>
  <si>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</si>
  <si>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</si>
  <si>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</si>
  <si>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</si>
  <si>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</si>
  <si>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</si>
  <si>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</si>
  <si>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</si>
  <si>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</si>
  <si>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</si>
  <si>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</si>
  <si>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</si>
  <si>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</si>
  <si>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</si>
  <si>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</si>
  <si>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</si>
  <si>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</si>
  <si>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</si>
  <si>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</si>
  <si>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</si>
  <si>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</si>
  <si>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</si>
  <si>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</si>
  <si>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</si>
  <si>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</si>
  <si>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</si>
  <si>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</si>
  <si>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</si>
  <si>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</si>
  <si>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</si>
  <si>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</si>
  <si>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</si>
  <si>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</si>
  <si>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</si>
  <si>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</si>
  <si>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</si>
  <si>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</si>
  <si>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</si>
  <si>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</si>
  <si>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</si>
  <si>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</si>
  <si>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</si>
  <si>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</si>
  <si>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</si>
  <si>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</si>
  <si>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</si>
  <si>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</si>
  <si>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</si>
  <si>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</si>
  <si>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</si>
  <si>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</si>
  <si>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</si>
  <si>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</si>
  <si>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</si>
  <si>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</si>
  <si>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</si>
  <si>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</si>
  <si>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</si>
  <si>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</si>
  <si>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</si>
  <si>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</si>
  <si>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</si>
  <si>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</si>
  <si>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</si>
  <si>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</si>
  <si>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</si>
  <si>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</si>
  <si>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</si>
  <si>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</si>
  <si>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</si>
  <si>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</si>
  <si>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</si>
  <si>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</si>
  <si>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</si>
  <si>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</si>
  <si>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</si>
  <si>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</si>
  <si>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</si>
  <si>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</si>
  <si>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</si>
  <si>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</si>
  <si>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</si>
  <si>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</si>
  <si>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</si>
  <si>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</si>
  <si>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</si>
  <si>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</si>
  <si>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</si>
  <si>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</si>
  <si>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</si>
  <si>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</si>
  <si>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</si>
  <si>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</si>
  <si>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</si>
  <si>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</si>
  <si>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</si>
  <si>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</si>
  <si>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</si>
  <si>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</si>
  <si>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</si>
  <si>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</si>
  <si>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</si>
  <si>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</si>
  <si>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</si>
  <si>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</si>
  <si>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</si>
  <si>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</si>
  <si>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</si>
  <si>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</si>
  <si>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</si>
  <si>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</si>
  <si>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</si>
  <si>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</si>
  <si>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</si>
  <si>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</si>
  <si>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</si>
  <si>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</si>
  <si>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</si>
  <si>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</si>
  <si>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</si>
  <si>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</si>
  <si>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</si>
  <si>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</si>
  <si>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</si>
  <si>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</si>
  <si>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</si>
  <si>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</si>
  <si>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</si>
  <si>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</si>
  <si>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</si>
  <si>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</si>
  <si>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</si>
  <si>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</si>
  <si>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</si>
  <si>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</si>
  <si>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</si>
  <si>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</si>
  <si>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</si>
  <si>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</si>
  <si>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</si>
  <si>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</si>
  <si>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</si>
  <si>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</si>
  <si>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</si>
  <si>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</si>
  <si>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</si>
  <si>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</si>
  <si>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</si>
  <si>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</si>
  <si>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</si>
  <si>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</si>
  <si>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</si>
  <si>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</si>
  <si>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</si>
  <si>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</si>
  <si>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</si>
  <si>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</si>
  <si>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</si>
  <si>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</si>
  <si>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</si>
  <si>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</si>
  <si>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</si>
  <si>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</si>
  <si>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</si>
  <si>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</si>
  <si>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</si>
  <si>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</si>
  <si>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</si>
  <si>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</si>
  <si>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</si>
  <si>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</si>
  <si>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</si>
  <si>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</si>
  <si>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</si>
  <si>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</si>
  <si>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</si>
  <si>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</si>
  <si>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</si>
  <si>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</si>
  <si>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</si>
  <si>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</si>
  <si>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</si>
  <si>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</si>
  <si>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</si>
  <si>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</si>
  <si>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</si>
  <si>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</si>
  <si>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</si>
  <si>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</si>
  <si>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</si>
  <si>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</si>
  <si>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</si>
  <si>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</si>
  <si>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</si>
  <si>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</si>
  <si>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</si>
  <si>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</si>
  <si>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</si>
  <si>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</si>
  <si>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</si>
  <si>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</si>
  <si>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</si>
  <si>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</si>
  <si>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</si>
  <si>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</si>
  <si>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</si>
  <si>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</si>
  <si>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</si>
  <si>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</si>
  <si>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</si>
  <si>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</si>
  <si>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</si>
  <si>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</si>
  <si>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</si>
  <si>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</si>
  <si>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</si>
  <si>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</si>
  <si>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</si>
  <si>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</si>
  <si>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</si>
  <si>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</si>
  <si>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</si>
  <si>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</si>
  <si>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</si>
  <si>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</si>
  <si>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</si>
  <si>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</si>
  <si>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</si>
  <si>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</si>
  <si>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</si>
  <si>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</si>
  <si>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</si>
  <si>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</si>
  <si>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</si>
  <si>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</si>
  <si>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</si>
  <si>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</si>
  <si>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</si>
  <si>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</si>
  <si>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</si>
  <si>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</si>
  <si>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</si>
  <si>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</si>
  <si>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</si>
  <si>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</si>
  <si>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</si>
  <si>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</si>
  <si>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</si>
  <si>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</si>
  <si>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</si>
  <si>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</si>
  <si>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</si>
  <si>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</si>
  <si>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</si>
  <si>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</si>
  <si>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</si>
  <si>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</si>
  <si>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</si>
  <si>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</si>
  <si>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</si>
  <si>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</si>
  <si>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</si>
  <si>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</si>
  <si>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</si>
  <si>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</si>
  <si>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</si>
  <si>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</si>
  <si>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</si>
  <si>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</si>
  <si>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</si>
  <si>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</si>
  <si>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</si>
  <si>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</si>
  <si>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</si>
  <si>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</si>
  <si>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</si>
  <si>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</si>
  <si>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</si>
  <si>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</si>
  <si>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</si>
  <si>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</si>
  <si>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</si>
  <si>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</si>
  <si>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</si>
  <si>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</si>
  <si>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</si>
  <si>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</si>
  <si>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</si>
  <si>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</si>
  <si>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</si>
  <si>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</si>
  <si>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</si>
  <si>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</si>
  <si>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</si>
  <si>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</si>
  <si>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</si>
  <si>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</si>
  <si>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</si>
  <si>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</si>
  <si>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</si>
  <si>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</si>
  <si>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</si>
  <si>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</si>
  <si>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</si>
  <si>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</si>
  <si>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</si>
  <si>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</si>
  <si>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</si>
  <si>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</si>
  <si>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</si>
  <si>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</si>
  <si>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</si>
  <si>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</si>
  <si>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</si>
  <si>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</si>
  <si>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</si>
  <si>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</si>
  <si>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</si>
  <si>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</si>
  <si>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</si>
  <si>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</si>
  <si>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</si>
  <si>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</si>
  <si>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</si>
  <si>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</si>
  <si>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</si>
  <si>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</si>
  <si>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</si>
  <si>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</si>
  <si>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</si>
  <si>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</si>
  <si>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</si>
  <si>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</si>
  <si>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</si>
  <si>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</si>
  <si>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</si>
  <si>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</si>
  <si>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</si>
  <si>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</si>
  <si>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</si>
  <si>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</si>
  <si>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</si>
  <si>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</si>
  <si>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</si>
  <si>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</si>
  <si>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</si>
  <si>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</si>
  <si>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</si>
  <si>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</si>
  <si>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</si>
  <si>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</si>
  <si>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</si>
  <si>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</si>
  <si>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</si>
  <si>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</si>
  <si>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</si>
  <si>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</si>
  <si>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</si>
  <si>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</si>
  <si>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</si>
  <si>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</si>
  <si>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</si>
  <si>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</si>
  <si>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</si>
  <si>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</si>
  <si>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</si>
  <si>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</si>
  <si>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</si>
  <si>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</si>
  <si>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</si>
  <si>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</si>
  <si>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</si>
  <si>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</si>
  <si>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</si>
  <si>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</si>
  <si>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</si>
  <si>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</si>
  <si>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</si>
  <si>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</si>
  <si>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</si>
  <si>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</si>
  <si>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</si>
  <si>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</si>
  <si>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</si>
  <si>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</si>
  <si>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</si>
  <si>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</si>
  <si>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</si>
  <si>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</si>
  <si>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</si>
  <si>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</si>
  <si>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</si>
  <si>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</si>
  <si>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</si>
  <si>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</si>
  <si>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</si>
  <si>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</si>
  <si>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</si>
  <si>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</si>
  <si>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</si>
  <si>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</si>
  <si>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</si>
  <si>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</si>
  <si>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</si>
  <si>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</si>
  <si>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</si>
  <si>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</si>
  <si>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</si>
  <si>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</si>
  <si>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</si>
  <si>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</si>
  <si>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</si>
  <si>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</si>
  <si>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</si>
  <si>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</si>
  <si>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</si>
  <si>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</si>
  <si>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</si>
  <si>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</si>
  <si>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</si>
  <si>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</si>
  <si>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</si>
  <si>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</si>
  <si>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</si>
  <si>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</si>
  <si>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</si>
  <si>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</si>
  <si>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</si>
  <si>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</si>
  <si>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</si>
  <si>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</si>
  <si>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</si>
  <si>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</si>
  <si>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</si>
  <si>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</si>
  <si>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</si>
  <si>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</si>
  <si>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</si>
  <si>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</si>
  <si>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</si>
  <si>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</si>
  <si>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</si>
  <si>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</si>
  <si>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</si>
  <si>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</si>
  <si>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</si>
  <si>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</si>
  <si>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</si>
  <si>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</si>
  <si>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</si>
  <si>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</si>
  <si>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</si>
  <si>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</si>
  <si>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</si>
  <si>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</si>
  <si>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</si>
  <si>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</si>
  <si>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</si>
  <si>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</si>
  <si>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</si>
  <si>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</si>
  <si>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</si>
  <si>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</si>
  <si>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</si>
  <si>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</si>
  <si>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</si>
  <si>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</si>
  <si>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</si>
  <si>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</si>
  <si>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</si>
  <si>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</si>
  <si>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</si>
  <si>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</si>
  <si>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</si>
  <si>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</si>
  <si>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</si>
  <si>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</si>
  <si>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</si>
  <si>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</si>
  <si>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</si>
  <si>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</si>
  <si>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</si>
  <si>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</si>
  <si>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</si>
  <si>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</si>
  <si>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</si>
  <si>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</si>
  <si>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</si>
  <si>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</si>
  <si>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</si>
  <si>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</si>
  <si>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</si>
  <si>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</si>
  <si>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</si>
  <si>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</si>
  <si>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</si>
  <si>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</si>
  <si>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</si>
  <si>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</si>
  <si>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</si>
  <si>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</si>
  <si>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</si>
  <si>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</si>
  <si>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</si>
  <si>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</si>
  <si>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</si>
  <si>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</si>
  <si>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</si>
  <si>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</si>
  <si>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</si>
  <si>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</si>
  <si>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</si>
  <si>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</si>
  <si>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</si>
  <si>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</si>
  <si>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</si>
  <si>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</si>
  <si>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</si>
  <si>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</si>
  <si>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</si>
  <si>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</si>
  <si>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</si>
  <si>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</si>
  <si>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</si>
  <si>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</si>
  <si>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</si>
  <si>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</si>
  <si>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</si>
  <si>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</si>
  <si>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</si>
  <si>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</si>
  <si>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</si>
  <si>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</si>
  <si>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</si>
  <si>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</si>
  <si>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</si>
  <si>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</si>
  <si>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</si>
  <si>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</si>
  <si>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</si>
  <si>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</si>
  <si>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</si>
  <si>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</si>
  <si>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</si>
  <si>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</si>
  <si>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</si>
  <si>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</si>
  <si>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</si>
  <si>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</si>
  <si>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</si>
  <si>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</si>
  <si>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</si>
  <si>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</si>
  <si>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</si>
  <si>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</si>
  <si>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</si>
  <si>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</si>
  <si>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</si>
  <si>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</si>
  <si>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</si>
  <si>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</si>
  <si>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</si>
  <si>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</si>
  <si>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</si>
  <si>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</si>
  <si>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</si>
  <si>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</si>
  <si>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</si>
  <si>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</si>
  <si>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</si>
  <si>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</si>
  <si>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</si>
  <si>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</si>
  <si>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</si>
  <si>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</si>
  <si>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</si>
  <si>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</si>
  <si>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</si>
  <si>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</si>
  <si>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</si>
  <si>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</si>
  <si>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</si>
  <si>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</si>
  <si>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</si>
  <si>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</si>
  <si>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</si>
  <si>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</si>
  <si>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</si>
  <si>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</si>
  <si>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</si>
  <si>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</si>
  <si>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</si>
  <si>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</si>
  <si>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</si>
  <si>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</si>
  <si>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</si>
  <si>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</si>
  <si>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</si>
  <si>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</si>
  <si>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</si>
  <si>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</si>
  <si>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</si>
  <si>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</si>
  <si>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</si>
  <si>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</si>
  <si>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</si>
  <si>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</si>
  <si>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</si>
  <si>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</si>
  <si>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</si>
  <si>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</si>
  <si>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</si>
  <si>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</si>
  <si>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</si>
  <si>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</si>
  <si>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</si>
  <si>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</si>
  <si>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</si>
  <si>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</si>
  <si>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</si>
  <si>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</si>
  <si>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</si>
  <si>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</si>
  <si>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</si>
  <si>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</si>
  <si>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</si>
  <si>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</si>
  <si>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</si>
  <si>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</si>
  <si>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</si>
  <si>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</si>
  <si>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</si>
  <si>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</si>
  <si>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</si>
  <si>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</si>
  <si>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</si>
  <si>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</si>
  <si>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</si>
  <si>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</si>
  <si>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</si>
  <si>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</si>
  <si>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</si>
  <si>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</si>
  <si>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</si>
  <si>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</si>
  <si>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</si>
  <si>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</si>
  <si>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</si>
  <si>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</si>
  <si>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</si>
  <si>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</si>
  <si>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</si>
  <si>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</si>
  <si>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</si>
  <si>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</si>
  <si>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</si>
  <si>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</si>
  <si>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</si>
  <si>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</si>
  <si>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</si>
  <si>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</si>
  <si>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</si>
  <si>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</si>
  <si>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</si>
  <si>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</si>
  <si>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</si>
  <si>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</si>
  <si>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</si>
  <si>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</si>
  <si>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</si>
  <si>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</si>
  <si>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</si>
  <si>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</si>
  <si>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</si>
  <si>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</si>
  <si>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</si>
  <si>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</si>
  <si>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</si>
  <si>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</si>
  <si>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</si>
  <si>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</si>
  <si>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</si>
  <si>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</si>
  <si>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</si>
  <si>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</si>
  <si>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</si>
  <si>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</si>
  <si>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</si>
  <si>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</si>
  <si>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</si>
  <si>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</si>
  <si>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</si>
  <si>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</si>
  <si>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</si>
  <si>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</si>
  <si>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</si>
  <si>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</si>
  <si>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</si>
  <si>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</si>
  <si>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</si>
  <si>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</si>
  <si>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</si>
  <si>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</si>
  <si>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</si>
  <si>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</si>
  <si>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</si>
  <si>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</si>
  <si>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</si>
  <si>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</si>
  <si>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</si>
  <si>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</si>
  <si>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</si>
  <si>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</si>
  <si>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</si>
  <si>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</si>
  <si>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</si>
  <si>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</si>
  <si>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</si>
  <si>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</si>
  <si>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</si>
  <si>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</si>
  <si>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</si>
  <si>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</si>
  <si>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</si>
  <si>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</si>
  <si>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</si>
  <si>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</si>
  <si>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</si>
  <si>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</si>
  <si>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</si>
  <si>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</si>
  <si>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</si>
  <si>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</si>
  <si>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</si>
  <si>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</si>
  <si>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</si>
  <si>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</si>
  <si>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</si>
  <si>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</si>
  <si>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</si>
  <si>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</si>
  <si>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</si>
  <si>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</si>
  <si>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</si>
  <si>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</si>
  <si>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</si>
  <si>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</si>
  <si>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</si>
  <si>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</si>
  <si>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</si>
  <si>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</si>
  <si>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</si>
  <si>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</si>
  <si>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</si>
  <si>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</si>
  <si>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</si>
  <si>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</si>
  <si>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</si>
  <si>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</si>
  <si>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</si>
  <si>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</si>
  <si>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</si>
  <si>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</si>
  <si>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</si>
  <si>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</si>
  <si>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</si>
  <si>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</si>
  <si>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</si>
  <si>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</si>
  <si>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</si>
  <si>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</si>
  <si>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</si>
  <si>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</si>
  <si>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</si>
  <si>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</si>
  <si>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</si>
  <si>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</si>
  <si>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</si>
  <si>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</si>
  <si>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</si>
  <si>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</si>
  <si>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</si>
  <si>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</si>
  <si>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</si>
  <si>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</si>
  <si>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</si>
  <si>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</si>
  <si>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</si>
  <si>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</si>
  <si>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</si>
  <si>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</si>
  <si>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</si>
  <si>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</si>
  <si>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</si>
  <si>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</si>
  <si>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</si>
  <si>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</si>
  <si>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</si>
  <si>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</si>
  <si>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</si>
  <si>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</si>
  <si>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</si>
  <si>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</si>
  <si>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</si>
  <si>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</si>
  <si>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</si>
  <si>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</si>
  <si>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</si>
  <si>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</si>
  <si>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</si>
  <si>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</si>
  <si>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</si>
  <si>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</si>
  <si>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</si>
  <si>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</si>
  <si>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</si>
  <si>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</si>
  <si>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</si>
  <si>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</si>
  <si>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</si>
  <si>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</si>
  <si>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</si>
  <si>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</si>
  <si>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</si>
  <si>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</si>
  <si>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</si>
  <si>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</si>
  <si>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</si>
  <si>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</si>
  <si>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</si>
  <si>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</si>
  <si>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</si>
  <si>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</si>
  <si>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</si>
  <si>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</si>
  <si>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</si>
  <si>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</si>
  <si>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</si>
  <si>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</si>
  <si>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</si>
  <si>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</si>
  <si>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</si>
  <si>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</si>
  <si>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</si>
  <si>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</si>
  <si>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</si>
  <si>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</si>
  <si>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</si>
  <si>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</si>
  <si>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</si>
  <si>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</si>
  <si>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</si>
  <si>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</si>
  <si>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</si>
  <si>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</si>
  <si>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</si>
  <si>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</si>
  <si>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</si>
  <si>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</si>
  <si>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</si>
  <si>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</si>
  <si>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</si>
  <si>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</si>
  <si>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</si>
  <si>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</si>
  <si>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</si>
  <si>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</si>
  <si>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</si>
  <si>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</si>
  <si>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</si>
  <si>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</si>
  <si>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</si>
  <si>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</si>
  <si>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</si>
  <si>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</si>
  <si>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</si>
  <si>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</si>
  <si>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</si>
  <si>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</si>
  <si>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</si>
  <si>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</si>
  <si>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</si>
  <si>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</si>
  <si>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</si>
  <si>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</si>
  <si>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</si>
  <si>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</si>
  <si>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</si>
  <si>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</si>
  <si>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</si>
  <si>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</si>
  <si>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</si>
  <si>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</si>
  <si>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</si>
  <si>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</si>
  <si>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</si>
  <si>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</si>
  <si>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</si>
  <si>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</si>
  <si>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</si>
  <si>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</si>
  <si>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</si>
  <si>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</si>
  <si>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</si>
  <si>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</si>
  <si>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</si>
  <si>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</si>
  <si>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</si>
  <si>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</si>
  <si>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</si>
  <si>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</si>
  <si>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</si>
  <si>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</si>
  <si>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</si>
  <si>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</si>
  <si>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</si>
  <si>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</si>
  <si>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</si>
  <si>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</si>
  <si>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</si>
  <si>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</si>
  <si>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</si>
  <si>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</si>
  <si>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</si>
  <si>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</si>
  <si>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</si>
  <si>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</si>
  <si>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</si>
  <si>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</si>
  <si>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</si>
  <si>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</si>
  <si>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</si>
  <si>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</si>
  <si>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</si>
  <si>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</si>
  <si>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</si>
  <si>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</si>
  <si>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</si>
  <si>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</si>
  <si>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</si>
  <si>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</si>
  <si>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</si>
  <si>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</si>
  <si>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</si>
  <si>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</si>
  <si>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</si>
  <si>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</si>
  <si>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</si>
  <si>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</si>
  <si>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</si>
  <si>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</si>
  <si>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</si>
  <si>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</si>
  <si>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</si>
  <si>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</si>
  <si>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</si>
  <si>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</si>
  <si>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</si>
  <si>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</si>
  <si>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</si>
  <si>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</si>
  <si>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</si>
  <si>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</si>
  <si>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</si>
  <si>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</si>
  <si>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</si>
  <si>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</si>
  <si>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</si>
  <si>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</si>
  <si>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</si>
  <si>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</si>
  <si>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</si>
  <si>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</si>
  <si>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</si>
  <si>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</si>
  <si>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</si>
  <si>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</si>
  <si>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</si>
  <si>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</si>
  <si>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</si>
  <si>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</si>
  <si>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</si>
  <si>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</si>
  <si>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</si>
  <si>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</si>
  <si>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</si>
  <si>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</si>
  <si>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</si>
  <si>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</si>
  <si>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</si>
  <si>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</si>
  <si>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</si>
  <si>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</si>
  <si>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</si>
  <si>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</si>
  <si>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</si>
  <si>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</si>
  <si>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</si>
  <si>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</si>
  <si>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</si>
  <si>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</si>
  <si>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</si>
  <si>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</si>
  <si>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</si>
  <si>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</si>
  <si>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</si>
  <si>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</si>
  <si>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</si>
  <si>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</si>
  <si>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</si>
  <si>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</si>
  <si>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</si>
  <si>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</si>
  <si>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</si>
  <si>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</si>
  <si>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</si>
  <si>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</si>
  <si>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</si>
  <si>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</si>
  <si>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</si>
  <si>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</si>
  <si>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</si>
  <si>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</si>
  <si>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</si>
  <si>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</si>
  <si>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</si>
  <si>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</si>
  <si>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</si>
  <si>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</si>
  <si>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</si>
  <si>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</si>
  <si>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</si>
  <si>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</si>
  <si>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</si>
  <si>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</si>
  <si>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</si>
  <si>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</si>
  <si>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</si>
  <si>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</si>
  <si>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</si>
  <si>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</si>
  <si>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</si>
  <si>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</si>
  <si>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</si>
  <si>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</si>
  <si>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</si>
  <si>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</si>
  <si>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</si>
  <si>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</si>
  <si>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</si>
  <si>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</si>
  <si>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</si>
  <si>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</si>
  <si>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</si>
  <si>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</si>
  <si>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</si>
  <si>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</si>
  <si>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</si>
  <si>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</si>
  <si>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</si>
  <si>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</si>
  <si>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</si>
  <si>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</si>
  <si>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</si>
  <si>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</si>
  <si>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</si>
  <si>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</si>
  <si>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</si>
  <si>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</si>
  <si>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</si>
  <si>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</si>
  <si>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</si>
  <si>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</si>
  <si>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</si>
  <si>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</si>
  <si>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</si>
  <si>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</si>
  <si>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</si>
  <si>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</si>
  <si>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</si>
  <si>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</si>
  <si>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</si>
  <si>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</si>
  <si>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</si>
  <si>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</si>
  <si>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</si>
  <si>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</si>
  <si>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</si>
  <si>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</si>
  <si>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</si>
  <si>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</si>
  <si>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</si>
  <si>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</si>
  <si>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</si>
  <si>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</si>
  <si>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</si>
  <si>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</si>
  <si>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</si>
  <si>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</si>
  <si>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</si>
  <si>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</si>
  <si>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</si>
  <si>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</si>
  <si>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</si>
  <si>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</si>
  <si>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</si>
  <si>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</si>
  <si>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</si>
  <si>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</si>
  <si>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</si>
  <si>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</si>
  <si>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</si>
  <si>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</si>
  <si>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</si>
  <si>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</si>
  <si>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</si>
  <si>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</si>
  <si>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</si>
  <si>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</si>
  <si>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</si>
  <si>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</si>
  <si>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</si>
  <si>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</si>
  <si>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</si>
  <si>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</si>
  <si>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</si>
  <si>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</si>
  <si>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</si>
  <si>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</si>
  <si>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</si>
  <si>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</si>
  <si>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</si>
  <si>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</si>
  <si>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</si>
  <si>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</si>
  <si>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</si>
  <si>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</si>
  <si>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</si>
  <si>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</si>
  <si>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</si>
  <si>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</si>
  <si>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</si>
  <si>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</si>
  <si>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</si>
  <si>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</si>
  <si>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</si>
  <si>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</si>
  <si>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</si>
  <si>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</si>
  <si>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</si>
  <si>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</si>
  <si>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</si>
  <si>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</si>
  <si>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</si>
  <si>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</si>
  <si>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</si>
  <si>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</si>
  <si>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</si>
  <si>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</si>
  <si>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</si>
  <si>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</si>
  <si>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</si>
  <si>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</si>
  <si>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</si>
  <si>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</si>
  <si>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</si>
  <si>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</si>
  <si>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</si>
  <si>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</si>
  <si>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</si>
  <si>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</si>
  <si>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</si>
  <si>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</si>
  <si>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</si>
  <si>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</si>
  <si>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</si>
  <si>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</si>
  <si>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</si>
  <si>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</si>
  <si>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</si>
  <si>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</si>
  <si>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</si>
  <si>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</si>
  <si>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</si>
  <si>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</si>
  <si>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</si>
  <si>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</si>
  <si>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</si>
  <si>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</si>
  <si>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</si>
  <si>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</si>
  <si>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</si>
  <si>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</si>
  <si>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</si>
  <si>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</si>
  <si>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</si>
  <si>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</si>
  <si>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</si>
  <si>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</si>
  <si>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</si>
  <si>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</si>
  <si>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</si>
  <si>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</si>
  <si>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</si>
  <si>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</si>
  <si>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</si>
  <si>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</si>
  <si>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</si>
  <si>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</si>
  <si>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</si>
  <si>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</si>
  <si>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</si>
  <si>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</si>
  <si>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</si>
  <si>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</si>
  <si>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</si>
  <si>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</si>
  <si>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</si>
  <si>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</si>
  <si>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</si>
  <si>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</si>
  <si>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</si>
  <si>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</si>
  <si>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</si>
  <si>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</si>
  <si>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</si>
  <si>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</si>
  <si>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</si>
  <si>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</si>
  <si>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</si>
  <si>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</si>
  <si>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</si>
  <si>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</si>
  <si>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</si>
  <si>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</si>
  <si>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</si>
  <si>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</si>
  <si>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</si>
  <si>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</si>
  <si>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</si>
  <si>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</si>
  <si>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</si>
  <si>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</si>
  <si>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</si>
  <si>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</si>
  <si>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</si>
  <si>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</si>
  <si>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</si>
  <si>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</si>
  <si>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</si>
  <si>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</si>
  <si>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</si>
  <si>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</si>
  <si>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</si>
  <si>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</si>
  <si>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</si>
  <si>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</si>
  <si>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</si>
  <si>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</si>
  <si>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</si>
  <si>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</si>
  <si>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</si>
  <si>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</si>
  <si>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</si>
  <si>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</si>
  <si>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</si>
  <si>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</si>
  <si>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</si>
  <si>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</si>
  <si>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</si>
  <si>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</si>
  <si>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</si>
  <si>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</si>
  <si>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</si>
  <si>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</si>
  <si>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</si>
  <si>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</si>
  <si>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</si>
  <si>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</si>
  <si>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</si>
  <si>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</si>
  <si>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</si>
  <si>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</si>
  <si>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</si>
  <si>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</si>
  <si>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</si>
  <si>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</si>
  <si>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</si>
  <si>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</si>
  <si>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</si>
  <si>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</si>
  <si>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</si>
  <si>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</si>
  <si>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</si>
  <si>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</si>
  <si>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</si>
  <si>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</si>
  <si>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</si>
  <si>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</si>
  <si>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</si>
  <si>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</si>
  <si>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</si>
  <si>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</si>
  <si>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</si>
  <si>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</si>
  <si>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</si>
  <si>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</si>
  <si>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</si>
  <si>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</si>
  <si>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</si>
  <si>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</si>
  <si>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</si>
  <si>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</si>
  <si>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</si>
  <si>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</si>
  <si>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</si>
  <si>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</si>
  <si>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</si>
  <si>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</si>
  <si>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</si>
  <si>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</si>
  <si>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</si>
  <si>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</si>
  <si>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</si>
  <si>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</si>
  <si>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</si>
  <si>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</si>
  <si>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</si>
  <si>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</si>
  <si>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</si>
  <si>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</si>
  <si>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</si>
  <si>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</si>
  <si>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</si>
  <si>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</si>
  <si>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</si>
  <si>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</si>
  <si>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</si>
  <si>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</si>
  <si>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</si>
  <si>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</si>
  <si>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</si>
  <si>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</si>
  <si>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</si>
  <si>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</si>
  <si>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</si>
  <si>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</si>
  <si>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</si>
  <si>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</si>
  <si>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</si>
  <si>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</si>
  <si>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</si>
  <si>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</si>
  <si>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</si>
  <si>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</si>
  <si>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</si>
  <si>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</si>
  <si>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</si>
  <si>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</si>
  <si>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</si>
  <si>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</si>
  <si>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</si>
  <si>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</si>
  <si>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</si>
  <si>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</si>
  <si>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</si>
  <si>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</si>
  <si>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</si>
  <si>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</si>
  <si>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</si>
  <si>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</si>
  <si>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</si>
  <si>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</si>
  <si>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</si>
  <si>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</si>
  <si>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</si>
  <si>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</si>
  <si>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</si>
  <si>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</si>
  <si>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</si>
  <si>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</si>
  <si>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</si>
  <si>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</si>
  <si>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</si>
  <si>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</si>
  <si>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</si>
  <si>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</si>
  <si>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</si>
  <si>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</si>
  <si>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</si>
  <si>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</si>
  <si>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</si>
  <si>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</si>
  <si>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</si>
  <si>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</si>
  <si>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</si>
  <si>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</si>
  <si>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</si>
  <si>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</si>
  <si>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</si>
  <si>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</si>
  <si>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</si>
  <si>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</si>
  <si>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</si>
  <si>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</si>
  <si>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</si>
  <si>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</si>
  <si>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</si>
  <si>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</si>
  <si>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</si>
  <si>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</si>
  <si>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</si>
  <si>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</si>
  <si>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</si>
  <si>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</si>
  <si>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</si>
  <si>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</si>
  <si>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</si>
  <si>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</si>
  <si>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</si>
  <si>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</si>
  <si>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</si>
  <si>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</si>
  <si>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</si>
  <si>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</si>
  <si>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</si>
  <si>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</si>
  <si>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</si>
  <si>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</si>
  <si>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</si>
  <si>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</si>
  <si>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</si>
  <si>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</si>
  <si>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</si>
  <si>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</si>
  <si>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</si>
  <si>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</si>
  <si>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</si>
  <si>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</si>
  <si>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</si>
  <si>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</si>
  <si>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</si>
  <si>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</si>
  <si>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</si>
  <si>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</si>
  <si>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</si>
  <si>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</si>
  <si>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</si>
  <si>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</si>
  <si>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</si>
  <si>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</si>
  <si>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</si>
  <si>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</si>
  <si>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</si>
  <si>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</si>
  <si>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</si>
  <si>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</si>
  <si>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</si>
  <si>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</si>
  <si>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</si>
  <si>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</si>
  <si>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</si>
  <si>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</si>
  <si>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</si>
  <si>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</si>
  <si>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</si>
  <si>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</si>
  <si>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</si>
  <si>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</si>
  <si>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</si>
  <si>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</si>
  <si>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</si>
  <si>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</si>
  <si>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</si>
  <si>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</si>
  <si>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</si>
  <si>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</si>
  <si>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</si>
  <si>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</si>
  <si>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</si>
  <si>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</si>
  <si>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</si>
  <si>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</si>
  <si>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</si>
  <si>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</si>
  <si>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</si>
  <si>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</si>
  <si>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</si>
  <si>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</si>
  <si>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</si>
  <si>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</si>
  <si>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</si>
  <si>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</si>
  <si>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</si>
  <si>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</si>
  <si>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</si>
  <si>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</si>
  <si>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</si>
  <si>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</si>
  <si>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</si>
  <si>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</si>
  <si>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</si>
  <si>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</si>
  <si>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</si>
  <si>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</si>
  <si>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</si>
  <si>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</si>
  <si>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</si>
  <si>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</si>
  <si>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</si>
  <si>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</si>
  <si>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</si>
  <si>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</si>
  <si>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</si>
  <si>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</si>
  <si>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</si>
  <si>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</si>
  <si>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</si>
  <si>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</si>
  <si>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</si>
  <si>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</si>
  <si>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</si>
  <si>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</si>
  <si>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</si>
  <si>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</si>
  <si>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</si>
  <si>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</si>
  <si>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</si>
  <si>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</si>
  <si>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</si>
  <si>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</si>
  <si>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</si>
  <si>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</si>
  <si>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</si>
  <si>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</si>
  <si>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</si>
  <si>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</si>
  <si>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</si>
  <si>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</si>
  <si>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</si>
  <si>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</si>
  <si>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</si>
  <si>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</si>
  <si>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</si>
  <si>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</si>
  <si>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</si>
  <si>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</si>
  <si>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</si>
  <si>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</si>
  <si>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</si>
  <si>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</si>
  <si>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</si>
  <si>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</si>
  <si>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</si>
  <si>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</si>
  <si>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</si>
  <si>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</si>
  <si>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</si>
  <si>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</si>
  <si>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</si>
  <si>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</si>
  <si>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</si>
  <si>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</si>
  <si>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</si>
  <si>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</si>
  <si>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</si>
  <si>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</si>
  <si>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</si>
  <si>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</si>
  <si>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</si>
  <si>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</si>
  <si>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</si>
  <si>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</si>
  <si>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</si>
  <si>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</si>
  <si>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</si>
  <si>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</si>
  <si>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</si>
  <si>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</si>
  <si>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</si>
  <si>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</si>
  <si>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</si>
  <si>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</si>
  <si>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</si>
  <si>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</si>
  <si>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</si>
  <si>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</si>
  <si>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</si>
  <si>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</si>
  <si>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</si>
  <si>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</si>
  <si>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</si>
  <si>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</si>
  <si>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</si>
  <si>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</si>
  <si>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</si>
  <si>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</si>
  <si>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</si>
  <si>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</si>
  <si>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</si>
  <si>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</si>
  <si>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</si>
  <si>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</si>
  <si>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</si>
  <si>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</si>
  <si>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</si>
  <si>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</si>
  <si>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</si>
  <si>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</si>
  <si>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</si>
  <si>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</si>
  <si>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</si>
  <si>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</si>
  <si>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</si>
  <si>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</si>
  <si>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</si>
  <si>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</si>
  <si>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</si>
  <si>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</si>
  <si>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</si>
  <si>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</si>
  <si>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</si>
  <si>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</si>
  <si>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</si>
  <si>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</si>
  <si>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</si>
  <si>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</si>
  <si>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</si>
  <si>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</si>
  <si>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</si>
  <si>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</si>
  <si>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</si>
  <si>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</si>
  <si>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</si>
  <si>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</si>
  <si>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</si>
  <si>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</si>
  <si>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</si>
  <si>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</si>
  <si>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</si>
  <si>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</si>
  <si>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</si>
  <si>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</si>
  <si>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</si>
  <si>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</si>
  <si>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</si>
  <si>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</si>
  <si>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</si>
  <si>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</si>
  <si>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</si>
  <si>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</si>
  <si>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</si>
  <si>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</si>
  <si>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</si>
  <si>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</si>
  <si>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</si>
  <si>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</si>
  <si>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</si>
  <si>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</si>
  <si>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</si>
  <si>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</si>
  <si>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</si>
  <si>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</si>
  <si>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</si>
  <si>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</si>
  <si>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</si>
  <si>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</si>
  <si>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</si>
  <si>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</si>
  <si>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</si>
  <si>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</si>
  <si>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</si>
  <si>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</si>
  <si>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</si>
  <si>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</si>
  <si>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</si>
  <si>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</si>
  <si>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</si>
  <si>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</si>
  <si>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</si>
  <si>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</si>
  <si>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</si>
  <si>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</si>
  <si>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</si>
  <si>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</si>
  <si>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</si>
  <si>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</si>
  <si>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</si>
  <si>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</si>
  <si>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</si>
  <si>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</si>
  <si>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</si>
  <si>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</si>
  <si>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</si>
  <si>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</si>
  <si>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</si>
  <si>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</si>
  <si>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</si>
  <si>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</si>
  <si>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</si>
  <si>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</si>
  <si>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</si>
  <si>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</si>
  <si>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</si>
  <si>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</si>
  <si>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</si>
  <si>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</si>
  <si>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</si>
  <si>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</si>
  <si>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</si>
  <si>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</si>
  <si>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</si>
  <si>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</si>
  <si>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</si>
  <si>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</si>
  <si>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</si>
  <si>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</si>
  <si>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</si>
  <si>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</si>
  <si>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</si>
  <si>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</si>
  <si>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</si>
  <si>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</si>
  <si>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</si>
  <si>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</si>
  <si>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</si>
  <si>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</si>
  <si>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</si>
  <si>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</si>
  <si>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</si>
  <si>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</si>
  <si>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</si>
  <si>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</si>
  <si>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</si>
  <si>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</si>
  <si>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</si>
  <si>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</si>
  <si>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</si>
  <si>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</si>
  <si>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</si>
  <si>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</si>
  <si>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</si>
  <si>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</si>
  <si>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</si>
  <si>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</si>
  <si>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</si>
  <si>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</si>
  <si>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</si>
  <si>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</si>
  <si>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</si>
  <si>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</si>
  <si>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</si>
  <si>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</si>
  <si>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</si>
  <si>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</si>
  <si>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</si>
  <si>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</si>
  <si>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</si>
  <si>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</si>
  <si>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</si>
  <si>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</si>
  <si>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</si>
  <si>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</si>
  <si>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</si>
  <si>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</si>
  <si>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</si>
  <si>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</si>
  <si>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</si>
  <si>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</si>
  <si>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</si>
  <si>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</si>
  <si>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</si>
  <si>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</si>
  <si>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</si>
  <si>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</si>
  <si>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</si>
  <si>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</si>
  <si>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</si>
  <si>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</si>
  <si>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</si>
  <si>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</si>
  <si>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</si>
  <si>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</si>
  <si>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</si>
  <si>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</si>
  <si>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</si>
  <si>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</si>
  <si>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</si>
  <si>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</si>
  <si>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</si>
  <si>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</si>
  <si>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</si>
  <si>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</si>
  <si>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</si>
  <si>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</si>
  <si>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</si>
  <si>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</si>
  <si>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</si>
  <si>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</si>
  <si>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</si>
  <si>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</si>
  <si>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</si>
  <si>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</si>
  <si>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</si>
  <si>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</si>
  <si>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</si>
  <si>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</si>
  <si>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</si>
  <si>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</si>
  <si>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</si>
  <si>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</si>
  <si>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</si>
  <si>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</si>
  <si>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</si>
  <si>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</si>
  <si>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</si>
  <si>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</si>
  <si>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</si>
  <si>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</si>
  <si>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</si>
  <si>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</si>
  <si>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</si>
  <si>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</si>
  <si>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</si>
  <si>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</si>
  <si>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</si>
  <si>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</si>
  <si>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</si>
  <si>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</si>
  <si>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</si>
  <si>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</si>
  <si>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</si>
  <si>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</si>
  <si>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</si>
  <si>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</si>
  <si>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</si>
  <si>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</si>
  <si>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</si>
  <si>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</si>
  <si>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</si>
  <si>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</si>
  <si>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</si>
  <si>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</si>
  <si>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</si>
  <si>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</si>
  <si>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</si>
  <si>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</si>
  <si>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</si>
  <si>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</si>
  <si>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</si>
  <si>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</si>
  <si>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</si>
  <si>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</si>
  <si>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</si>
  <si>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</si>
  <si>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</si>
  <si>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</si>
  <si>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</si>
  <si>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</si>
  <si>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</si>
  <si>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</si>
  <si>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</si>
  <si>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</si>
  <si>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</si>
  <si>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</si>
  <si>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</si>
  <si>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</si>
  <si>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</si>
  <si>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</si>
  <si>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</si>
  <si>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</si>
  <si>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</si>
  <si>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</si>
  <si>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</si>
  <si>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</si>
  <si>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</si>
  <si>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</si>
  <si>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</si>
  <si>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</si>
  <si>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</si>
  <si>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</si>
  <si>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</si>
  <si>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</si>
  <si>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</si>
  <si>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</si>
  <si>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</si>
  <si>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</si>
  <si>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</si>
  <si>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</si>
  <si>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</si>
  <si>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</si>
  <si>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</si>
  <si>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</si>
  <si>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</si>
  <si>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</si>
  <si>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</si>
  <si>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</si>
  <si>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</si>
  <si>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</si>
  <si>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</si>
  <si>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</si>
  <si>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</si>
  <si>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</si>
  <si>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</si>
  <si>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</si>
  <si>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</si>
  <si>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</si>
  <si>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</si>
  <si>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</si>
  <si>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</si>
  <si>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</si>
  <si>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</si>
  <si>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</si>
  <si>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</si>
  <si>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</si>
  <si>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</si>
  <si>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</si>
  <si>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</si>
  <si>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</si>
  <si>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</si>
  <si>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</si>
  <si>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</si>
  <si>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</si>
  <si>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</si>
  <si>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</si>
  <si>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</si>
  <si>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</si>
  <si>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</si>
  <si>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</si>
  <si>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</si>
  <si>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</si>
  <si>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</si>
  <si>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</si>
  <si>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</si>
  <si>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</si>
  <si>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</si>
  <si>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</si>
  <si>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</si>
  <si>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</si>
  <si>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</si>
  <si>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</si>
  <si>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</si>
  <si>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</si>
  <si>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</si>
  <si>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</si>
  <si>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</si>
  <si>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</si>
  <si>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</si>
  <si>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</si>
  <si>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</si>
  <si>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</si>
  <si>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</si>
  <si>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</si>
  <si>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</si>
  <si>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</si>
  <si>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</si>
  <si>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</si>
  <si>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</si>
  <si>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</si>
  <si>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</si>
  <si>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</si>
  <si>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</si>
  <si>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</si>
  <si>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</si>
  <si>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</si>
  <si>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</si>
  <si>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</si>
  <si>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</si>
  <si>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</si>
  <si>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</si>
  <si>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</si>
  <si>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</si>
  <si>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</si>
  <si>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</si>
  <si>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</si>
  <si>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</si>
  <si>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</si>
  <si>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</si>
  <si>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</si>
  <si>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</si>
  <si>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</si>
  <si>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</si>
  <si>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</si>
  <si>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</si>
  <si>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</si>
  <si>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</si>
  <si>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</si>
  <si>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</si>
  <si>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</si>
  <si>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</si>
  <si>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</si>
  <si>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</si>
  <si>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</si>
  <si>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</si>
  <si>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</si>
  <si>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</si>
  <si>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</si>
  <si>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</si>
  <si>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</si>
  <si>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</si>
  <si>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</si>
  <si>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</si>
  <si>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</si>
  <si>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</si>
  <si>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</si>
  <si>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</si>
  <si>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</si>
  <si>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</si>
  <si>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</si>
  <si>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</si>
  <si>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</si>
  <si>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</si>
  <si>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</si>
  <si>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</si>
  <si>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</si>
  <si>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</si>
  <si>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</si>
  <si>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</si>
  <si>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</si>
  <si>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</si>
  <si>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</si>
  <si>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</si>
  <si>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</si>
  <si>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</si>
  <si>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</si>
  <si>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</si>
  <si>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</si>
  <si>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</si>
  <si>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</si>
  <si>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</si>
  <si>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</si>
  <si>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</si>
  <si>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</si>
  <si>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</si>
  <si>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</si>
  <si>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</si>
  <si>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</si>
  <si>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</si>
  <si>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</si>
  <si>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</si>
  <si>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</si>
  <si>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</si>
  <si>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</si>
  <si>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</si>
  <si>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</si>
  <si>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</si>
  <si>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</si>
  <si>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</si>
  <si>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</si>
  <si>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</si>
  <si>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</si>
  <si>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</si>
  <si>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</si>
  <si>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</si>
  <si>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</si>
  <si>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</si>
  <si>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</si>
  <si>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</si>
  <si>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</si>
  <si>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</si>
  <si>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</si>
  <si>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</si>
  <si>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</si>
  <si>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</si>
  <si>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</si>
  <si>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</si>
  <si>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</si>
  <si>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</si>
  <si>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</si>
  <si>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</si>
  <si>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</si>
  <si>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</si>
  <si>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</si>
  <si>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</si>
  <si>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</si>
  <si>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</si>
  <si>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</si>
  <si>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</si>
  <si>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</si>
  <si>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</si>
  <si>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</si>
  <si>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</si>
  <si>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</si>
  <si>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</si>
  <si>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</si>
  <si>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</si>
  <si>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</si>
  <si>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</si>
  <si>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</si>
  <si>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</si>
  <si>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</si>
  <si>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</si>
  <si>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</si>
  <si>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</si>
  <si>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</si>
  <si>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</si>
  <si>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</si>
  <si>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</si>
  <si>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</si>
  <si>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</si>
  <si>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</si>
  <si>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</si>
  <si>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</si>
  <si>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</si>
  <si>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</si>
  <si>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</si>
  <si>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</si>
  <si>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</si>
  <si>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</si>
  <si>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</si>
  <si>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</si>
  <si>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</si>
  <si>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</si>
  <si>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</si>
  <si>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</si>
  <si>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</si>
  <si>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</si>
  <si>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</si>
  <si>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</si>
  <si>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</si>
  <si>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</si>
  <si>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</si>
  <si>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</si>
  <si>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</si>
  <si>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</si>
  <si>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</si>
  <si>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</si>
  <si>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</si>
  <si>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</si>
  <si>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</si>
  <si>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</si>
  <si>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</si>
  <si>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</si>
  <si>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</si>
  <si>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</si>
  <si>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</si>
  <si>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</si>
  <si>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</si>
  <si>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</si>
  <si>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</si>
  <si>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</si>
  <si>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</si>
  <si>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</si>
  <si>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</si>
  <si>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</si>
  <si>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</si>
  <si>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</si>
  <si>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</si>
  <si>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</si>
  <si>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</si>
  <si>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</si>
  <si>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</si>
  <si>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</si>
  <si>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</si>
  <si>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</si>
  <si>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</si>
  <si>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</si>
  <si>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</si>
  <si>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</si>
  <si>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</si>
  <si>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</si>
  <si>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</si>
  <si>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</si>
  <si>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</si>
  <si>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</si>
  <si>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</si>
  <si>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</si>
  <si>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</si>
  <si>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</si>
  <si>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</si>
  <si>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</si>
  <si>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</si>
  <si>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</si>
  <si>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</si>
  <si>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</si>
  <si>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</si>
  <si>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</si>
  <si>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</si>
  <si>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</si>
  <si>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</si>
  <si>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</si>
  <si>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</si>
  <si>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</si>
  <si>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</si>
  <si>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</si>
  <si>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</si>
  <si>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</si>
  <si>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</si>
  <si>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</si>
  <si>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</si>
  <si>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</si>
  <si>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</si>
  <si>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</si>
  <si>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</si>
  <si>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</si>
  <si>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</si>
  <si>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</si>
  <si>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</si>
  <si>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</si>
  <si>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</si>
  <si>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</si>
  <si>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</si>
  <si>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</si>
  <si>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</si>
  <si>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</si>
  <si>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</si>
  <si>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</si>
  <si>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</si>
  <si>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</si>
  <si>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</si>
  <si>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</si>
  <si>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</si>
  <si>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</si>
  <si>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</si>
  <si>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</si>
  <si>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</si>
  <si>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</si>
  <si>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</si>
  <si>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</si>
  <si>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</si>
  <si>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</si>
  <si>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</si>
  <si>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</si>
  <si>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</si>
  <si>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</si>
  <si>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</si>
  <si>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</si>
  <si>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</si>
  <si>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</si>
  <si>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</si>
  <si>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</si>
  <si>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</si>
  <si>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</si>
  <si>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</si>
  <si>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</si>
  <si>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</si>
  <si>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</si>
  <si>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</si>
  <si>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</si>
  <si>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</si>
  <si>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</si>
  <si>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</si>
  <si>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</si>
  <si>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</si>
  <si>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</si>
  <si>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</si>
  <si>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</si>
  <si>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</si>
  <si>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</si>
  <si>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</si>
  <si>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</si>
  <si>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</si>
  <si>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</si>
  <si>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</si>
  <si>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</si>
  <si>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</si>
  <si>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</si>
  <si>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</si>
  <si>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</si>
  <si>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</si>
  <si>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</si>
  <si>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</si>
  <si>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</si>
  <si>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</si>
  <si>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</si>
  <si>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</si>
  <si>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</si>
  <si>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</si>
  <si>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</si>
  <si>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</si>
  <si>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</si>
  <si>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</si>
  <si>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</si>
  <si>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</si>
  <si>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</si>
  <si>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</si>
  <si>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</si>
  <si>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</si>
  <si>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</si>
  <si>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</si>
  <si>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</si>
  <si>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</si>
  <si>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</si>
  <si>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</si>
  <si>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</si>
  <si>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</si>
  <si>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</si>
  <si>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</si>
  <si>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</si>
  <si>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</si>
  <si>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</si>
  <si>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</si>
  <si>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</si>
  <si>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</si>
  <si>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</si>
  <si>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</si>
  <si>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</si>
  <si>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</si>
  <si>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</si>
  <si>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</si>
  <si>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</si>
  <si>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</si>
  <si>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</si>
  <si>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</si>
  <si>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</si>
  <si>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</si>
  <si>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</si>
  <si>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</si>
  <si>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</si>
  <si>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</si>
  <si>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</si>
  <si>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</si>
  <si>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</si>
  <si>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</si>
  <si>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</si>
  <si>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</si>
  <si>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</si>
  <si>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</si>
  <si>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</si>
  <si>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</si>
  <si>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</si>
  <si>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</si>
  <si>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</si>
  <si>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</si>
  <si>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</si>
  <si>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</si>
  <si>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</si>
  <si>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</si>
  <si>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</si>
  <si>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</si>
  <si>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</si>
  <si>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</si>
  <si>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</si>
  <si>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</si>
  <si>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</si>
  <si>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</si>
  <si>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</si>
  <si>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</si>
  <si>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</si>
  <si>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</si>
  <si>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</si>
  <si>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</si>
  <si>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</si>
  <si>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</si>
  <si>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</si>
  <si>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</si>
  <si>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</si>
  <si>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</si>
  <si>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</si>
  <si>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</si>
  <si>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</si>
  <si>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</si>
  <si>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</si>
  <si>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</si>
  <si>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</si>
  <si>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</si>
  <si>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</si>
  <si>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</si>
  <si>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</si>
  <si>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</si>
  <si>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</si>
  <si>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</si>
  <si>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</si>
  <si>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</si>
  <si>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</si>
  <si>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</si>
  <si>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</si>
  <si>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</si>
  <si>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</si>
  <si>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</si>
  <si>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</si>
  <si>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</si>
  <si>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</si>
  <si>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</si>
  <si>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</si>
  <si>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</si>
  <si>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</si>
  <si>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</si>
  <si>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</si>
  <si>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</si>
  <si>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</si>
  <si>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</si>
  <si>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</si>
  <si>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</si>
  <si>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</si>
  <si>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</si>
  <si>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</si>
  <si>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</si>
  <si>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</si>
  <si>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</si>
  <si>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</si>
  <si>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</si>
  <si>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</si>
  <si>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</si>
  <si>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</si>
  <si>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</si>
  <si>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</si>
  <si>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</si>
  <si>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</si>
  <si>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</si>
  <si>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</si>
  <si>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</si>
  <si>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</si>
  <si>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</si>
  <si>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</si>
  <si>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</si>
  <si>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</si>
  <si>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</si>
  <si>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</si>
  <si>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</si>
  <si>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</si>
  <si>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</si>
  <si>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</si>
  <si>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</si>
  <si>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</si>
  <si>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</si>
  <si>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</si>
  <si>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</si>
  <si>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</si>
  <si>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</si>
  <si>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</si>
  <si>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</si>
  <si>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</si>
  <si>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</si>
  <si>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</si>
  <si>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</si>
  <si>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</si>
  <si>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</si>
  <si>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</si>
  <si>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</si>
  <si>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</si>
  <si>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</si>
  <si>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</si>
  <si>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</si>
  <si>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</si>
  <si>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</si>
  <si>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</si>
  <si>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</si>
  <si>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</si>
  <si>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</si>
  <si>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</si>
  <si>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</si>
  <si>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</si>
  <si>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</si>
  <si>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</si>
  <si>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</si>
  <si>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</si>
  <si>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</si>
  <si>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</si>
  <si>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</si>
  <si>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</si>
  <si>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</si>
  <si>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</si>
  <si>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</si>
  <si>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</si>
  <si>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</si>
  <si>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</si>
  <si>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</si>
  <si>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</si>
  <si>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</si>
  <si>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</si>
  <si>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</si>
  <si>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</si>
  <si>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</si>
  <si>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</si>
  <si>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</si>
  <si>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</si>
  <si>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</si>
  <si>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</si>
  <si>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</si>
  <si>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</si>
  <si>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</si>
  <si>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</si>
  <si>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</si>
  <si>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</si>
  <si>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</si>
  <si>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</si>
  <si>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</si>
  <si>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</si>
  <si>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</si>
  <si>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</si>
  <si>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</si>
  <si>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</si>
  <si>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</si>
  <si>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</si>
  <si>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</si>
  <si>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</si>
  <si>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</si>
  <si>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</si>
  <si>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</si>
  <si>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</si>
  <si>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</si>
  <si>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</si>
  <si>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</si>
  <si>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</si>
  <si>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</si>
  <si>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</si>
  <si>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</si>
  <si>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</si>
  <si>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</si>
  <si>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</si>
  <si>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</si>
  <si>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</si>
  <si>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</si>
  <si>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</si>
  <si>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</si>
  <si>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</si>
  <si>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</si>
  <si>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</si>
  <si>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</si>
  <si>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</si>
  <si>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</si>
  <si>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</si>
  <si>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</si>
  <si>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</si>
  <si>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</si>
  <si>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</si>
  <si>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</si>
  <si>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</si>
  <si>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</si>
  <si>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</si>
  <si>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</si>
  <si>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</si>
  <si>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</si>
  <si>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</si>
  <si>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</si>
  <si>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</si>
  <si>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</si>
  <si>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</si>
  <si>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</si>
  <si>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</si>
  <si>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</si>
  <si>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</si>
  <si>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</si>
  <si>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</si>
  <si>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</si>
  <si>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</si>
  <si>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</si>
  <si>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</si>
  <si>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</si>
  <si>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</si>
  <si>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</si>
  <si>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</si>
  <si>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</si>
  <si>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</si>
  <si>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</si>
  <si>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</si>
  <si>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</si>
  <si>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</si>
  <si>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</si>
  <si>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</si>
  <si>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</si>
  <si>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</si>
  <si>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</si>
  <si>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</si>
  <si>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</si>
  <si>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</si>
  <si>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</si>
  <si>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</si>
  <si>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</si>
  <si>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</si>
  <si>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</si>
  <si>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</si>
  <si>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</si>
  <si>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</si>
  <si>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</si>
  <si>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</si>
  <si>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</si>
  <si>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</si>
  <si>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</si>
  <si>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</si>
  <si>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</si>
  <si>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</si>
  <si>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</si>
  <si>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</si>
  <si>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</si>
  <si>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</si>
  <si>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</si>
  <si>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</si>
  <si>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</si>
  <si>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</si>
  <si>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</si>
  <si>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</si>
  <si>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</si>
  <si>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</si>
  <si>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</si>
  <si>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</si>
  <si>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</si>
  <si>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</si>
  <si>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</si>
  <si>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</si>
  <si>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</si>
  <si>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</si>
  <si>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</si>
  <si>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</si>
  <si>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</si>
  <si>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</si>
  <si>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</si>
  <si>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</si>
  <si>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</si>
  <si>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</si>
  <si>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</si>
  <si>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</si>
  <si>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</si>
  <si>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</si>
  <si>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</si>
  <si>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</si>
  <si>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</si>
  <si>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</si>
  <si>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</si>
  <si>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</si>
  <si>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</si>
  <si>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</si>
  <si>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</si>
  <si>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</si>
  <si>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</si>
  <si>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</si>
  <si>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</si>
  <si>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</si>
  <si>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</si>
  <si>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</si>
  <si>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</si>
  <si>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</si>
  <si>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</si>
  <si>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</si>
  <si>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</si>
  <si>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</si>
  <si>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</si>
  <si>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</si>
  <si>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</si>
  <si>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</si>
  <si>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</si>
  <si>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</si>
  <si>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</si>
  <si>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</si>
  <si>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</si>
  <si>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</si>
  <si>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</si>
  <si>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</si>
  <si>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</si>
  <si>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</si>
  <si>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</si>
  <si>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</si>
  <si>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</si>
  <si>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</si>
  <si>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</si>
  <si>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</si>
  <si>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</si>
  <si>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</si>
  <si>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</si>
  <si>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</si>
  <si>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</si>
  <si>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</si>
  <si>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</si>
  <si>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</si>
  <si>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</si>
  <si>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</si>
  <si>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</si>
  <si>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</si>
  <si>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</si>
  <si>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</si>
  <si>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</si>
  <si>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</si>
  <si>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</si>
  <si>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</si>
  <si>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</si>
  <si>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</si>
  <si>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</si>
  <si>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</si>
  <si>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</si>
  <si>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</si>
  <si>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</si>
  <si>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</si>
  <si>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</si>
  <si>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</si>
  <si>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</si>
  <si>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</si>
  <si>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</si>
  <si>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</si>
  <si>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</si>
  <si>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</si>
  <si>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</si>
  <si>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</si>
  <si>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</si>
  <si>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</si>
  <si>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</si>
  <si>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</si>
  <si>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</si>
  <si>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</si>
  <si>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</si>
  <si>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</si>
  <si>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</si>
  <si>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</si>
  <si>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</si>
  <si>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</si>
  <si>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</si>
  <si>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</si>
  <si>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</si>
  <si>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</si>
  <si>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</si>
  <si>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</si>
  <si>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</si>
  <si>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</si>
  <si>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</si>
  <si>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</si>
  <si>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</si>
  <si>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</si>
  <si>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</si>
  <si>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</si>
  <si>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</si>
  <si>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</si>
  <si>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</si>
  <si>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</si>
  <si>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</si>
  <si>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</si>
  <si>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</si>
  <si>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</si>
  <si>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</si>
  <si>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</si>
  <si>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</si>
  <si>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</si>
  <si>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</si>
  <si>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</si>
  <si>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</si>
  <si>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</si>
  <si>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</si>
  <si>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</si>
  <si>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</si>
  <si>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</si>
  <si>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</si>
  <si>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</si>
  <si>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</si>
  <si>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</si>
  <si>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</si>
  <si>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</si>
  <si>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</si>
  <si>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</si>
  <si>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</si>
  <si>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</si>
  <si>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</si>
  <si>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</si>
  <si>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</si>
  <si>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</si>
  <si>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</si>
  <si>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</si>
  <si>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</si>
  <si>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</si>
  <si>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</si>
  <si>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</si>
  <si>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</si>
  <si>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</si>
  <si>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</si>
  <si>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</si>
  <si>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</si>
  <si>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</si>
  <si>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</si>
  <si>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</si>
  <si>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</si>
  <si>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</si>
  <si>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</si>
  <si>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</si>
  <si>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</si>
  <si>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</si>
  <si>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</si>
  <si>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</si>
  <si>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</si>
  <si>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</si>
  <si>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</si>
  <si>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</si>
  <si>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</si>
  <si>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</si>
  <si>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</si>
  <si>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</si>
  <si>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</si>
  <si>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</si>
  <si>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</si>
  <si>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</si>
  <si>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</si>
  <si>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</si>
  <si>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</si>
  <si>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</si>
  <si>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</si>
  <si>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</si>
  <si>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</si>
  <si>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</si>
  <si>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</si>
  <si>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</si>
  <si>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</si>
  <si>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</si>
  <si>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</si>
  <si>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</si>
  <si>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</si>
  <si>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</si>
  <si>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</si>
  <si>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</si>
  <si>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</si>
  <si>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</si>
  <si>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</si>
  <si>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</si>
  <si>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</si>
  <si>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</si>
  <si>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</si>
  <si>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</si>
  <si>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</si>
  <si>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</si>
  <si>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</si>
  <si>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</si>
  <si>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</si>
  <si>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</si>
  <si>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</si>
  <si>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</si>
  <si>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</si>
  <si>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</si>
  <si>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</si>
  <si>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</si>
  <si>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</si>
  <si>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</si>
  <si>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</si>
  <si>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</si>
  <si>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</si>
  <si>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</si>
  <si>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</si>
  <si>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</si>
  <si>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</si>
  <si>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</si>
  <si>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</si>
  <si>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</si>
  <si>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</si>
  <si>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</si>
  <si>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</si>
  <si>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</si>
  <si>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</si>
  <si>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</si>
  <si>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</si>
  <si>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</si>
  <si>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</si>
  <si>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</si>
  <si>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</si>
  <si>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</si>
  <si>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</si>
  <si>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</si>
  <si>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</si>
  <si>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</si>
  <si>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</si>
  <si>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</si>
  <si>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</si>
  <si>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</si>
  <si>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</si>
  <si>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</si>
  <si>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</si>
  <si>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</si>
  <si>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</si>
  <si>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</si>
  <si>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</si>
  <si>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</si>
  <si>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</si>
  <si>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</si>
  <si>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</si>
  <si>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</si>
  <si>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</si>
  <si>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</si>
  <si>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</si>
  <si>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</si>
  <si>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</si>
  <si>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</si>
  <si>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</si>
  <si>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</si>
  <si>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</si>
  <si>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</si>
  <si>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</si>
  <si>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</si>
  <si>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</si>
  <si>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</si>
  <si>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</si>
  <si>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</si>
  <si>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</si>
  <si>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</si>
  <si>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</si>
  <si>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</si>
  <si>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</si>
  <si>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</si>
  <si>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</si>
  <si>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</si>
  <si>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</si>
  <si>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</si>
  <si>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</si>
  <si>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</si>
  <si>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</si>
  <si>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</si>
  <si>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</si>
  <si>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</si>
  <si>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</si>
  <si>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</si>
  <si>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</si>
  <si>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</si>
  <si>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</si>
  <si>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</si>
  <si>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</si>
  <si>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</si>
  <si>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</si>
  <si>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</si>
  <si>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</si>
  <si>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</si>
  <si>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</si>
  <si>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</si>
  <si>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</si>
  <si>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</si>
  <si>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</si>
  <si>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</si>
  <si>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</si>
  <si>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</si>
  <si>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</si>
  <si>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</si>
  <si>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</si>
  <si>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</si>
  <si>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</si>
  <si>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</si>
  <si>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</si>
  <si>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</si>
  <si>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</si>
  <si>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</si>
  <si>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</si>
  <si>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</si>
  <si>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</si>
  <si>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</si>
  <si>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</si>
  <si>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</si>
  <si>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</si>
  <si>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</si>
  <si>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</si>
  <si>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</si>
  <si>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</si>
  <si>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</si>
  <si>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</si>
  <si>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</si>
  <si>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</si>
  <si>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</si>
  <si>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</si>
  <si>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</si>
  <si>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</si>
  <si>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</si>
  <si>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</si>
  <si>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</si>
  <si>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</si>
  <si>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</si>
  <si>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</si>
  <si>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</si>
  <si>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</si>
  <si>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</si>
  <si>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</si>
  <si>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</si>
  <si>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</si>
  <si>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</si>
  <si>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</si>
  <si>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</si>
  <si>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</si>
  <si>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</si>
  <si>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</si>
  <si>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</si>
  <si>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</si>
  <si>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</si>
  <si>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</si>
  <si>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</si>
  <si>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</si>
  <si>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</si>
  <si>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</si>
  <si>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</si>
  <si>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</si>
  <si>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</si>
  <si>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</si>
  <si>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</si>
  <si>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</si>
  <si>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</si>
  <si>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</si>
  <si>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</si>
  <si>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</si>
  <si>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</si>
  <si>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</si>
  <si>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</si>
  <si>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</si>
  <si>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</si>
  <si>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</si>
  <si>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</si>
  <si>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</si>
  <si>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</si>
  <si>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</si>
  <si>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</si>
  <si>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</si>
  <si>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</si>
  <si>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</si>
  <si>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</si>
  <si>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</si>
  <si>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</si>
  <si>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</si>
  <si>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</si>
  <si>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</si>
  <si>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</si>
  <si>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</si>
  <si>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</si>
  <si>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</si>
  <si>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</si>
  <si>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</si>
  <si>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</si>
  <si>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</si>
  <si>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</si>
  <si>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</si>
  <si>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</si>
  <si>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</si>
  <si>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</si>
  <si>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</si>
  <si>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</si>
  <si>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</si>
  <si>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</si>
  <si>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</si>
  <si>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</si>
  <si>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</si>
  <si>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</si>
  <si>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</si>
  <si>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</si>
  <si>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</si>
  <si>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</si>
  <si>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</si>
  <si>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</si>
  <si>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</si>
  <si>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</si>
  <si>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</si>
  <si>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</si>
  <si>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</si>
  <si>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</si>
  <si>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</si>
  <si>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</si>
  <si>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</si>
  <si>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</si>
  <si>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</si>
  <si>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</si>
  <si>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</si>
  <si>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</si>
  <si>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</si>
  <si>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</si>
  <si>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</si>
  <si>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</si>
  <si>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</si>
  <si>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</si>
  <si>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</si>
  <si>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</si>
  <si>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</si>
  <si>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</si>
  <si>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</si>
  <si>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</si>
  <si>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</si>
  <si>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</si>
  <si>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</si>
  <si>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</si>
  <si>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</si>
  <si>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</si>
  <si>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</si>
  <si>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</si>
  <si>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</si>
  <si>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</si>
  <si>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</si>
  <si>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</si>
  <si>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</si>
  <si>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</si>
  <si>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</si>
  <si>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</si>
  <si>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</si>
  <si>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</si>
  <si>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</si>
  <si>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</si>
  <si>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</si>
  <si>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</si>
  <si>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</si>
  <si>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</si>
  <si>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</si>
  <si>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</si>
  <si>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</si>
  <si>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</si>
  <si>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</si>
  <si>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</si>
  <si>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</si>
  <si>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</si>
  <si>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</si>
  <si>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</si>
  <si>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</si>
  <si>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</si>
  <si>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</si>
  <si>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</si>
  <si>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</si>
  <si>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</si>
  <si>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</si>
  <si>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</si>
  <si>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</si>
  <si>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</si>
  <si>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</si>
  <si>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</si>
  <si>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</si>
  <si>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</si>
  <si>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</si>
  <si>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</si>
  <si>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</si>
  <si>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</si>
  <si>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</si>
  <si>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</si>
  <si>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</si>
  <si>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</si>
  <si>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</si>
  <si>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</si>
  <si>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</si>
  <si>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</si>
  <si>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</si>
  <si>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</si>
  <si>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</si>
  <si>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</si>
  <si>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</si>
  <si>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</si>
  <si>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</si>
  <si>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</si>
  <si>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</si>
  <si>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</si>
  <si>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</si>
  <si>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</si>
  <si>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</si>
  <si>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</si>
  <si>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</si>
  <si>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</si>
  <si>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</si>
  <si>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</si>
  <si>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</si>
  <si>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</si>
  <si>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</si>
  <si>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</si>
  <si>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</si>
  <si>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</si>
  <si>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</si>
  <si>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</si>
  <si>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</si>
  <si>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</si>
  <si>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</si>
  <si>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</si>
  <si>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</si>
  <si>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</si>
  <si>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</si>
  <si>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</si>
  <si>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</si>
  <si>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</si>
  <si>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</si>
  <si>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</si>
  <si>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</si>
  <si>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</si>
  <si>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</si>
  <si>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</si>
  <si>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</si>
  <si>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</si>
  <si>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</si>
  <si>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</si>
  <si>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</si>
  <si>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</si>
  <si>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</si>
  <si>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</si>
  <si>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</si>
  <si>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</si>
  <si>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</si>
  <si>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</si>
  <si>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</si>
  <si>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</si>
  <si>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</si>
  <si>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</si>
  <si>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</si>
  <si>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</si>
  <si>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</si>
  <si>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</si>
  <si>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</si>
  <si>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</si>
  <si>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</si>
  <si>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</si>
  <si>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</si>
  <si>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</si>
  <si>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</si>
  <si>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</si>
  <si>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</si>
  <si>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</si>
  <si>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</si>
  <si>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</si>
  <si>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</si>
  <si>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</si>
  <si>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</si>
  <si>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</si>
  <si>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</si>
  <si>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</si>
  <si>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</si>
  <si>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</si>
  <si>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</si>
  <si>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</si>
  <si>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</si>
  <si>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</si>
  <si>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</si>
  <si>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</si>
  <si>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</si>
  <si>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</si>
  <si>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</si>
  <si>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</si>
  <si>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</si>
  <si>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</si>
  <si>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</si>
  <si>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</si>
  <si>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</si>
  <si>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</si>
  <si>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</si>
  <si>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</si>
  <si>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</si>
  <si>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</si>
  <si>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</si>
  <si>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</si>
  <si>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</si>
  <si>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</si>
  <si>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</si>
  <si>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</si>
  <si>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</si>
  <si>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</si>
  <si>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</si>
  <si>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</si>
  <si>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</si>
  <si>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</si>
  <si>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</si>
  <si>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</si>
  <si>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</si>
  <si>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</si>
  <si>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</si>
  <si>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</si>
  <si>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</si>
  <si>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</si>
  <si>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</si>
  <si>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</si>
  <si>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</si>
  <si>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</si>
  <si>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</si>
  <si>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</si>
  <si>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</si>
  <si>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</si>
  <si>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</si>
  <si>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</si>
  <si>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</si>
  <si>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</si>
  <si>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</si>
  <si>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</si>
  <si>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</si>
  <si>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</si>
  <si>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</si>
  <si>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</si>
  <si>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</si>
  <si>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</si>
  <si>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</si>
  <si>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</si>
  <si>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</si>
  <si>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</si>
  <si>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</si>
  <si>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</si>
  <si>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</si>
  <si>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</si>
  <si>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</si>
  <si>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</si>
  <si>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</si>
  <si>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</si>
  <si>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</si>
  <si>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</si>
  <si>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</si>
  <si>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</si>
  <si>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</si>
  <si>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</si>
  <si>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</si>
  <si>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</si>
  <si>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</si>
  <si>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</si>
  <si>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</si>
  <si>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</si>
  <si>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</si>
  <si>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</si>
  <si>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</si>
  <si>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</si>
  <si>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</si>
  <si>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</si>
  <si>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</si>
  <si>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</si>
  <si>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</si>
  <si>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</si>
  <si>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</si>
  <si>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</si>
  <si>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</si>
  <si>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</si>
  <si>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</si>
  <si>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</si>
  <si>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</si>
  <si>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</si>
  <si>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</si>
  <si>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</si>
  <si>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</si>
  <si>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</si>
  <si>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</si>
  <si>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</si>
  <si>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</si>
  <si>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</si>
  <si>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</si>
  <si>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</si>
  <si>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</si>
  <si>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</si>
  <si>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</si>
  <si>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</si>
  <si>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</si>
  <si>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</si>
  <si>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</si>
  <si>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</si>
  <si>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</si>
  <si>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</si>
  <si>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</si>
  <si>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</si>
  <si>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</si>
  <si>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</si>
  <si>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</si>
  <si>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</si>
  <si>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</si>
  <si>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</si>
  <si>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</si>
  <si>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</si>
  <si>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</si>
  <si>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</si>
  <si>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</si>
  <si>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</si>
  <si>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</si>
  <si>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</si>
  <si>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</si>
  <si>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</si>
  <si>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</si>
  <si>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</si>
  <si>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</si>
  <si>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</si>
  <si>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</si>
  <si>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</si>
  <si>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</si>
  <si>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</si>
  <si>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</si>
  <si>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</si>
  <si>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</si>
  <si>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</si>
  <si>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</si>
  <si>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</si>
  <si>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</si>
  <si>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</si>
  <si>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</si>
  <si>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</si>
  <si>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</si>
  <si>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</si>
  <si>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</si>
  <si>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</si>
  <si>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</si>
  <si>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</si>
  <si>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</si>
  <si>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</si>
  <si>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</si>
  <si>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</si>
  <si>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</si>
  <si>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</si>
  <si>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</si>
  <si>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</si>
  <si>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</si>
  <si>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</si>
  <si>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</si>
  <si>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</si>
  <si>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</si>
  <si>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</si>
  <si>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</si>
  <si>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</si>
  <si>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</si>
  <si>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</si>
  <si>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</si>
  <si>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</si>
  <si>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</si>
  <si>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</si>
  <si>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</si>
  <si>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</si>
  <si>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</si>
  <si>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</si>
  <si>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</si>
  <si>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</si>
  <si>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</si>
  <si>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</si>
  <si>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</si>
  <si>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</si>
  <si>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</si>
  <si>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</si>
  <si>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</si>
  <si>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</si>
  <si>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</si>
  <si>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</si>
  <si>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</si>
  <si>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</si>
  <si>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</si>
  <si>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</si>
  <si>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</si>
  <si>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</si>
  <si>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</si>
  <si>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</si>
  <si>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</si>
  <si>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</si>
  <si>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</si>
  <si>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</si>
  <si>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</si>
  <si>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</si>
  <si>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</si>
  <si>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</si>
  <si>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</si>
  <si>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</si>
  <si>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</si>
  <si>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</si>
  <si>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</si>
  <si>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</si>
  <si>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</si>
  <si>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</si>
  <si>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</si>
  <si>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</si>
  <si>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</si>
  <si>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</si>
  <si>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</si>
  <si>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</si>
  <si>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</si>
  <si>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</si>
  <si>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</si>
  <si>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</si>
  <si>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</si>
  <si>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</si>
  <si>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</si>
  <si>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</si>
  <si>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</si>
  <si>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</si>
  <si>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</si>
  <si>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</si>
  <si>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</si>
  <si>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</si>
  <si>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</si>
  <si>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</si>
  <si>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</si>
  <si>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</si>
  <si>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</si>
  <si>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</si>
  <si>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</si>
  <si>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</si>
  <si>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</si>
  <si>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</si>
  <si>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</si>
  <si>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</si>
  <si>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</si>
  <si>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</si>
  <si>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</si>
  <si>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</si>
  <si>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</si>
  <si>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</si>
  <si>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</si>
  <si>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</si>
  <si>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</si>
  <si>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</si>
  <si>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</si>
  <si>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</si>
  <si>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</si>
  <si>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</si>
  <si>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</si>
  <si>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</si>
  <si>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</si>
  <si>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</si>
  <si>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</si>
  <si>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</si>
  <si>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</si>
  <si>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</si>
  <si>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</si>
  <si>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</si>
  <si>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</si>
  <si>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</si>
  <si>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</si>
  <si>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</si>
  <si>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</si>
  <si>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</si>
  <si>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</si>
  <si>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</si>
  <si>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</si>
  <si>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</si>
  <si>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</si>
  <si>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</si>
  <si>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</si>
  <si>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</si>
  <si>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</si>
  <si>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</si>
  <si>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</si>
  <si>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</si>
  <si>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</si>
  <si>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</si>
  <si>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</si>
  <si>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</si>
  <si>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</si>
  <si>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</si>
  <si>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</si>
  <si>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</si>
  <si>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</si>
  <si>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</si>
  <si>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</si>
  <si>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</si>
  <si>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</si>
  <si>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</si>
  <si>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</si>
  <si>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</si>
  <si>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</si>
  <si>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</si>
  <si>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</si>
  <si>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</si>
  <si>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</si>
  <si>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</si>
  <si>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</si>
  <si>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</si>
  <si>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</si>
  <si>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</si>
  <si>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</si>
  <si>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</si>
  <si>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</si>
  <si>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</si>
  <si>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</si>
  <si>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</si>
  <si>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</si>
  <si>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</si>
  <si>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</si>
  <si>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</si>
  <si>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</si>
  <si>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</si>
  <si>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</si>
  <si>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</si>
  <si>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</si>
  <si>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</si>
  <si>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</si>
  <si>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</si>
  <si>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</si>
  <si>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</si>
  <si>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</si>
  <si>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</si>
  <si>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</si>
  <si>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</si>
  <si>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</si>
  <si>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</si>
  <si>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</si>
  <si>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</si>
  <si>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</si>
  <si>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</si>
  <si>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</si>
  <si>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</si>
  <si>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</si>
  <si>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</si>
  <si>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</si>
  <si>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</si>
  <si>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</si>
  <si>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</si>
  <si>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</si>
  <si>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</si>
  <si>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</si>
  <si>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</si>
  <si>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</si>
  <si>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</si>
  <si>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</si>
  <si>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</si>
  <si>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</si>
  <si>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</si>
  <si>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</si>
  <si>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</si>
  <si>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</si>
  <si>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</si>
  <si>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</si>
  <si>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</si>
  <si>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</si>
  <si>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</si>
  <si>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</si>
  <si>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</si>
  <si>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</si>
  <si>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</si>
  <si>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</si>
  <si>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</si>
  <si>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</si>
  <si>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</si>
  <si>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</si>
  <si>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</si>
  <si>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</si>
  <si>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</si>
  <si>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</si>
  <si>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</si>
  <si>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</si>
  <si>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</si>
  <si>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</si>
  <si>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</si>
  <si>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</si>
  <si>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</si>
  <si>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</si>
  <si>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</si>
  <si>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</si>
  <si>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</si>
  <si>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</si>
  <si>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</si>
  <si>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</si>
  <si>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</si>
  <si>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</si>
  <si>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</si>
  <si>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</si>
  <si>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</si>
  <si>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</si>
  <si>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</si>
  <si>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</si>
  <si>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</si>
  <si>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</si>
  <si>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</si>
  <si>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</si>
  <si>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</si>
  <si>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</si>
  <si>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</si>
  <si>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</si>
  <si>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</si>
  <si>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</si>
  <si>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</si>
  <si>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</si>
  <si>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</si>
  <si>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</si>
  <si>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</si>
  <si>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</si>
  <si>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</si>
  <si>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</si>
  <si>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</si>
  <si>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</si>
  <si>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</si>
  <si>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</si>
  <si>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</si>
  <si>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</si>
  <si>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</si>
  <si>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</si>
  <si>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</si>
  <si>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</si>
  <si>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</si>
  <si>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</si>
  <si>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</si>
  <si>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</si>
  <si>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</si>
  <si>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</si>
  <si>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</si>
  <si>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</si>
  <si>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</si>
  <si>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</si>
  <si>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</si>
  <si>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</si>
  <si>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</si>
  <si>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</si>
  <si>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</si>
  <si>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</si>
  <si>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</si>
  <si>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</si>
  <si>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</si>
  <si>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</si>
  <si>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</si>
  <si>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</si>
  <si>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</si>
  <si>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</si>
  <si>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</si>
  <si>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</si>
  <si>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</si>
  <si>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</si>
  <si>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</si>
  <si>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</si>
  <si>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</si>
  <si>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</si>
  <si>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</si>
  <si>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</si>
  <si>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</si>
  <si>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</si>
  <si>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</si>
  <si>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</si>
  <si>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</si>
  <si>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</si>
  <si>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</si>
  <si>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</si>
  <si>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</si>
  <si>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</si>
  <si>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</si>
  <si>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</si>
  <si>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</si>
  <si>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</si>
  <si>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</si>
  <si>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</si>
  <si>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</si>
  <si>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</si>
  <si>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</si>
  <si>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</si>
  <si>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</si>
  <si>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</si>
  <si>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</si>
  <si>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</si>
  <si>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</si>
  <si>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</si>
  <si>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</si>
  <si>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</si>
  <si>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</si>
  <si>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</si>
  <si>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</si>
  <si>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</si>
  <si>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</si>
  <si>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</si>
  <si>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</si>
  <si>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</si>
  <si>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</si>
  <si>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</si>
  <si>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</si>
  <si>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</si>
  <si>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</si>
  <si>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</si>
  <si>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</si>
  <si>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</si>
  <si>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</si>
  <si>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</si>
  <si>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</si>
  <si>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</si>
  <si>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</si>
  <si>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</si>
  <si>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</si>
  <si>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</si>
  <si>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</si>
  <si>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</si>
  <si>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</si>
  <si>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</si>
  <si>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</si>
  <si>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</si>
  <si>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</si>
  <si>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</si>
  <si>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</si>
  <si>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</si>
  <si>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</si>
  <si>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</si>
  <si>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</si>
  <si>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</si>
  <si>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</si>
  <si>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</si>
  <si>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</si>
  <si>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</si>
  <si>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</si>
  <si>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</si>
  <si>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</si>
  <si>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</si>
  <si>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</si>
  <si>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</si>
  <si>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</si>
  <si>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</si>
  <si>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</si>
  <si>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</si>
  <si>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</si>
  <si>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</si>
  <si>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</si>
  <si>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</si>
  <si>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</si>
  <si>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</si>
  <si>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</si>
  <si>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</si>
  <si>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</si>
  <si>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</si>
  <si>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</si>
  <si>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</si>
  <si>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</si>
  <si>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</si>
  <si>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</si>
  <si>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</si>
  <si>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</si>
  <si>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</si>
  <si>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</si>
  <si>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</si>
  <si>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</si>
  <si>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</si>
  <si>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</si>
  <si>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</si>
  <si>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</si>
  <si>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</si>
  <si>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</si>
  <si>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</si>
  <si>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</si>
  <si>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</si>
  <si>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</si>
  <si>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</si>
  <si>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</si>
  <si>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</si>
  <si>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</si>
  <si>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</si>
  <si>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</si>
  <si>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</si>
  <si>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</si>
  <si>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</si>
  <si>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</si>
  <si>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</si>
  <si>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</si>
  <si>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</si>
  <si>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</si>
  <si>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</si>
  <si>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</si>
  <si>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</si>
  <si>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</si>
  <si>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</si>
  <si>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</si>
  <si>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</si>
  <si>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</si>
  <si>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</si>
  <si>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</si>
  <si>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</si>
  <si>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</si>
  <si>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</si>
  <si>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</si>
  <si>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</si>
  <si>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</si>
  <si>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</si>
  <si>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</si>
  <si>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</si>
  <si>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</si>
  <si>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</si>
  <si>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</si>
  <si>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</si>
  <si>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</si>
  <si>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</si>
  <si>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</si>
  <si>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</si>
  <si>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</si>
  <si>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</si>
  <si>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</si>
  <si>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</si>
  <si>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</si>
  <si>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</si>
  <si>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</si>
  <si>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</si>
  <si>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</si>
  <si>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</si>
  <si>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</si>
  <si>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</si>
  <si>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</si>
  <si>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</si>
  <si>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</si>
  <si>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</si>
  <si>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</si>
  <si>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</si>
  <si>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</si>
  <si>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</si>
  <si>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</si>
  <si>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</si>
  <si>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</si>
  <si>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</si>
  <si>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</si>
  <si>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</si>
  <si>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</si>
  <si>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</si>
  <si>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</si>
  <si>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</si>
  <si>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</si>
  <si>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</si>
  <si>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</si>
  <si>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</si>
  <si>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</si>
  <si>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</si>
  <si>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</si>
  <si>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</si>
  <si>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</si>
  <si>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</si>
  <si>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</si>
  <si>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</si>
  <si>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</si>
  <si>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</si>
  <si>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</si>
  <si>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</si>
  <si>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</si>
  <si>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</si>
  <si>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</si>
  <si>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</si>
  <si>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</si>
  <si>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</si>
  <si>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</si>
  <si>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</si>
  <si>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</si>
  <si>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</si>
  <si>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</si>
  <si>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</si>
  <si>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</si>
  <si>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</si>
  <si>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</si>
  <si>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</si>
  <si>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</si>
  <si>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</si>
  <si>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</si>
  <si>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</si>
  <si>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</si>
  <si>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</si>
  <si>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</si>
  <si>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</si>
  <si>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</si>
  <si>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</si>
  <si>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</si>
  <si>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</si>
  <si>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</si>
  <si>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</si>
  <si>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</si>
  <si>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</si>
  <si>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</si>
  <si>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</si>
  <si>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</si>
  <si>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</si>
  <si>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</si>
  <si>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</si>
  <si>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</si>
  <si>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</si>
  <si>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</si>
  <si>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</si>
  <si>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</si>
  <si>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</si>
  <si>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</si>
  <si>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</si>
  <si>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</si>
  <si>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</si>
  <si>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</si>
  <si>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</si>
  <si>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</si>
  <si>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</si>
  <si>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</si>
  <si>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</si>
  <si>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</si>
  <si>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</si>
  <si>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</si>
  <si>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</si>
  <si>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</si>
  <si>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</si>
  <si>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</si>
  <si>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</si>
  <si>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</si>
  <si>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</si>
  <si>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</si>
  <si>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</si>
  <si>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</si>
  <si>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</si>
  <si>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</si>
  <si>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</si>
  <si>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</si>
  <si>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</si>
  <si>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</si>
  <si>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</si>
  <si>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</si>
  <si>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</si>
  <si>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</si>
  <si>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</si>
  <si>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</si>
  <si>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</si>
  <si>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</si>
  <si>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</si>
  <si>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</si>
  <si>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</si>
  <si>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</si>
  <si>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</si>
  <si>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</si>
  <si>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</si>
  <si>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</si>
  <si>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</si>
  <si>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</si>
  <si>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</si>
  <si>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</si>
  <si>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</si>
  <si>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</si>
  <si>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</si>
  <si>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</si>
  <si>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</si>
  <si>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</si>
  <si>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</si>
  <si>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</si>
  <si>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</si>
  <si>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</si>
  <si>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</si>
  <si>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</si>
  <si>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</si>
  <si>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</si>
  <si>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</si>
  <si>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</si>
  <si>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</si>
  <si>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</si>
  <si>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</si>
  <si>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</si>
  <si>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</si>
  <si>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</si>
  <si>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</si>
  <si>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</si>
  <si>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</si>
  <si>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</si>
  <si>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</si>
  <si>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</si>
  <si>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</si>
  <si>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</si>
  <si>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</si>
  <si>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</si>
  <si>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</si>
  <si>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</si>
  <si>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</si>
  <si>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</si>
  <si>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</si>
  <si>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</si>
  <si>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</si>
  <si>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</si>
  <si>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</si>
  <si>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</si>
  <si>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</si>
  <si>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</si>
  <si>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</si>
  <si>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</si>
  <si>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</si>
  <si>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</si>
  <si>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</si>
  <si>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</si>
  <si>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</si>
  <si>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</si>
  <si>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</si>
  <si>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</si>
  <si>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</si>
  <si>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</si>
  <si>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</si>
  <si>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</si>
  <si>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</si>
  <si>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</si>
  <si>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</si>
  <si>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</si>
  <si>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</si>
  <si>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</si>
  <si>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</si>
  <si>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</si>
  <si>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</si>
  <si>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</si>
  <si>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</si>
  <si>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</si>
  <si>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</si>
  <si>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</si>
  <si>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</si>
  <si>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</si>
  <si>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</si>
  <si>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</si>
  <si>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</si>
  <si>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</si>
  <si>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</si>
  <si>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</si>
  <si>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</si>
  <si>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</si>
  <si>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</si>
  <si>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</si>
  <si>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</si>
  <si>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</si>
  <si>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</si>
  <si>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</si>
  <si>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</si>
  <si>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</si>
  <si>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</si>
  <si>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</si>
  <si>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</si>
  <si>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</si>
  <si>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</si>
  <si>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</si>
  <si>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</si>
  <si>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</si>
  <si>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</si>
  <si>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</si>
  <si>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</si>
  <si>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</si>
  <si>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</si>
  <si>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</si>
  <si>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</si>
  <si>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</si>
  <si>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</si>
  <si>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</si>
  <si>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</si>
  <si>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</si>
  <si>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</si>
  <si>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</si>
  <si>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</si>
  <si>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</si>
  <si>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</si>
  <si>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</si>
  <si>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</si>
  <si>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</si>
  <si>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</si>
  <si>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</si>
  <si>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</si>
  <si>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</si>
  <si>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</si>
  <si>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</si>
  <si>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</si>
  <si>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</si>
  <si>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</si>
  <si>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</si>
  <si>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</si>
  <si>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</si>
  <si>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</si>
  <si>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</si>
  <si>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</si>
  <si>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</si>
  <si>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</si>
  <si>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</si>
  <si>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</si>
  <si>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</si>
  <si>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</si>
  <si>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</si>
  <si>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</si>
  <si>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</si>
  <si>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</si>
  <si>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</si>
  <si>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</si>
  <si>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</si>
  <si>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</si>
  <si>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</si>
  <si>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</si>
  <si>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</si>
  <si>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</si>
  <si>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</si>
  <si>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</si>
  <si>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</si>
  <si>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</si>
  <si>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</si>
  <si>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</si>
  <si>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</si>
  <si>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</si>
  <si>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</si>
  <si>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</si>
  <si>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</si>
  <si>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</si>
  <si>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</si>
  <si>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</si>
  <si>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</si>
  <si>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</si>
  <si>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</si>
  <si>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</si>
  <si>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</si>
  <si>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</si>
  <si>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</si>
  <si>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</si>
  <si>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</si>
  <si>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</si>
  <si>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</si>
  <si>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</si>
  <si>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</si>
  <si>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</si>
  <si>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</si>
  <si>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</si>
  <si>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</si>
  <si>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</si>
  <si>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</si>
  <si>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</si>
  <si>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</si>
  <si>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</si>
  <si>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</si>
  <si>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</si>
  <si>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</si>
  <si>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</si>
  <si>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</si>
  <si>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</si>
  <si>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</si>
  <si>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</si>
  <si>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</si>
  <si>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</si>
  <si>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</si>
  <si>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</si>
  <si>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</si>
  <si>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</si>
  <si>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</si>
  <si>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</si>
  <si>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</si>
  <si>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</si>
  <si>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</si>
  <si>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</si>
  <si>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</si>
  <si>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</si>
  <si>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</si>
  <si>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</si>
  <si>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</si>
  <si>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</si>
  <si>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</si>
  <si>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</si>
  <si>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</si>
  <si>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</si>
  <si>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</si>
  <si>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</si>
  <si>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</si>
  <si>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</si>
  <si>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</si>
  <si>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</si>
  <si>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</si>
  <si>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</si>
  <si>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</si>
  <si>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</si>
  <si>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</si>
  <si>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</si>
  <si>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</si>
  <si>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</si>
  <si>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</si>
  <si>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</si>
  <si>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</si>
  <si>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</si>
  <si>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</si>
  <si>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</si>
  <si>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</si>
  <si>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</si>
  <si>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</si>
  <si>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</si>
  <si>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</si>
  <si>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</si>
  <si>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</si>
  <si>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</si>
  <si>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</si>
  <si>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</si>
  <si>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</si>
  <si>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</si>
  <si>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</si>
  <si>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</si>
  <si>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</si>
  <si>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</si>
  <si>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</si>
  <si>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</si>
  <si>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</si>
  <si>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</si>
  <si>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</si>
  <si>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</si>
  <si>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</si>
  <si>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</si>
  <si>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</si>
  <si>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</si>
  <si>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</si>
  <si>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</si>
  <si>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</si>
  <si>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</si>
  <si>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</si>
  <si>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</si>
  <si>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</si>
  <si>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</si>
  <si>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</si>
  <si>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</si>
  <si>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</si>
  <si>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</si>
  <si>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</si>
  <si>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</si>
  <si>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</si>
  <si>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</si>
  <si>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</si>
  <si>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</si>
  <si>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</si>
  <si>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</si>
  <si>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</si>
  <si>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</si>
  <si>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</si>
  <si>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</si>
  <si>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</si>
  <si>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</si>
  <si>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</si>
  <si>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</si>
  <si>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</si>
  <si>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</si>
  <si>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</si>
  <si>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</si>
  <si>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</si>
  <si>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</si>
  <si>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</si>
  <si>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</si>
  <si>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</si>
  <si>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</si>
  <si>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</si>
  <si>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</si>
  <si>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</si>
  <si>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</si>
  <si>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</si>
  <si>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</si>
  <si>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</si>
  <si>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</si>
  <si>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</si>
  <si>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</si>
  <si>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</si>
  <si>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</si>
  <si>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</si>
  <si>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</si>
  <si>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</si>
  <si>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</si>
  <si>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</si>
  <si>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</si>
  <si>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</si>
  <si>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</si>
  <si>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</si>
  <si>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</si>
  <si>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</si>
  <si>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</si>
  <si>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</si>
  <si>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</si>
  <si>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</si>
  <si>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</si>
  <si>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</si>
  <si>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</si>
  <si>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</si>
  <si>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</si>
  <si>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</si>
  <si>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</si>
  <si>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</si>
  <si>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</si>
  <si>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</si>
  <si>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</si>
  <si>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</si>
  <si>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</si>
  <si>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</si>
  <si>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</si>
  <si>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</si>
  <si>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</si>
  <si>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</si>
  <si>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</si>
  <si>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</si>
  <si>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</si>
  <si>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</si>
  <si>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</si>
  <si>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</si>
  <si>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</si>
  <si>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</si>
  <si>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</si>
  <si>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</si>
  <si>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</si>
  <si>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</si>
  <si>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</si>
  <si>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</si>
  <si>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</si>
  <si>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</si>
  <si>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</si>
  <si>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</si>
  <si>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</si>
  <si>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</si>
  <si>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</si>
  <si>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</si>
  <si>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</si>
  <si>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</si>
  <si>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</si>
  <si>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</si>
  <si>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</si>
  <si>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</si>
  <si>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</si>
  <si>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</si>
  <si>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</si>
  <si>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</si>
  <si>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</si>
  <si>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</si>
  <si>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</si>
  <si>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</si>
  <si>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</si>
  <si>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</si>
  <si>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</si>
  <si>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</si>
  <si>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</si>
  <si>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</si>
  <si>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</si>
  <si>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</si>
  <si>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</si>
  <si>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</si>
  <si>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</si>
  <si>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</si>
  <si>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</si>
  <si>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</si>
  <si>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</si>
  <si>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</si>
  <si>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</si>
  <si>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</si>
  <si>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</si>
  <si>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</si>
  <si>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</si>
  <si>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</si>
  <si>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</si>
  <si>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</si>
  <si>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</si>
  <si>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</si>
  <si>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</si>
  <si>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</si>
  <si>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</si>
  <si>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</si>
  <si>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</si>
  <si>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</si>
  <si>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</si>
  <si>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</si>
  <si>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</si>
  <si>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</si>
  <si>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</si>
  <si>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</si>
  <si>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</si>
  <si>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</si>
  <si>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</si>
  <si>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</si>
  <si>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</si>
  <si>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</si>
  <si>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</si>
  <si>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</si>
  <si>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</si>
  <si>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</si>
  <si>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</si>
  <si>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</si>
  <si>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</si>
  <si>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</si>
  <si>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</si>
  <si>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</si>
  <si>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</si>
  <si>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</si>
  <si>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</si>
  <si>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</si>
  <si>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</si>
  <si>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</si>
  <si>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</si>
  <si>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</si>
  <si>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</si>
  <si>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</si>
  <si>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</si>
  <si>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</si>
  <si>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</si>
  <si>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</si>
  <si>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</si>
  <si>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</si>
  <si>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</si>
  <si>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</si>
  <si>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</si>
  <si>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</si>
  <si>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</si>
  <si>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</si>
  <si>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</si>
  <si>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</si>
  <si>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</si>
  <si>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</si>
  <si>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</si>
  <si>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</si>
  <si>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</si>
  <si>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</si>
  <si>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</si>
  <si>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</si>
  <si>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</si>
  <si>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</si>
  <si>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</si>
  <si>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</si>
  <si>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</si>
  <si>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</si>
  <si>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</si>
  <si>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</si>
  <si>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</si>
  <si>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</si>
  <si>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</si>
  <si>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</si>
  <si>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</si>
  <si>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</si>
  <si>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</si>
  <si>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</si>
  <si>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</si>
  <si>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</si>
  <si>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</si>
  <si>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</si>
  <si>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</si>
  <si>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</si>
  <si>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</si>
  <si>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</si>
  <si>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</si>
  <si>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</si>
  <si>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</si>
  <si>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</si>
  <si>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</si>
  <si>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</si>
  <si>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</si>
  <si>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</si>
  <si>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</si>
  <si>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</si>
  <si>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</si>
  <si>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</si>
  <si>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</si>
  <si>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</si>
  <si>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</si>
  <si>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</si>
  <si>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</si>
  <si>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</si>
  <si>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</si>
  <si>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</si>
  <si>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</si>
  <si>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</si>
  <si>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</si>
  <si>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</si>
  <si>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</si>
  <si>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</si>
  <si>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</si>
  <si>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</si>
  <si>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</si>
  <si>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</si>
  <si>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</si>
  <si>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</si>
  <si>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</si>
  <si>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</si>
  <si>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</si>
  <si>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</si>
  <si>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</si>
  <si>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</si>
  <si>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</si>
  <si>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</si>
  <si>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</si>
  <si>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</si>
  <si>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</si>
  <si>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</si>
  <si>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</si>
  <si>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</si>
  <si>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</si>
  <si>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</si>
  <si>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</si>
  <si>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</si>
  <si>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</si>
  <si>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</si>
  <si>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</si>
  <si>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</si>
  <si>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</si>
  <si>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</si>
  <si>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</si>
  <si>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</si>
  <si>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</si>
  <si>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</si>
  <si>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</si>
  <si>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</si>
  <si>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</si>
  <si>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</si>
  <si>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</si>
  <si>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</si>
  <si>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</si>
  <si>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</si>
  <si>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</si>
  <si>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</si>
  <si>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</si>
  <si>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</si>
  <si>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</si>
  <si>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</si>
  <si>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</si>
  <si>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</si>
  <si>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</si>
  <si>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</si>
  <si>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</si>
  <si>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</si>
  <si>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</si>
  <si>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</si>
  <si>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</si>
  <si>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</si>
  <si>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</si>
  <si>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</si>
  <si>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</si>
  <si>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</si>
  <si>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</si>
  <si>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</si>
  <si>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</si>
  <si>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</si>
  <si>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</si>
  <si>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</si>
  <si>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</si>
  <si>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</si>
  <si>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</si>
  <si>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</si>
  <si>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</si>
  <si>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</si>
  <si>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</si>
  <si>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</si>
  <si>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</si>
  <si>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</si>
  <si>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</si>
  <si>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</si>
  <si>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</si>
  <si>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</si>
  <si>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</si>
  <si>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</si>
  <si>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</si>
  <si>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</si>
  <si>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</si>
  <si>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</si>
  <si>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</si>
  <si>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</si>
  <si>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</si>
  <si>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</si>
  <si>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</si>
  <si>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</si>
  <si>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</si>
  <si>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</si>
  <si>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</si>
  <si>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</si>
  <si>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</si>
  <si>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</si>
  <si>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</si>
  <si>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</si>
  <si>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</si>
  <si>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</si>
  <si>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</si>
  <si>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</si>
  <si>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</si>
  <si>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</si>
  <si>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</si>
  <si>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</si>
  <si>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</si>
  <si>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</si>
  <si>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</si>
  <si>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</si>
  <si>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</si>
  <si>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</si>
  <si>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</si>
  <si>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</si>
  <si>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</si>
  <si>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</si>
  <si>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</si>
  <si>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</si>
  <si>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</si>
  <si>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</si>
  <si>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</si>
  <si>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</si>
  <si>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</si>
  <si>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</si>
  <si>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</si>
  <si>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</si>
  <si>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</si>
  <si>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</si>
  <si>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</si>
  <si>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</si>
  <si>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</si>
  <si>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</si>
  <si>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</si>
  <si>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</si>
  <si>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</si>
  <si>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</si>
  <si>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</si>
  <si>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</si>
  <si>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</si>
  <si>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</si>
  <si>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</si>
  <si>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</si>
  <si>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</si>
  <si>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</si>
  <si>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</si>
  <si>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</si>
  <si>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</si>
  <si>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</si>
  <si>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</si>
  <si>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</si>
  <si>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</si>
  <si>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</si>
  <si>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</si>
  <si>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</si>
  <si>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</si>
  <si>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</si>
  <si>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</si>
  <si>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</si>
  <si>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</si>
  <si>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</si>
  <si>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</si>
  <si>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</si>
  <si>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</si>
  <si>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</si>
  <si>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</si>
  <si>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</si>
  <si>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</si>
  <si>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</si>
  <si>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</si>
  <si>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</si>
  <si>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</si>
  <si>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</si>
  <si>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</si>
  <si>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</si>
  <si>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</si>
  <si>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</si>
  <si>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</si>
  <si>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</si>
  <si>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</si>
  <si>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</si>
  <si>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</si>
  <si>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</si>
  <si>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</si>
  <si>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</si>
  <si>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</si>
  <si>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</si>
  <si>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</si>
  <si>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</si>
  <si>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</si>
  <si>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</si>
  <si>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</si>
  <si>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</si>
  <si>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</si>
  <si>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</si>
  <si>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</si>
  <si>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</si>
  <si>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</si>
  <si>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</si>
  <si>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</si>
  <si>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</si>
  <si>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</si>
  <si>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</si>
  <si>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</si>
  <si>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</si>
  <si>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</si>
  <si>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</si>
  <si>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</si>
  <si>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</si>
  <si>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</si>
  <si>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</si>
  <si>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</si>
  <si>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</si>
  <si>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</si>
  <si>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</si>
  <si>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</si>
  <si>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</si>
  <si>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</si>
  <si>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</si>
  <si>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</si>
  <si>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</si>
  <si>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</si>
  <si>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</si>
  <si>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</si>
  <si>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</si>
  <si>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</si>
  <si>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</si>
  <si>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</si>
  <si>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</si>
  <si>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</si>
  <si>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</si>
  <si>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</si>
  <si>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</si>
  <si>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</si>
  <si>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</si>
  <si>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</si>
  <si>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</si>
  <si>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</si>
  <si>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</si>
  <si>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</si>
  <si>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</si>
  <si>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</si>
  <si>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</si>
  <si>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</si>
  <si>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</si>
  <si>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</si>
  <si>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</si>
  <si>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</si>
  <si>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</si>
  <si>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</si>
  <si>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</si>
  <si>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</si>
  <si>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</si>
  <si>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</si>
  <si>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</si>
  <si>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</si>
  <si>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</si>
  <si>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</si>
  <si>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</si>
  <si>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</si>
  <si>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</si>
  <si>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</si>
  <si>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</si>
  <si>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</si>
  <si>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</si>
  <si>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</si>
  <si>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</si>
  <si>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</si>
  <si>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</si>
  <si>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</si>
  <si>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</si>
  <si>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</si>
  <si>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</si>
  <si>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</si>
  <si>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</si>
  <si>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</si>
  <si>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</si>
  <si>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</si>
  <si>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</si>
  <si>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</si>
  <si>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</si>
  <si>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</si>
  <si>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</si>
  <si>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</si>
  <si>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</si>
  <si>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</si>
  <si>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</si>
  <si>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</si>
  <si>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</si>
  <si>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</si>
  <si>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</si>
  <si>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</si>
  <si>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</si>
  <si>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</si>
  <si>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</si>
  <si>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</si>
  <si>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</si>
  <si>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</si>
  <si>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</si>
  <si>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</si>
  <si>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</si>
  <si>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</si>
  <si>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</si>
  <si>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</si>
  <si>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</si>
  <si>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</si>
  <si>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</si>
  <si>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</si>
  <si>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</si>
  <si>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</si>
  <si>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</si>
  <si>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</si>
  <si>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</si>
  <si>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</si>
  <si>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</si>
  <si>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</si>
  <si>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</si>
  <si>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</si>
  <si>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</si>
  <si>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</si>
  <si>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</si>
  <si>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</si>
  <si>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</si>
  <si>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</si>
  <si>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</si>
  <si>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</si>
  <si>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</si>
  <si>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</si>
  <si>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</si>
  <si>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</si>
  <si>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</si>
  <si>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</si>
  <si>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</si>
  <si>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</si>
  <si>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</si>
  <si>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</si>
  <si>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</si>
  <si>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</si>
  <si>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</si>
  <si>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</si>
  <si>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</si>
  <si>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</si>
  <si>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</si>
  <si>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</si>
  <si>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</si>
  <si>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</si>
  <si>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</si>
  <si>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</si>
  <si>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</si>
  <si>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</si>
  <si>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</si>
  <si>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</si>
  <si>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</si>
  <si>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</si>
  <si>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</si>
  <si>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</si>
  <si>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</si>
  <si>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</si>
  <si>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</si>
  <si>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</si>
  <si>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</si>
  <si>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</si>
  <si>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</si>
  <si>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</si>
  <si>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</si>
  <si>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</si>
  <si>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</si>
  <si>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</si>
  <si>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</si>
  <si>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</si>
  <si>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</si>
  <si>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</si>
  <si>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</si>
  <si>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</si>
  <si>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</si>
  <si>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</si>
  <si>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</si>
  <si>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</si>
  <si>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</si>
  <si>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</si>
  <si>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</si>
  <si>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</si>
  <si>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</si>
  <si>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</si>
  <si>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</si>
  <si>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</si>
  <si>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</si>
  <si>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</si>
  <si>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</si>
  <si>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</si>
  <si>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</si>
  <si>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</si>
  <si>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</si>
  <si>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</si>
  <si>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</si>
  <si>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</si>
  <si>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</si>
  <si>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</si>
  <si>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</si>
  <si>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</si>
  <si>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</si>
  <si>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</si>
  <si>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</si>
  <si>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</si>
  <si>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</si>
  <si>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</si>
  <si>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</si>
  <si>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</si>
  <si>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</si>
  <si>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</si>
  <si>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</si>
  <si>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</si>
  <si>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</si>
  <si>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</si>
  <si>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</si>
  <si>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</si>
  <si>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</si>
  <si>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</si>
  <si>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</si>
  <si>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</si>
  <si>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</si>
  <si>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</si>
  <si>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</si>
  <si>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</si>
  <si>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</si>
  <si>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</si>
  <si>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</si>
  <si>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</si>
  <si>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</si>
  <si>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</si>
  <si>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</si>
  <si>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</si>
  <si>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</si>
  <si>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</si>
  <si>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</si>
  <si>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</si>
  <si>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</si>
  <si>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</si>
  <si>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</si>
  <si>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</si>
  <si>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</si>
  <si>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</si>
  <si>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</si>
  <si>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</si>
  <si>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</si>
  <si>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</si>
  <si>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</si>
  <si>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</si>
  <si>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</si>
  <si>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</si>
  <si>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</si>
  <si>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</si>
  <si>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</si>
  <si>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</si>
  <si>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</si>
  <si>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</si>
  <si>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</si>
  <si>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</si>
  <si>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</si>
  <si>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</si>
  <si>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</si>
  <si>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</si>
  <si>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</si>
  <si>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</si>
  <si>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</si>
  <si>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</si>
  <si>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</si>
  <si>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</si>
  <si>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</si>
  <si>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</si>
  <si>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</si>
  <si>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</si>
  <si>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</si>
  <si>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</si>
  <si>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</si>
  <si>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</si>
  <si>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</si>
  <si>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</si>
  <si>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</si>
  <si>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</si>
  <si>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</si>
  <si>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</si>
  <si>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</si>
  <si>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</si>
  <si>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</si>
  <si>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</si>
  <si>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</si>
  <si>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</si>
  <si>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</si>
  <si>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</si>
  <si>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</si>
  <si>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</si>
  <si>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</si>
  <si>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</si>
  <si>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</si>
  <si>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</si>
  <si>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</si>
  <si>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</si>
  <si>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</si>
  <si>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</si>
  <si>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</si>
  <si>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</si>
  <si>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</si>
  <si>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</si>
  <si>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</si>
  <si>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</si>
  <si>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</si>
  <si>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</si>
  <si>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</si>
  <si>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</si>
  <si>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</si>
  <si>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</si>
  <si>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</si>
  <si>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</si>
  <si>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</si>
  <si>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</si>
  <si>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</si>
  <si>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</si>
  <si>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</si>
  <si>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</si>
  <si>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</si>
  <si>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</si>
  <si>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</si>
  <si>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</si>
  <si>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</si>
  <si>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</si>
  <si>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</si>
  <si>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</si>
  <si>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</si>
  <si>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</si>
  <si>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</si>
  <si>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</si>
  <si>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</si>
  <si>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</si>
  <si>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</si>
  <si>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</si>
  <si>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</si>
  <si>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</si>
  <si>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</si>
  <si>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</si>
  <si>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</si>
  <si>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</si>
  <si>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</si>
  <si>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</si>
  <si>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</si>
  <si>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</si>
  <si>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</si>
  <si>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</si>
  <si>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</si>
  <si>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</si>
  <si>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</si>
  <si>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</si>
  <si>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</si>
  <si>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</si>
  <si>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</si>
  <si>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</si>
  <si>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</si>
  <si>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</si>
  <si>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</si>
  <si>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</si>
  <si>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</si>
  <si>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</si>
  <si>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</si>
  <si>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</si>
  <si>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</si>
  <si>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</si>
  <si>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</si>
  <si>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</si>
  <si>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</si>
  <si>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</si>
  <si>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</si>
  <si>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</si>
  <si>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</si>
  <si>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</si>
  <si>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</si>
  <si>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</si>
  <si>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</si>
  <si>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</si>
  <si>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</si>
  <si>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</si>
  <si>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</si>
  <si>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</si>
  <si>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</si>
  <si>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</si>
  <si>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</si>
  <si>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</si>
  <si>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</si>
  <si>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</si>
  <si>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</si>
  <si>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</si>
  <si>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</si>
  <si>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</si>
  <si>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</si>
  <si>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</si>
  <si>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</si>
  <si>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</si>
  <si>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</si>
  <si>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</si>
  <si>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</si>
  <si>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</si>
  <si>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</si>
  <si>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</si>
  <si>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</si>
  <si>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</si>
  <si>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</si>
  <si>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</si>
  <si>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</si>
  <si>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</si>
  <si>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</si>
  <si>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</si>
  <si>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</si>
  <si>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</si>
  <si>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</si>
  <si>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</si>
  <si>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</si>
  <si>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</si>
  <si>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</si>
  <si>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</si>
  <si>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</si>
  <si>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</si>
  <si>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</si>
  <si>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</si>
  <si>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</si>
  <si>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</si>
  <si>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</si>
  <si>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</si>
  <si>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</si>
  <si>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</si>
  <si>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</si>
  <si>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</si>
  <si>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</si>
  <si>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</si>
  <si>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</si>
  <si>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</si>
  <si>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</si>
  <si>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</si>
  <si>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</si>
  <si>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</si>
  <si>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</si>
  <si>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</si>
  <si>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</si>
  <si>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</si>
  <si>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</si>
  <si>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</si>
  <si>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</si>
  <si>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</si>
  <si>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</si>
  <si>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</si>
  <si>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</si>
  <si>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</si>
  <si>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</si>
  <si>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</si>
  <si>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</si>
  <si>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</si>
  <si>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</si>
  <si>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</si>
  <si>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</si>
  <si>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</si>
  <si>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</si>
  <si>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</si>
  <si>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</si>
  <si>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</si>
  <si>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</si>
  <si>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</si>
  <si>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</si>
  <si>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</si>
  <si>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</si>
  <si>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</si>
  <si>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</si>
  <si>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</si>
  <si>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</si>
  <si>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</si>
  <si>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</si>
  <si>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</si>
  <si>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</si>
  <si>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</si>
  <si>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</si>
  <si>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</si>
  <si>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</si>
  <si>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</si>
  <si>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</si>
  <si>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</si>
  <si>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</si>
  <si>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</si>
  <si>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</si>
  <si>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</si>
  <si>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</si>
  <si>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</si>
  <si>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</si>
  <si>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</si>
  <si>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</si>
  <si>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</si>
  <si>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</si>
  <si>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</si>
  <si>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</si>
  <si>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</si>
  <si>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</si>
  <si>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</si>
  <si>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</si>
  <si>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</si>
  <si>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</si>
  <si>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</si>
  <si>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</si>
  <si>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</si>
  <si>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</si>
  <si>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</si>
  <si>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</si>
  <si>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</si>
  <si>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</si>
  <si>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</si>
  <si>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</si>
  <si>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</si>
  <si>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</si>
  <si>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</si>
  <si>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</si>
  <si>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</si>
  <si>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</si>
  <si>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</si>
  <si>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</si>
  <si>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</si>
  <si>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</si>
  <si>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</si>
  <si>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</si>
  <si>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</si>
  <si>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</si>
  <si>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</si>
  <si>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</si>
  <si>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</si>
  <si>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</si>
  <si>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</si>
  <si>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</si>
  <si>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</si>
  <si>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</si>
  <si>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</si>
  <si>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</si>
  <si>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</si>
  <si>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</si>
  <si>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</si>
  <si>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</si>
  <si>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</si>
  <si>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</si>
  <si>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</si>
  <si>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</si>
  <si>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</si>
  <si>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</si>
  <si>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</si>
  <si>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</si>
  <si>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</si>
  <si>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</si>
  <si>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</si>
  <si>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</si>
  <si>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</si>
  <si>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</si>
  <si>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</si>
  <si>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</si>
  <si>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</si>
  <si>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</si>
  <si>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</si>
  <si>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</si>
  <si>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</si>
  <si>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</si>
  <si>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</si>
  <si>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</si>
  <si>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</si>
  <si>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</si>
  <si>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</si>
  <si>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</si>
  <si>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</si>
  <si>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</si>
  <si>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</si>
  <si>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</si>
  <si>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</si>
  <si>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</si>
  <si>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</si>
  <si>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</si>
  <si>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</si>
  <si>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</si>
  <si>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</si>
  <si>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</si>
  <si>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</si>
  <si>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</si>
  <si>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</si>
  <si>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</si>
  <si>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</si>
  <si>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</si>
  <si>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</si>
  <si>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</si>
  <si>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</si>
  <si>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</si>
  <si>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</si>
  <si>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</si>
  <si>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</si>
  <si>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</si>
  <si>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</si>
  <si>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</si>
  <si>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</si>
  <si>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</si>
  <si>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</si>
  <si>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</si>
  <si>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</si>
  <si>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</si>
  <si>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</si>
  <si>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</si>
  <si>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</si>
  <si>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</si>
  <si>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</si>
  <si>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</si>
  <si>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</si>
  <si>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</si>
  <si>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</si>
  <si>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</si>
  <si>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</si>
  <si>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</si>
  <si>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</si>
  <si>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</si>
  <si>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</si>
  <si>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</si>
  <si>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</si>
  <si>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</si>
  <si>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</si>
  <si>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</si>
  <si>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</si>
  <si>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</si>
  <si>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</si>
  <si>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</si>
  <si>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</si>
  <si>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</si>
  <si>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</si>
  <si>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</si>
  <si>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</si>
  <si>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</si>
  <si>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</si>
  <si>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</si>
  <si>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</si>
  <si>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</si>
  <si>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</si>
  <si>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</si>
  <si>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</si>
  <si>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</si>
  <si>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</si>
  <si>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</si>
  <si>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</si>
  <si>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</si>
  <si>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</si>
  <si>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</si>
  <si>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</si>
  <si>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</si>
  <si>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</si>
  <si>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</si>
  <si>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</si>
  <si>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</si>
  <si>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</si>
  <si>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</si>
  <si>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</si>
  <si>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</si>
  <si>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</si>
  <si>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</si>
  <si>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</si>
  <si>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</si>
  <si>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</si>
  <si>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</si>
  <si>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</si>
  <si>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</si>
  <si>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</si>
  <si>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</si>
  <si>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</si>
  <si>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</si>
  <si>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</si>
  <si>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</si>
  <si>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</si>
  <si>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</si>
  <si>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</si>
  <si>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</si>
  <si>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</si>
  <si>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</si>
  <si>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</si>
  <si>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</si>
  <si>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</si>
  <si>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</si>
  <si>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</si>
  <si>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</si>
  <si>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</si>
  <si>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</si>
  <si>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</si>
  <si>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</si>
  <si>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</si>
  <si>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</si>
  <si>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</si>
  <si>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</si>
  <si>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</si>
  <si>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</si>
  <si>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</si>
  <si>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</si>
  <si>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</si>
  <si>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</si>
  <si>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</si>
  <si>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</si>
  <si>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</si>
  <si>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</si>
  <si>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</si>
  <si>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</si>
  <si>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</si>
  <si>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</si>
  <si>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</si>
  <si>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</si>
  <si>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</si>
  <si>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</si>
  <si>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</si>
  <si>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</si>
  <si>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</si>
  <si>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</si>
  <si>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</si>
  <si>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</si>
  <si>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</si>
  <si>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</si>
  <si>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</si>
  <si>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</si>
  <si>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</si>
  <si>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</si>
  <si>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</si>
  <si>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</si>
  <si>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</si>
  <si>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</si>
  <si>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</si>
  <si>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</si>
  <si>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</si>
  <si>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</si>
  <si>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</si>
  <si>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</si>
  <si>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</si>
  <si>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</si>
  <si>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</si>
  <si>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</si>
  <si>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</si>
  <si>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</si>
  <si>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</si>
  <si>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</si>
  <si>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</si>
  <si>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</si>
  <si>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</si>
  <si>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</si>
  <si>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</si>
  <si>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</si>
  <si>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</si>
  <si>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</si>
  <si>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</si>
  <si>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</si>
  <si>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</si>
  <si>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</si>
  <si>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</si>
  <si>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</si>
  <si>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</si>
  <si>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</si>
  <si>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</si>
  <si>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</si>
  <si>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</si>
  <si>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</si>
  <si>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</si>
  <si>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</si>
  <si>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</si>
  <si>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</si>
  <si>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</si>
  <si>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</si>
  <si>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</si>
  <si>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</si>
  <si>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</si>
  <si>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</si>
  <si>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</si>
  <si>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</si>
  <si>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</si>
  <si>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</si>
  <si>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</si>
  <si>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</si>
  <si>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</si>
  <si>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</si>
  <si>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</si>
  <si>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</si>
  <si>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</si>
  <si>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</si>
  <si>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</si>
  <si>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</si>
  <si>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</si>
  <si>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</si>
  <si>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</si>
  <si>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</si>
  <si>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</si>
  <si>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</si>
  <si>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</si>
  <si>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</si>
  <si>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</si>
  <si>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</si>
  <si>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</si>
  <si>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</si>
  <si>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</si>
  <si>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</si>
  <si>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</si>
  <si>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</si>
  <si>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</si>
  <si>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</si>
  <si>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</si>
  <si>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</si>
  <si>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</si>
  <si>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</si>
  <si>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</si>
  <si>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</si>
  <si>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</si>
  <si>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</si>
  <si>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</si>
  <si>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</si>
  <si>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</si>
  <si>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</si>
  <si>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</si>
  <si>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</si>
  <si>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</si>
  <si>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</si>
  <si>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</si>
  <si>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</si>
  <si>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</si>
  <si>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</si>
  <si>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</si>
  <si>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</si>
  <si>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</si>
  <si>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</si>
  <si>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</si>
  <si>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</si>
  <si>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</si>
  <si>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</si>
  <si>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</si>
  <si>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</si>
  <si>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</si>
  <si>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</si>
  <si>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</si>
  <si>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</si>
  <si>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</si>
  <si>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</si>
  <si>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</si>
  <si>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</si>
  <si>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</si>
  <si>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</si>
  <si>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</si>
  <si>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</si>
  <si>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</si>
  <si>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</si>
  <si>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</si>
  <si>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</si>
  <si>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</si>
  <si>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</si>
  <si>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</si>
  <si>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</si>
  <si>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</si>
  <si>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</si>
  <si>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</si>
  <si>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</si>
  <si>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</si>
  <si>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</si>
  <si>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</si>
  <si>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</si>
  <si>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</si>
  <si>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</si>
  <si>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</si>
  <si>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</si>
  <si>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</si>
  <si>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</si>
  <si>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</si>
  <si>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</si>
  <si>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</si>
  <si>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</si>
  <si>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</si>
  <si>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</si>
  <si>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</si>
  <si>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</si>
  <si>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</si>
  <si>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</si>
  <si>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</si>
  <si>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</si>
  <si>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</si>
  <si>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</si>
  <si>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</si>
  <si>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</si>
  <si>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</si>
  <si>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</si>
  <si>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</si>
  <si>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</si>
  <si>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</si>
  <si>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</si>
  <si>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</si>
  <si>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</si>
  <si>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</si>
  <si>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</si>
  <si>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</si>
  <si>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</si>
  <si>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</si>
  <si>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</si>
  <si>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</si>
  <si>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</si>
  <si>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</si>
  <si>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</si>
  <si>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</si>
  <si>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</si>
  <si>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</si>
  <si>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</si>
  <si>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</si>
  <si>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</si>
  <si>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</si>
  <si>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</si>
  <si>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</si>
  <si>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</si>
  <si>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</si>
  <si>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</si>
  <si>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</si>
  <si>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</si>
  <si>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</si>
  <si>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</si>
  <si>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</si>
  <si>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</si>
  <si>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</si>
  <si>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</si>
  <si>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</si>
  <si>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</si>
  <si>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</si>
  <si>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</si>
  <si>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</si>
  <si>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</si>
  <si>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</si>
  <si>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</si>
  <si>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</si>
  <si>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</si>
  <si>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</si>
  <si>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</si>
  <si>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</si>
  <si>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</si>
  <si>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</si>
  <si>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</si>
  <si>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</si>
  <si>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</si>
  <si>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</si>
  <si>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</si>
  <si>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</si>
  <si>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</si>
  <si>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</si>
  <si>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</si>
  <si>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</si>
  <si>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</si>
  <si>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</si>
  <si>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</si>
  <si>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</si>
  <si>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</si>
  <si>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</si>
  <si>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</si>
  <si>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</si>
  <si>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</si>
  <si>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</si>
  <si>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</si>
  <si>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</si>
  <si>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</si>
  <si>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</si>
  <si>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</si>
  <si>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</si>
  <si>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</si>
  <si>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</si>
  <si>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</si>
  <si>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</si>
  <si>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</si>
  <si>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</si>
  <si>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</si>
  <si>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</si>
  <si>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</si>
  <si>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</si>
  <si>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</si>
  <si>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</si>
  <si>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</si>
  <si>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</si>
  <si>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</si>
  <si>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</si>
  <si>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</si>
  <si>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</si>
  <si>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</si>
  <si>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</si>
  <si>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</si>
  <si>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</si>
  <si>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</si>
  <si>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</si>
  <si>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</si>
  <si>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</si>
  <si>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</si>
  <si>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</si>
  <si>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</si>
  <si>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</si>
  <si>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</si>
  <si>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</si>
  <si>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</si>
  <si>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</si>
  <si>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</si>
  <si>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</si>
  <si>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</si>
  <si>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</si>
  <si>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</si>
  <si>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</si>
  <si>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</si>
  <si>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</si>
  <si>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</si>
  <si>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</si>
  <si>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</si>
  <si>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</si>
  <si>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</si>
  <si>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</si>
  <si>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</si>
  <si>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</si>
  <si>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</si>
  <si>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</si>
  <si>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</si>
  <si>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</si>
  <si>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</si>
  <si>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</si>
  <si>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</si>
  <si>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</si>
  <si>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</si>
  <si>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</si>
  <si>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</si>
  <si>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</si>
  <si>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</si>
  <si>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</si>
  <si>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</si>
  <si>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</si>
  <si>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</si>
  <si>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</si>
  <si>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</si>
  <si>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</si>
  <si>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</si>
  <si>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</si>
  <si>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</si>
  <si>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</si>
  <si>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</si>
  <si>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</si>
  <si>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</si>
  <si>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</si>
  <si>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</si>
  <si>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</si>
  <si>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</si>
  <si>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</si>
  <si>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</si>
  <si>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</si>
  <si>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</si>
  <si>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</si>
  <si>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</si>
  <si>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</si>
  <si>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</si>
  <si>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</si>
  <si>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</si>
  <si>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</si>
  <si>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</si>
  <si>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</si>
  <si>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</si>
  <si>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</si>
  <si>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</si>
  <si>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</si>
  <si>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</si>
  <si>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</si>
  <si>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</si>
  <si>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</si>
  <si>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</si>
  <si>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</si>
  <si>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</si>
  <si>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</si>
  <si>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</si>
  <si>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</si>
  <si>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</si>
  <si>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</si>
  <si>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</si>
  <si>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</si>
  <si>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</si>
  <si>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</si>
  <si>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</si>
  <si>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</si>
  <si>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</si>
  <si>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</si>
  <si>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</si>
  <si>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</si>
  <si>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</si>
  <si>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</si>
  <si>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</si>
  <si>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</si>
  <si>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</si>
  <si>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</si>
  <si>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</si>
  <si>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</si>
  <si>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</si>
  <si>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</si>
  <si>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</si>
  <si>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</si>
  <si>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</si>
  <si>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</si>
  <si>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</si>
  <si>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</si>
  <si>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</si>
  <si>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</si>
  <si>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</si>
  <si>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</si>
  <si>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</si>
  <si>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</si>
  <si>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</si>
  <si>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</si>
  <si>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</si>
  <si>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</si>
  <si>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</si>
  <si>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</si>
  <si>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</si>
  <si>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</si>
  <si>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</si>
  <si>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</si>
  <si>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</si>
  <si>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</si>
  <si>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</si>
  <si>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</si>
  <si>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</si>
  <si>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</si>
  <si>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</si>
  <si>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</si>
  <si>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</si>
  <si>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</si>
  <si>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</si>
  <si>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</si>
  <si>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</si>
  <si>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</si>
  <si>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</si>
  <si>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</si>
  <si>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</si>
  <si>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</si>
  <si>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</si>
  <si>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</si>
  <si>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</si>
  <si>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</si>
  <si>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</si>
  <si>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</si>
  <si>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</si>
  <si>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</si>
  <si>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</si>
  <si>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</si>
  <si>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</si>
  <si>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</si>
  <si>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</si>
  <si>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</si>
  <si>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</si>
  <si>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</si>
  <si>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</si>
  <si>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</si>
  <si>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</si>
  <si>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</si>
  <si>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</si>
  <si>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</si>
  <si>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</si>
  <si>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</si>
  <si>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</si>
  <si>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</si>
  <si>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</si>
  <si>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</si>
  <si>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</si>
  <si>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</si>
  <si>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</si>
  <si>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</si>
  <si>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</si>
  <si>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</si>
  <si>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</si>
  <si>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</si>
  <si>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</si>
  <si>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</si>
  <si>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</si>
  <si>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</si>
  <si>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</si>
  <si>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</si>
  <si>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</si>
  <si>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</si>
  <si>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</si>
  <si>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</si>
  <si>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</si>
  <si>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</si>
  <si>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</si>
  <si>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</si>
  <si>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</si>
  <si>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</si>
  <si>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</si>
  <si>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</si>
  <si>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</si>
  <si>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</si>
  <si>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</si>
  <si>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</si>
  <si>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</si>
  <si>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</si>
  <si>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</si>
  <si>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</si>
  <si>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</si>
  <si>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</si>
  <si>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</si>
  <si>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</si>
  <si>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</si>
  <si>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</si>
  <si>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</si>
  <si>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</si>
  <si>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</si>
  <si>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</si>
  <si>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</si>
  <si>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</si>
  <si>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</si>
  <si>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</si>
  <si>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</si>
  <si>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</si>
  <si>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</si>
  <si>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</si>
  <si>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</si>
  <si>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</si>
  <si>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</si>
  <si>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</si>
  <si>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</si>
  <si>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</si>
  <si>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</si>
  <si>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</si>
  <si>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</si>
  <si>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</si>
  <si>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</si>
  <si>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</si>
  <si>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</si>
  <si>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</si>
  <si>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</si>
  <si>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</si>
  <si>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</si>
  <si>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</si>
  <si>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</si>
  <si>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</si>
  <si>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</si>
  <si>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</si>
  <si>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</si>
  <si>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</si>
  <si>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</si>
  <si>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</si>
  <si>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</si>
  <si>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</si>
  <si>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</si>
  <si>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</si>
  <si>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</si>
  <si>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</si>
  <si>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</si>
  <si>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</si>
  <si>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</si>
  <si>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</si>
  <si>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</si>
  <si>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</si>
  <si>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</si>
  <si>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</si>
  <si>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</si>
  <si>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</si>
  <si>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</si>
  <si>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</si>
  <si>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</si>
  <si>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</si>
  <si>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</si>
  <si>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</si>
  <si>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</si>
  <si>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</si>
  <si>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</si>
  <si>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</si>
  <si>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</si>
  <si>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</si>
  <si>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</si>
  <si>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</si>
  <si>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</si>
  <si>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</si>
  <si>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</si>
  <si>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</si>
  <si>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</si>
  <si>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</si>
  <si>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</si>
  <si>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</si>
  <si>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</si>
  <si>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</si>
  <si>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</si>
  <si>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</si>
  <si>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</si>
  <si>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</si>
  <si>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</si>
  <si>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</si>
  <si>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</si>
  <si>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</si>
  <si>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</si>
  <si>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</si>
  <si>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</si>
  <si>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</si>
  <si>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</si>
  <si>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</si>
  <si>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</si>
  <si>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</si>
  <si>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</si>
  <si>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</si>
  <si>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</si>
  <si>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</si>
  <si>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</si>
  <si>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</si>
  <si>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</si>
  <si>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</si>
  <si>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</si>
  <si>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</si>
  <si>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</si>
  <si>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</si>
  <si>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</si>
  <si>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</si>
  <si>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</si>
  <si>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</si>
  <si>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</si>
  <si>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</si>
  <si>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</si>
  <si>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</si>
  <si>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</si>
  <si>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</si>
  <si>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</si>
  <si>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</si>
  <si>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</si>
  <si>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</si>
  <si>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</si>
  <si>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</si>
  <si>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</si>
  <si>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</si>
  <si>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</si>
  <si>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</si>
  <si>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</si>
  <si>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</si>
  <si>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</si>
  <si>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</si>
  <si>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</si>
  <si>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</si>
  <si>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</si>
  <si>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</si>
  <si>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</si>
  <si>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</si>
  <si>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</si>
  <si>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</si>
  <si>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</si>
  <si>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</si>
  <si>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</si>
  <si>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</si>
  <si>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</si>
  <si>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</si>
  <si>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</si>
  <si>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</si>
  <si>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</si>
  <si>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</si>
  <si>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</si>
  <si>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</si>
  <si>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</si>
  <si>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</si>
  <si>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</si>
  <si>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</si>
  <si>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</si>
  <si>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</si>
  <si>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</si>
  <si>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</si>
  <si>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</si>
  <si>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</si>
  <si>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</si>
  <si>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</si>
  <si>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</si>
  <si>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</si>
  <si>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</si>
  <si>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</si>
  <si>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</si>
  <si>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</si>
  <si>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</si>
  <si>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</si>
  <si>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</si>
  <si>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</si>
  <si>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</si>
  <si>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</si>
  <si>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</si>
  <si>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</si>
  <si>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</si>
  <si>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</si>
  <si>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</si>
  <si>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</si>
  <si>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</si>
  <si>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</si>
  <si>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</si>
  <si>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</si>
  <si>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</si>
  <si>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</si>
  <si>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</si>
  <si>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</si>
  <si>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</si>
  <si>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</si>
  <si>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</si>
  <si>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</si>
  <si>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</si>
  <si>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</si>
  <si>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</si>
  <si>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</si>
  <si>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</si>
  <si>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</si>
  <si>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</si>
  <si>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</si>
  <si>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</si>
  <si>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</si>
  <si>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</si>
  <si>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</si>
  <si>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</si>
  <si>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</si>
  <si>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</si>
  <si>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</si>
  <si>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</si>
  <si>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</si>
  <si>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</si>
  <si>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</si>
  <si>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</si>
  <si>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</si>
  <si>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</si>
  <si>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</si>
  <si>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</si>
  <si>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</si>
  <si>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</si>
  <si>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</si>
  <si>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</si>
  <si>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</si>
  <si>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</si>
  <si>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</si>
  <si>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</si>
  <si>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</si>
  <si>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</si>
  <si>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</si>
  <si>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</si>
  <si>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</si>
  <si>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</si>
  <si>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</si>
  <si>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</si>
  <si>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</si>
  <si>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</si>
  <si>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</si>
  <si>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</si>
  <si>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</si>
  <si>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</si>
  <si>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</si>
  <si>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</si>
  <si>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</si>
  <si>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</si>
  <si>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</si>
  <si>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</si>
  <si>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</si>
  <si>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</si>
  <si>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</si>
  <si>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</si>
  <si>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</si>
  <si>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</si>
  <si>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</si>
  <si>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</si>
  <si>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</si>
  <si>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</si>
  <si>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</si>
  <si>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</si>
  <si>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</si>
  <si>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</si>
  <si>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</si>
  <si>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</si>
  <si>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</si>
  <si>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</si>
  <si>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</si>
  <si>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</si>
  <si>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</si>
  <si>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</si>
  <si>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</si>
  <si>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</si>
  <si>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</si>
  <si>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</si>
  <si>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</si>
  <si>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</si>
  <si>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</si>
  <si>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</si>
  <si>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</si>
  <si>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</si>
  <si>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</si>
  <si>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</si>
  <si>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</si>
  <si>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</si>
  <si>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</si>
  <si>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</si>
  <si>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</si>
  <si>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</si>
  <si>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</si>
  <si>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</si>
  <si>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</si>
  <si>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</si>
  <si>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</si>
  <si>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</si>
  <si>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</si>
  <si>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</si>
  <si>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</si>
  <si>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</si>
  <si>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</si>
  <si>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</si>
  <si>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</si>
  <si>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</si>
  <si>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</si>
  <si>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</si>
  <si>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</si>
  <si>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</si>
  <si>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</si>
  <si>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</si>
  <si>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</si>
  <si>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</si>
  <si>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</si>
  <si>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</si>
  <si>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</si>
  <si>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</si>
  <si>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</si>
  <si>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</si>
  <si>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</si>
  <si>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</si>
  <si>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</si>
  <si>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</si>
  <si>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</si>
  <si>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</si>
  <si>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</si>
  <si>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</si>
  <si>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</si>
  <si>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</si>
  <si>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</si>
  <si>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</si>
  <si>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</si>
  <si>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</si>
  <si>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</si>
  <si>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</si>
  <si>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</si>
  <si>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</si>
  <si>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</si>
  <si>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</si>
  <si>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</si>
  <si>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</si>
  <si>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</si>
  <si>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</si>
  <si>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</si>
  <si>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</si>
  <si>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</si>
  <si>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</si>
  <si>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</si>
  <si>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</si>
  <si>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</si>
  <si>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</si>
  <si>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</si>
  <si>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</si>
  <si>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</si>
  <si>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</si>
  <si>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</si>
  <si>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</si>
  <si>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</si>
  <si>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</si>
  <si>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</si>
  <si>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</si>
  <si>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</si>
  <si>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</si>
  <si>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</si>
  <si>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</si>
  <si>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</si>
  <si>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</si>
  <si>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</si>
  <si>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</si>
  <si>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</si>
  <si>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</si>
  <si>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</si>
  <si>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</si>
  <si>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</si>
  <si>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</si>
  <si>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</si>
  <si>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</si>
  <si>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</si>
  <si>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</si>
  <si>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</si>
  <si>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</si>
  <si>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</si>
  <si>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</si>
  <si>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</si>
  <si>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</si>
  <si>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</si>
  <si>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</si>
  <si>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</si>
  <si>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</si>
  <si>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</si>
  <si>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</si>
  <si>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</si>
  <si>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</si>
  <si>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</si>
  <si>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</si>
  <si>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</si>
  <si>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</si>
  <si>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</si>
  <si>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</si>
  <si>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</si>
  <si>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</si>
  <si>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</si>
  <si>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</si>
  <si>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</si>
  <si>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</si>
  <si>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</si>
  <si>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</si>
  <si>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</si>
  <si>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</si>
  <si>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</si>
  <si>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</si>
  <si>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</si>
  <si>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</si>
  <si>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</si>
  <si>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</si>
  <si>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</si>
  <si>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</si>
  <si>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</si>
  <si>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</si>
  <si>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</si>
  <si>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</si>
  <si>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</si>
  <si>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</si>
  <si>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</si>
  <si>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</si>
  <si>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</si>
  <si>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</si>
  <si>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</si>
  <si>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</si>
  <si>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</si>
  <si>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</si>
  <si>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</si>
  <si>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</si>
  <si>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</si>
  <si>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</si>
  <si>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</si>
  <si>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</si>
  <si>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</si>
  <si>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</si>
  <si>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</si>
  <si>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</si>
  <si>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</si>
  <si>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</si>
  <si>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</si>
  <si>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</si>
  <si>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</si>
  <si>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</si>
  <si>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</si>
  <si>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</si>
  <si>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</si>
  <si>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</si>
  <si>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</si>
  <si>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</si>
  <si>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</si>
  <si>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</si>
  <si>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</si>
  <si>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</si>
  <si>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</si>
  <si>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</si>
  <si>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</si>
  <si>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</si>
  <si>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</si>
  <si>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</si>
  <si>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</si>
  <si>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</si>
  <si>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</si>
  <si>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</si>
  <si>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</si>
  <si>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</si>
  <si>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</si>
  <si>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</si>
  <si>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</si>
  <si>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</si>
  <si>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</si>
  <si>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</si>
  <si>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</si>
  <si>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</si>
  <si>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</si>
  <si>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</si>
  <si>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</si>
  <si>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</si>
  <si>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</si>
  <si>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</si>
  <si>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</si>
  <si>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</si>
  <si>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</si>
  <si>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</si>
  <si>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</si>
  <si>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</si>
  <si>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</si>
  <si>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</si>
  <si>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</si>
  <si>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</si>
  <si>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</si>
  <si>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</si>
  <si>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</si>
  <si>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</si>
  <si>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</si>
  <si>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</si>
  <si>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</si>
  <si>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</si>
  <si>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</si>
  <si>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</si>
  <si>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</si>
  <si>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</si>
  <si>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</si>
  <si>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</si>
  <si>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</si>
  <si>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</si>
  <si>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</si>
  <si>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</si>
  <si>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</si>
  <si>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</si>
  <si>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</si>
  <si>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</si>
  <si>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</si>
  <si>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</si>
  <si>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</si>
  <si>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</si>
  <si>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</si>
  <si>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</si>
  <si>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</si>
  <si>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</si>
  <si>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</si>
  <si>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</si>
  <si>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</si>
  <si>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</si>
  <si>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</si>
  <si>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</si>
  <si>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</si>
  <si>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</si>
  <si>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</si>
  <si>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</si>
  <si>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</si>
  <si>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</si>
  <si>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</si>
  <si>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</si>
  <si>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</si>
  <si>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</si>
  <si>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</si>
  <si>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</si>
  <si>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</si>
  <si>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</si>
  <si>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</si>
  <si>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</si>
  <si>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</si>
  <si>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</si>
  <si>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</si>
  <si>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</si>
  <si>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</si>
  <si>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</si>
  <si>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</si>
  <si>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</si>
  <si>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</si>
  <si>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</si>
  <si>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</si>
  <si>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</si>
  <si>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</si>
  <si>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</si>
  <si>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</si>
  <si>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</si>
  <si>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</si>
  <si>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</si>
  <si>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</si>
  <si>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</si>
  <si>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</si>
  <si>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</si>
  <si>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</si>
  <si>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</si>
  <si>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</si>
  <si>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</si>
  <si>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</si>
  <si>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</si>
  <si>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</si>
  <si>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</si>
  <si>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</si>
  <si>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</si>
  <si>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</si>
  <si>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</si>
  <si>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</si>
  <si>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</si>
  <si>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</si>
  <si>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</si>
  <si>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</si>
  <si>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</si>
  <si>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</si>
  <si>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</si>
  <si>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</si>
  <si>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</si>
  <si>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</si>
  <si>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</si>
  <si>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</si>
  <si>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</si>
  <si>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</si>
  <si>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</si>
  <si>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</si>
  <si>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</si>
  <si>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</si>
  <si>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</si>
  <si>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</si>
  <si>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</si>
  <si>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</si>
  <si>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</si>
  <si>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</si>
  <si>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</si>
  <si>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</si>
  <si>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</si>
  <si>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</si>
  <si>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</si>
  <si>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</si>
  <si>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</si>
  <si>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</si>
  <si>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</si>
  <si>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</si>
  <si>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</si>
  <si>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</si>
  <si>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</si>
  <si>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</si>
  <si>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</si>
  <si>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</si>
  <si>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</si>
  <si>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</si>
  <si>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</si>
  <si>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</si>
  <si>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</si>
  <si>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</si>
  <si>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</si>
  <si>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</si>
  <si>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</si>
  <si>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</si>
  <si>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</si>
  <si>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</si>
  <si>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</si>
  <si>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</si>
  <si>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</si>
  <si>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</si>
  <si>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</si>
  <si>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</si>
  <si>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</si>
  <si>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</si>
  <si>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</si>
  <si>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</si>
  <si>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</si>
  <si>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</si>
  <si>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</si>
  <si>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</si>
  <si>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</si>
  <si>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</si>
  <si>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</si>
  <si>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</si>
  <si>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</si>
  <si>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</si>
  <si>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</si>
  <si>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</si>
  <si>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</si>
  <si>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</si>
  <si>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</si>
  <si>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</si>
  <si>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</si>
  <si>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</si>
  <si>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</si>
  <si>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</si>
  <si>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</si>
  <si>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</si>
  <si>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</si>
  <si>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</si>
  <si>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</si>
  <si>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</si>
  <si>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</si>
  <si>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</si>
  <si>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</si>
  <si>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</si>
  <si>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</si>
  <si>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</si>
  <si>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</si>
  <si>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</si>
  <si>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</si>
  <si>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</si>
  <si>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</si>
  <si>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</si>
  <si>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</si>
  <si>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</si>
  <si>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</si>
  <si>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</si>
  <si>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</si>
  <si>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</si>
  <si>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</si>
  <si>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</si>
  <si>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</si>
  <si>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</si>
  <si>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</si>
  <si>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</si>
  <si>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</si>
  <si>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</si>
  <si>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</si>
  <si>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</si>
  <si>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</si>
  <si>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</si>
  <si>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</si>
  <si>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</si>
  <si>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</si>
  <si>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</si>
  <si>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</si>
  <si>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</si>
  <si>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</si>
  <si>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</si>
  <si>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</si>
  <si>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</si>
  <si>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</si>
  <si>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</si>
  <si>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</si>
  <si>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</si>
  <si>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</si>
  <si>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</si>
  <si>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</si>
  <si>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</si>
  <si>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</si>
  <si>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</si>
  <si>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</si>
  <si>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</si>
  <si>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</si>
  <si>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</si>
  <si>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</si>
  <si>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</si>
  <si>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</si>
  <si>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</si>
  <si>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</si>
  <si>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</si>
  <si>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</si>
  <si>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</si>
  <si>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</si>
  <si>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</si>
  <si>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</si>
  <si>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</si>
  <si>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</si>
  <si>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</si>
  <si>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</si>
  <si>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</si>
  <si>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</si>
  <si>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</si>
  <si>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</si>
  <si>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</si>
  <si>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</si>
  <si>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</si>
  <si>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</si>
  <si>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</si>
  <si>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</si>
  <si>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</si>
  <si>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</si>
  <si>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</si>
  <si>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</si>
  <si>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</si>
  <si>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</si>
  <si>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</si>
  <si>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</si>
  <si>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</si>
  <si>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</si>
  <si>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</si>
  <si>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</si>
  <si>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</si>
  <si>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</si>
  <si>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</si>
  <si>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</si>
  <si>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</si>
  <si>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</si>
  <si>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</si>
  <si>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</si>
  <si>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</si>
  <si>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</si>
  <si>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</si>
  <si>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</si>
  <si>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</si>
  <si>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</si>
  <si>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</si>
  <si>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</si>
  <si>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</si>
  <si>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</si>
  <si>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</si>
  <si>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</si>
  <si>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</si>
  <si>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</si>
  <si>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</si>
  <si>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</si>
  <si>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</si>
  <si>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</si>
  <si>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</si>
  <si>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</si>
  <si>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</si>
  <si>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</si>
  <si>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</si>
  <si>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</si>
  <si>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</si>
  <si>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</si>
  <si>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</si>
  <si>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</si>
  <si>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</si>
  <si>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</si>
  <si>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</si>
  <si>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</si>
  <si>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</si>
  <si>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</si>
  <si>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</si>
  <si>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</si>
  <si>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</si>
  <si>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</si>
  <si>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</si>
  <si>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</si>
  <si>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</si>
  <si>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</si>
  <si>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</si>
  <si>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</si>
  <si>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</si>
  <si>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</si>
  <si>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</si>
  <si>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</si>
  <si>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</si>
  <si>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</si>
  <si>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</si>
  <si>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</si>
  <si>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</si>
  <si>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</si>
  <si>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</si>
  <si>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</si>
  <si>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</si>
  <si>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</si>
  <si>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</si>
  <si>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</si>
  <si>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</si>
  <si>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</si>
  <si>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</si>
  <si>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</si>
  <si>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</si>
  <si>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</si>
  <si>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</si>
  <si>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</si>
  <si>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</si>
  <si>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</si>
  <si>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</si>
  <si>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</si>
  <si>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</si>
  <si>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</si>
  <si>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</si>
  <si>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</si>
  <si>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</si>
  <si>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</si>
  <si>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</si>
  <si>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</si>
  <si>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</si>
  <si>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</si>
  <si>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</si>
  <si>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</si>
  <si>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</si>
  <si>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</si>
  <si>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</si>
  <si>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</si>
  <si>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</si>
  <si>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</si>
  <si>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</si>
  <si>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</si>
  <si>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</si>
  <si>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</si>
  <si>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</si>
  <si>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</si>
  <si>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</si>
  <si>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</si>
  <si>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</si>
  <si>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</si>
  <si>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</si>
  <si>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</si>
  <si>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</si>
  <si>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</si>
  <si>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</si>
  <si>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</si>
  <si>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</si>
  <si>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</si>
  <si>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</si>
  <si>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</si>
  <si>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</si>
  <si>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</si>
  <si>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</si>
  <si>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</si>
  <si>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</si>
  <si>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</si>
  <si>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</si>
  <si>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</si>
  <si>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</si>
  <si>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</si>
  <si>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</si>
  <si>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</si>
  <si>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</si>
  <si>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</si>
  <si>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</si>
  <si>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</si>
  <si>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</si>
  <si>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</si>
  <si>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</si>
  <si>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</si>
  <si>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</si>
  <si>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</si>
  <si>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</si>
  <si>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</si>
  <si>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</si>
  <si>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</si>
  <si>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</si>
  <si>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</si>
  <si>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</si>
  <si>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</si>
  <si>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</si>
  <si>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</si>
  <si>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</si>
  <si>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</si>
  <si>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</si>
  <si>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</si>
  <si>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</si>
  <si>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</si>
  <si>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</si>
  <si>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</si>
  <si>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</si>
  <si>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</si>
  <si>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</si>
  <si>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</si>
  <si>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</si>
  <si>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</si>
  <si>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</si>
  <si>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</si>
  <si>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</si>
  <si>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</si>
  <si>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</si>
  <si>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</si>
  <si>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</si>
  <si>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</si>
  <si>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</si>
  <si>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</si>
  <si>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</si>
  <si>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</si>
  <si>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</si>
  <si>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</si>
  <si>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</si>
  <si>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</si>
  <si>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</si>
  <si>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</si>
  <si>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</si>
  <si>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</si>
  <si>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</si>
  <si>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</si>
  <si>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</si>
  <si>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</si>
  <si>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</si>
  <si>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</si>
  <si>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</si>
  <si>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</si>
  <si>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</si>
  <si>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</si>
  <si>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</si>
  <si>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</si>
  <si>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</si>
  <si>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</si>
  <si>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</si>
  <si>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</si>
  <si>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</si>
  <si>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</si>
  <si>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</si>
  <si>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</si>
  <si>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</si>
  <si>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</si>
  <si>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</si>
  <si>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</si>
  <si>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</si>
  <si>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</si>
  <si>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</si>
  <si>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</si>
  <si>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</si>
  <si>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</si>
  <si>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</si>
  <si>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</si>
  <si>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</si>
  <si>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</si>
  <si>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</si>
  <si>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</si>
  <si>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</si>
  <si>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</si>
  <si>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</si>
  <si>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</si>
  <si>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</si>
  <si>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</si>
  <si>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</si>
  <si>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</si>
  <si>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</si>
  <si>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</si>
  <si>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</si>
  <si>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</si>
  <si>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</si>
  <si>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</si>
  <si>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</si>
  <si>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</si>
  <si>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</si>
  <si>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</si>
  <si>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</si>
  <si>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</si>
  <si>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</si>
  <si>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</si>
  <si>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</si>
  <si>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</si>
  <si>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</si>
  <si>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</si>
  <si>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</si>
  <si>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</si>
  <si>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</si>
  <si>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</si>
  <si>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</si>
  <si>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</si>
  <si>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</si>
  <si>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</si>
  <si>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</si>
  <si>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</si>
  <si>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</si>
  <si>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</si>
  <si>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</si>
  <si>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</si>
  <si>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</si>
  <si>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</si>
  <si>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</si>
  <si>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</si>
  <si>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</si>
  <si>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</si>
  <si>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</si>
  <si>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</si>
  <si>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</si>
  <si>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</si>
  <si>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</si>
  <si>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</si>
  <si>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</si>
  <si>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</si>
  <si>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</si>
  <si>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</si>
  <si>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</si>
  <si>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</si>
  <si>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</si>
  <si>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</si>
  <si>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</si>
  <si>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</si>
  <si>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</si>
  <si>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</si>
  <si>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</si>
  <si>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</si>
  <si>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</si>
  <si>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</si>
  <si>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</si>
  <si>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</si>
  <si>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</si>
  <si>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</si>
  <si>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</si>
  <si>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</si>
  <si>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</si>
  <si>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</si>
  <si>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</si>
  <si>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</si>
  <si>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</si>
  <si>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</si>
  <si>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</si>
  <si>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</si>
  <si>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</si>
  <si>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</si>
  <si>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</si>
  <si>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</si>
  <si>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</si>
  <si>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</si>
  <si>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</si>
  <si>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</si>
  <si>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</si>
  <si>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</si>
  <si>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</si>
  <si>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</si>
  <si>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</si>
  <si>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</si>
  <si>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</si>
  <si>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</si>
  <si>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</si>
  <si>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</si>
  <si>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</si>
  <si>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</si>
  <si>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</si>
  <si>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</si>
  <si>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</si>
  <si>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</si>
  <si>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</si>
  <si>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</si>
  <si>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</si>
  <si>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</si>
  <si>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</si>
  <si>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</si>
  <si>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</si>
  <si>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</si>
  <si>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</si>
  <si>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</si>
  <si>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</si>
  <si>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</si>
  <si>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</si>
  <si>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</si>
  <si>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</si>
  <si>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</si>
  <si>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</si>
  <si>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</si>
  <si>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</si>
  <si>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</si>
  <si>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</si>
  <si>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</si>
  <si>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</si>
  <si>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</si>
  <si>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</si>
  <si>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</si>
  <si>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</si>
  <si>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</si>
  <si>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</si>
  <si>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</si>
  <si>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</si>
  <si>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</si>
  <si>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</si>
  <si>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</si>
  <si>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</si>
  <si>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</si>
  <si>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</si>
  <si>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</si>
  <si>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</si>
  <si>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</si>
  <si>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</si>
  <si>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</si>
  <si>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</si>
  <si>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</si>
  <si>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</si>
  <si>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</si>
  <si>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</si>
  <si>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</si>
  <si>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</si>
  <si>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</si>
  <si>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</si>
  <si>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</si>
  <si>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</si>
  <si>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</si>
  <si>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</si>
  <si>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</si>
  <si>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</si>
  <si>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</si>
  <si>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</si>
  <si>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</si>
  <si>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</si>
  <si>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</si>
  <si>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</si>
  <si>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</si>
  <si>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</si>
  <si>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</si>
  <si>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</si>
  <si>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</si>
  <si>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</si>
  <si>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</si>
  <si>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</si>
  <si>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</si>
  <si>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</si>
  <si>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</si>
  <si>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</si>
  <si>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</si>
  <si>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</si>
  <si>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</si>
  <si>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</si>
  <si>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</si>
  <si>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</si>
  <si>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</si>
  <si>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</si>
  <si>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</si>
  <si>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</si>
  <si>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</si>
  <si>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</si>
  <si>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</si>
  <si>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</si>
  <si>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</si>
  <si>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</si>
  <si>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</si>
  <si>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</si>
  <si>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</si>
  <si>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</si>
  <si>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</si>
  <si>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</si>
  <si>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</si>
  <si>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</si>
  <si>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</si>
  <si>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</si>
  <si>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</si>
  <si>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</si>
  <si>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</si>
  <si>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</si>
  <si>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</si>
  <si>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</si>
  <si>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</si>
  <si>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</si>
  <si>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</si>
  <si>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</si>
  <si>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</si>
  <si>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</si>
  <si>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</si>
  <si>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</si>
  <si>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</si>
  <si>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</si>
  <si>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</si>
  <si>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</si>
  <si>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</si>
  <si>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</si>
  <si>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</si>
  <si>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</si>
  <si>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</si>
  <si>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</si>
  <si>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</si>
  <si>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</si>
  <si>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</si>
  <si>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</si>
  <si>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</si>
  <si>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</si>
  <si>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</si>
  <si>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</si>
  <si>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</si>
  <si>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</si>
  <si>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</si>
  <si>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</si>
  <si>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</si>
  <si>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</si>
  <si>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</si>
  <si>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</si>
  <si>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</si>
  <si>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</si>
  <si>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</si>
  <si>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</si>
  <si>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</si>
  <si>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</si>
  <si>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</si>
  <si>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</si>
  <si>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</si>
  <si>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</si>
  <si>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</si>
  <si>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</si>
  <si>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</si>
  <si>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</si>
  <si>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</si>
  <si>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</si>
  <si>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</si>
  <si>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</si>
  <si>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</si>
  <si>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</si>
  <si>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</si>
  <si>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</si>
  <si>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</si>
  <si>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</si>
  <si>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</si>
  <si>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</si>
  <si>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</si>
  <si>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</si>
  <si>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</si>
  <si>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</si>
  <si>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</si>
  <si>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</si>
  <si>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</si>
  <si>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</si>
  <si>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</si>
  <si>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</si>
  <si>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</si>
  <si>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</si>
  <si>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</si>
  <si>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</si>
  <si>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</si>
  <si>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</si>
  <si>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</si>
  <si>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</si>
  <si>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</si>
  <si>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</si>
  <si>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</si>
  <si>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</si>
  <si>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</si>
  <si>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</si>
  <si>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</si>
  <si>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</si>
  <si>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</si>
  <si>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</si>
  <si>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</si>
  <si>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</si>
  <si>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</si>
  <si>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</si>
  <si>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</si>
  <si>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</si>
  <si>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</si>
  <si>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</si>
  <si>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</si>
  <si>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</si>
  <si>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</si>
  <si>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</si>
  <si>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</si>
  <si>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</si>
  <si>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</si>
  <si>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</si>
  <si>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</si>
  <si>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</si>
  <si>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</si>
  <si>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</si>
  <si>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</si>
  <si>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</si>
  <si>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</si>
  <si>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</si>
  <si>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</si>
  <si>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</si>
  <si>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</si>
  <si>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</si>
  <si>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</si>
  <si>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</si>
  <si>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</si>
  <si>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</si>
  <si>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</si>
  <si>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</si>
  <si>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</si>
  <si>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</si>
  <si>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</si>
  <si>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</si>
  <si>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</si>
  <si>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</si>
  <si>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</si>
  <si>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</si>
  <si>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</si>
  <si>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</si>
  <si>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</si>
  <si>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</si>
  <si>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</si>
  <si>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</si>
  <si>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</si>
  <si>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</si>
  <si>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</si>
  <si>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</si>
  <si>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</si>
  <si>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</si>
  <si>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</si>
  <si>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</si>
  <si>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</si>
  <si>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</si>
  <si>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</si>
  <si>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</si>
  <si>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</si>
  <si>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</si>
  <si>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</si>
  <si>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</si>
  <si>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</si>
  <si>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</si>
  <si>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</si>
  <si>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</si>
  <si>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</si>
  <si>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</si>
  <si>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</si>
  <si>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</si>
  <si>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</si>
  <si>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</si>
  <si>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</si>
  <si>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</si>
  <si>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</si>
  <si>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</si>
  <si>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</si>
  <si>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</si>
  <si>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</si>
  <si>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</si>
  <si>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</si>
  <si>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</si>
  <si>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</si>
  <si>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</si>
  <si>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</si>
  <si>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</si>
  <si>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</si>
  <si>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</si>
  <si>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</si>
  <si>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</si>
  <si>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</si>
  <si>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</si>
  <si>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</si>
  <si>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</si>
  <si>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</si>
  <si>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</si>
  <si>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</si>
  <si>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</si>
  <si>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</si>
  <si>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</si>
  <si>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</si>
  <si>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</si>
  <si>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</si>
  <si>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</si>
  <si>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</si>
  <si>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</si>
  <si>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</si>
  <si>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</si>
  <si>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</si>
  <si>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</si>
  <si>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</si>
  <si>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</si>
  <si>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</si>
  <si>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</si>
  <si>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</si>
  <si>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</si>
  <si>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</si>
  <si>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</si>
  <si>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</si>
  <si>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</si>
  <si>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</si>
  <si>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</si>
  <si>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</si>
  <si>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</si>
  <si>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</si>
  <si>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</si>
  <si>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</si>
  <si>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</si>
  <si>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</si>
  <si>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</si>
  <si>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</si>
  <si>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</si>
  <si>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</si>
  <si>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</si>
  <si>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</si>
  <si>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</si>
  <si>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</si>
  <si>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</si>
  <si>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</si>
  <si>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</si>
  <si>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</si>
  <si>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theater</t>
  </si>
  <si>
    <t>plays</t>
  </si>
  <si>
    <t>spaces</t>
  </si>
  <si>
    <t>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</si>
  <si>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</si>
  <si>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</si>
  <si>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</si>
  <si>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</si>
  <si>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</si>
  <si>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</si>
  <si>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</si>
  <si>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games</t>
  </si>
  <si>
    <t>(All)</t>
  </si>
  <si>
    <t>Row Labels</t>
  </si>
  <si>
    <t>Grand Total</t>
  </si>
  <si>
    <t>Count of state</t>
  </si>
  <si>
    <t>Column Labels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</si>
  <si>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</si>
  <si>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</si>
  <si>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</si>
  <si>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</si>
  <si>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</si>
  <si>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</si>
  <si>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</si>
  <si>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</si>
  <si>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</si>
  <si>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</si>
  <si>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</si>
  <si>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</si>
  <si>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</si>
  <si>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</si>
  <si>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</si>
  <si>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</si>
  <si>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</si>
  <si>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</si>
  <si>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</si>
  <si>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</si>
  <si>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</si>
  <si>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</si>
  <si>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</si>
  <si>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</si>
  <si>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</si>
  <si>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</si>
  <si>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</si>
  <si>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</si>
  <si>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</si>
  <si>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</si>
  <si>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</si>
  <si>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</si>
  <si>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</si>
  <si>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</si>
  <si>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</si>
  <si>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</si>
  <si>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</si>
  <si>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</si>
  <si>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</si>
  <si>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</si>
  <si>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</si>
  <si>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</si>
  <si>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</si>
  <si>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</si>
  <si>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</si>
  <si>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</si>
  <si>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</si>
  <si>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</si>
  <si>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</si>
  <si>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</si>
  <si>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</si>
  <si>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</si>
  <si>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</si>
  <si>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</si>
  <si>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</si>
  <si>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</si>
  <si>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</si>
  <si>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</si>
  <si>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</si>
  <si>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</si>
  <si>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</si>
  <si>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</si>
  <si>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</si>
  <si>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</si>
  <si>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</si>
  <si>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</si>
  <si>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</si>
  <si>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</si>
  <si>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</si>
  <si>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</si>
  <si>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</si>
  <si>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</si>
  <si>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year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</si>
</sst>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[$-409]mmmm\ d\,\ yyyy;@"/>
    <numFmt numFmtId="165" formatCode="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4">
    <dxf>
      <font>
        <color theme="9"/>
      </font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2" tint="-0.499984740745262"/>
      </font>
      <fill>
        <patternFill>
          <bgColor theme="0" tint="-0.14996795556505021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1"/>
          <c:order val="1"/>
          <c:tx>
            <c:strRef>
              <c:f>category!$C$4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category!$D$4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3"/>
          <c:order val="3"/>
          <c:tx>
            <c:strRef>
              <c:f>category!$E$4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8410304"/>
        <c:axId val="-1988406896"/>
      </c:barChart>
      <c:catAx>
        <c:axId val="-198841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8406896"/>
        <c:crosses val="autoZero"/>
        <c:auto val="1"/>
        <c:lblAlgn val="ctr"/>
        <c:lblOffset val="100"/>
        <c:noMultiLvlLbl val="0"/>
      </c:catAx>
      <c:valAx>
        <c:axId val="-198840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841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category'!$B$6:$B$46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'sub category'!$C$5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'sub category'!$D$5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category'!$D$6:$D$46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3"/>
          <c:order val="3"/>
          <c:tx>
            <c:strRef>
              <c:f>'sub category'!$E$5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category'!$E$6:$E$46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8782752"/>
        <c:axId val="-1988779184"/>
      </c:barChart>
      <c:catAx>
        <c:axId val="-198878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8779184"/>
        <c:crosses val="autoZero"/>
        <c:auto val="1"/>
        <c:lblAlgn val="ctr"/>
        <c:lblOffset val="100"/>
        <c:noMultiLvlLbl val="0"/>
      </c:catAx>
      <c:valAx>
        <c:axId val="-198877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878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date!$B$5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date!$A$7:$A$17</c:f>
              <c:strCache>
                <c:ptCount val="11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</c:strCache>
            </c:strRef>
          </c:cat>
          <c:val>
            <c:numRef>
              <c:f>date!$B$7:$B$17</c:f>
              <c:numCache>
                <c:formatCode>General</c:formatCode>
                <c:ptCount val="11"/>
                <c:pt idx="0">
                  <c:v>29.0</c:v>
                </c:pt>
                <c:pt idx="1">
                  <c:v>28.0</c:v>
                </c:pt>
                <c:pt idx="2">
                  <c:v>29.0</c:v>
                </c:pt>
                <c:pt idx="3">
                  <c:v>28.0</c:v>
                </c:pt>
                <c:pt idx="4">
                  <c:v>23.0</c:v>
                </c:pt>
                <c:pt idx="5">
                  <c:v>33.0</c:v>
                </c:pt>
                <c:pt idx="6">
                  <c:v>39.0</c:v>
                </c:pt>
                <c:pt idx="7">
                  <c:v>24.0</c:v>
                </c:pt>
                <c:pt idx="8">
                  <c:v>34.0</c:v>
                </c:pt>
                <c:pt idx="9">
                  <c:v>21.0</c:v>
                </c:pt>
                <c:pt idx="10">
                  <c:v>35.0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date!$C$5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date!$A$7:$A$17</c:f>
              <c:strCache>
                <c:ptCount val="11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</c:strCache>
            </c:strRef>
          </c:cat>
          <c:val>
            <c:numRef>
              <c:f>date!$C$7:$C$17</c:f>
              <c:numCache>
                <c:formatCode>General</c:formatCode>
                <c:ptCount val="11"/>
                <c:pt idx="0">
                  <c:v>124.0</c:v>
                </c:pt>
                <c:pt idx="1">
                  <c:v>124.0</c:v>
                </c:pt>
                <c:pt idx="2">
                  <c:v>100.0</c:v>
                </c:pt>
                <c:pt idx="3">
                  <c:v>120.0</c:v>
                </c:pt>
                <c:pt idx="4">
                  <c:v>120.0</c:v>
                </c:pt>
                <c:pt idx="5">
                  <c:v>134.0</c:v>
                </c:pt>
                <c:pt idx="6">
                  <c:v>155.0</c:v>
                </c:pt>
                <c:pt idx="7">
                  <c:v>136.0</c:v>
                </c:pt>
                <c:pt idx="8">
                  <c:v>145.0</c:v>
                </c:pt>
                <c:pt idx="9">
                  <c:v>133.0</c:v>
                </c:pt>
                <c:pt idx="10">
                  <c:v>112.0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date!$D$5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date!$A$7:$A$17</c:f>
              <c:strCache>
                <c:ptCount val="11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</c:strCache>
            </c:strRef>
          </c:cat>
          <c:val>
            <c:numRef>
              <c:f>date!$D$7:$D$17</c:f>
              <c:numCache>
                <c:formatCode>General</c:formatCode>
                <c:ptCount val="11"/>
                <c:pt idx="1">
                  <c:v>20.0</c:v>
                </c:pt>
                <c:pt idx="2">
                  <c:v>29.0</c:v>
                </c:pt>
                <c:pt idx="3">
                  <c:v>1.0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date!$E$5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date!$A$7:$A$17</c:f>
              <c:strCache>
                <c:ptCount val="11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</c:strCache>
            </c:strRef>
          </c:cat>
          <c:val>
            <c:numRef>
              <c:f>date!$E$7:$E$17</c:f>
              <c:numCache>
                <c:formatCode>General</c:formatCode>
                <c:ptCount val="11"/>
                <c:pt idx="0">
                  <c:v>150.0</c:v>
                </c:pt>
                <c:pt idx="1">
                  <c:v>207.0</c:v>
                </c:pt>
                <c:pt idx="2">
                  <c:v>187.0</c:v>
                </c:pt>
                <c:pt idx="3">
                  <c:v>204.0</c:v>
                </c:pt>
                <c:pt idx="4">
                  <c:v>222.0</c:v>
                </c:pt>
                <c:pt idx="5">
                  <c:v>222.0</c:v>
                </c:pt>
                <c:pt idx="6">
                  <c:v>196.0</c:v>
                </c:pt>
                <c:pt idx="7">
                  <c:v>156.0</c:v>
                </c:pt>
                <c:pt idx="8">
                  <c:v>160.0</c:v>
                </c:pt>
                <c:pt idx="9">
                  <c:v>161.0</c:v>
                </c:pt>
                <c:pt idx="10">
                  <c:v>187.0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2459312"/>
        <c:axId val="-2104043360"/>
      </c:lineChart>
      <c:catAx>
        <c:axId val="-210245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4043360"/>
        <c:crosses val="autoZero"/>
        <c:auto val="1"/>
        <c:lblAlgn val="ctr"/>
        <c:lblOffset val="100"/>
        <c:noMultiLvlLbl val="0"/>
      </c:catAx>
      <c:valAx>
        <c:axId val="-210404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245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0.698481561822126</c:v>
                </c:pt>
                <c:pt idx="1">
                  <c:v>0.654035087719298</c:v>
                </c:pt>
                <c:pt idx="2">
                  <c:v>0.527700831024931</c:v>
                </c:pt>
                <c:pt idx="3">
                  <c:v>0.462897526501767</c:v>
                </c:pt>
                <c:pt idx="4">
                  <c:v>0.458536585365854</c:v>
                </c:pt>
                <c:pt idx="5">
                  <c:v>0.416107382550336</c:v>
                </c:pt>
                <c:pt idx="6">
                  <c:v>0.398550724637681</c:v>
                </c:pt>
                <c:pt idx="7">
                  <c:v>0.380952380952381</c:v>
                </c:pt>
                <c:pt idx="8">
                  <c:v>0.472727272727273</c:v>
                </c:pt>
                <c:pt idx="9">
                  <c:v>0.477272727272727</c:v>
                </c:pt>
                <c:pt idx="10">
                  <c:v>0.285714285714286</c:v>
                </c:pt>
                <c:pt idx="11">
                  <c:v>0.191536748329621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0.245119305856833</c:v>
                </c:pt>
                <c:pt idx="1">
                  <c:v>0.294736842105263</c:v>
                </c:pt>
                <c:pt idx="2">
                  <c:v>0.39196675900277</c:v>
                </c:pt>
                <c:pt idx="3">
                  <c:v>0.413427561837456</c:v>
                </c:pt>
                <c:pt idx="4">
                  <c:v>0.439024390243902</c:v>
                </c:pt>
                <c:pt idx="5">
                  <c:v>0.483221476510067</c:v>
                </c:pt>
                <c:pt idx="6">
                  <c:v>0.463768115942029</c:v>
                </c:pt>
                <c:pt idx="7">
                  <c:v>0.44047619047619</c:v>
                </c:pt>
                <c:pt idx="8">
                  <c:v>0.4</c:v>
                </c:pt>
                <c:pt idx="9">
                  <c:v>0.363636363636364</c:v>
                </c:pt>
                <c:pt idx="10">
                  <c:v>0.523809523809524</c:v>
                </c:pt>
                <c:pt idx="11">
                  <c:v>0.574610244988864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0.0390455531453362</c:v>
                </c:pt>
                <c:pt idx="1">
                  <c:v>0.0421052631578947</c:v>
                </c:pt>
                <c:pt idx="2">
                  <c:v>0.0720221606648199</c:v>
                </c:pt>
                <c:pt idx="3">
                  <c:v>0.100706713780919</c:v>
                </c:pt>
                <c:pt idx="4">
                  <c:v>0.0829268292682927</c:v>
                </c:pt>
                <c:pt idx="5">
                  <c:v>0.0939597315436241</c:v>
                </c:pt>
                <c:pt idx="6">
                  <c:v>0.130434782608696</c:v>
                </c:pt>
                <c:pt idx="7">
                  <c:v>0.154761904761905</c:v>
                </c:pt>
                <c:pt idx="8">
                  <c:v>0.127272727272727</c:v>
                </c:pt>
                <c:pt idx="9">
                  <c:v>0.136363636363636</c:v>
                </c:pt>
                <c:pt idx="10">
                  <c:v>0.19047619047619</c:v>
                </c:pt>
                <c:pt idx="11">
                  <c:v>0.22271714922049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72462736"/>
        <c:axId val="-2038969888"/>
      </c:lineChart>
      <c:catAx>
        <c:axId val="-207246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8969888"/>
        <c:crosses val="autoZero"/>
        <c:auto val="1"/>
        <c:lblAlgn val="ctr"/>
        <c:lblOffset val="100"/>
        <c:noMultiLvlLbl val="0"/>
      </c:catAx>
      <c:valAx>
        <c:axId val="-203896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246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810683</xdr:colOff>
      <xdr:row>1</xdr:row>
      <xdr:rowOff>186267</xdr:rowOff>
    </xdr:from>
    <xdr:to>
      <xdr:col>12</xdr:col>
      <xdr:colOff>429683</xdr:colOff>
      <xdr:row>16</xdr:row>
      <xdr:rowOff>71967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673100</xdr:colOff>
      <xdr:row>3</xdr:row>
      <xdr:rowOff>12700</xdr:rowOff>
    </xdr:from>
    <xdr:to>
      <xdr:col>18</xdr:col>
      <xdr:colOff>203200</xdr:colOff>
      <xdr:row>29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806450</xdr:colOff>
      <xdr:row>0</xdr:row>
      <xdr:rowOff>21590</xdr:rowOff>
    </xdr:from>
    <xdr:to>
      <xdr:col>17</xdr:col>
      <xdr:colOff>50800</xdr:colOff>
      <xdr:row>23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991578</xdr:colOff>
      <xdr:row>6</xdr:row>
      <xdr:rowOff>84015</xdr:rowOff>
    </xdr:from>
    <xdr:to>
      <xdr:col>7</xdr:col>
      <xdr:colOff>620347</xdr:colOff>
      <xdr:row>20</xdr:row>
      <xdr:rowOff>91831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385.92432395833" missingItemsLimit="1048576" createdVersion="4" refreshedVersion="4" minRefreshableVersion="3" recordCount="4114">
  <cacheSource type="worksheet">
    <worksheetSource ref="A1:U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base="10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 " numFmtId="165">
      <sharedItems count="9">
        <s v="2015"/>
        <s v="2017"/>
        <s v="2016"/>
        <s v="2014"/>
        <s v="2013"/>
        <s v="2012"/>
        <s v="2011"/>
        <s v="2010"/>
        <s v="2009"/>
      </sharedItems>
    </cacheField>
    <cacheField name="Years" numFmtId="165">
      <sharedItems containsSemiMixedTypes="0" containsNonDate="0" containsDate="1" containsString="0" minDate="2009-08-10T19:26:00" maxDate="2017-05-03T19:12:00"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3">
      <sharedItems containsSemiMixedTypes="0" containsString="0" containsNumber="1" minValue="0" maxValue="22603"/>
    </cacheField>
    <cacheField name="average donation" numFmtId="9">
      <sharedItems containsMixedTypes="1" containsNumber="1" minValue="3.0266343825665861E-4" maxValue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Field1" numFmtId="0" formula=" 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x v="0"/>
    <d v="2015-07-23T03:00:00"/>
    <d v="2015-07-23T03:00:00"/>
    <b v="0"/>
    <n v="182"/>
    <b v="1"/>
    <s v="film &amp; video/television"/>
    <n v="1.3685882352941177"/>
    <n v="1.5645147425427663E-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x v="1"/>
    <d v="2017-03-02T14:24:43"/>
    <d v="2017-03-02T14:24:43"/>
    <b v="0"/>
    <n v="79"/>
    <b v="1"/>
    <s v="film &amp; video/television"/>
    <n v="1.4260827250608272"/>
    <n v="5.3913874291953868E-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x v="2"/>
    <d v="2016-02-15T16:51:23"/>
    <d v="2016-02-15T16:51:23"/>
    <b v="0"/>
    <n v="35"/>
    <b v="1"/>
    <s v="film &amp; video/television"/>
    <n v="1.05"/>
    <n v="6.6666666666666666E-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x v="3"/>
    <d v="2014-08-07T12:21:47"/>
    <d v="2014-08-07T12:21:47"/>
    <b v="0"/>
    <n v="150"/>
    <b v="1"/>
    <s v="film &amp; video/television"/>
    <n v="1.0389999999999999"/>
    <n v="1.4436958614051972E-2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x v="0"/>
    <d v="2015-12-19T20:01:19"/>
    <d v="2015-12-19T20:01:19"/>
    <b v="0"/>
    <n v="284"/>
    <b v="1"/>
    <s v="film &amp; video/television"/>
    <n v="1.2299154545454545"/>
    <n v="5.2479586549555885E-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x v="2"/>
    <d v="2016-07-29T05:35:00"/>
    <d v="2016-07-29T05:35:00"/>
    <b v="0"/>
    <n v="47"/>
    <b v="1"/>
    <s v="film &amp; video/television"/>
    <n v="1.0977744436109027"/>
    <n v="1.070615034168565E-2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x v="3"/>
    <d v="2014-06-14T01:44:10"/>
    <d v="2014-06-14T01:44:10"/>
    <b v="0"/>
    <n v="58"/>
    <b v="1"/>
    <s v="film &amp; video/television"/>
    <n v="1.064875"/>
    <n v="6.8083108346050003E-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x v="2"/>
    <d v="2016-07-05T01:07:47"/>
    <d v="2016-07-05T01:07:47"/>
    <b v="0"/>
    <n v="57"/>
    <b v="1"/>
    <s v="film &amp; video/television"/>
    <n v="1.0122222222222221"/>
    <n v="6.2568605927552142E-3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x v="2"/>
    <d v="2016-04-15T21:00:00"/>
    <d v="2016-04-15T21:00:00"/>
    <b v="0"/>
    <n v="12"/>
    <b v="1"/>
    <s v="film &amp; video/television"/>
    <n v="1.0004342857142856"/>
    <n v="3.4270830953414518E-3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x v="2"/>
    <d v="2016-04-17T02:29:04"/>
    <d v="2016-04-17T02:29:04"/>
    <b v="0"/>
    <n v="20"/>
    <b v="1"/>
    <s v="film &amp; video/television"/>
    <n v="1.2599800000000001"/>
    <n v="3.1746535659296179E-2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x v="3"/>
    <d v="2014-06-25T01:37:59"/>
    <d v="2014-06-25T01:37:59"/>
    <b v="0"/>
    <n v="19"/>
    <b v="1"/>
    <s v="film &amp; video/television"/>
    <n v="1.0049999999999999"/>
    <n v="6.3018242122719736E-3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x v="2"/>
    <d v="2016-08-22T03:00:00"/>
    <d v="2016-08-22T03:00:00"/>
    <b v="0"/>
    <n v="75"/>
    <b v="1"/>
    <s v="film &amp; video/television"/>
    <n v="1.2050000000000001"/>
    <n v="1.2448132780082987E-2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x v="3"/>
    <d v="2014-07-16T03:00:00"/>
    <d v="2014-07-16T03:00:00"/>
    <b v="0"/>
    <n v="827"/>
    <b v="1"/>
    <s v="film &amp; video/television"/>
    <n v="1.6529333333333334"/>
    <n v="1.6677421956925061E-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x v="2"/>
    <d v="2016-06-23T20:27:00"/>
    <d v="2016-06-23T20:27:00"/>
    <b v="0"/>
    <n v="51"/>
    <b v="1"/>
    <s v="film &amp; video/television"/>
    <n v="1.5997142857142856"/>
    <n v="9.1087694231112692E-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x v="3"/>
    <d v="2014-07-13T13:59:00"/>
    <d v="2014-07-13T13:59:00"/>
    <b v="0"/>
    <n v="41"/>
    <b v="1"/>
    <s v="film &amp; video/television"/>
    <n v="1.0093333333333334"/>
    <n v="6.7701453104359313E-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x v="0"/>
    <d v="2015-09-27T20:14:00"/>
    <d v="2015-09-27T20:14:00"/>
    <b v="0"/>
    <n v="98"/>
    <b v="1"/>
    <s v="film &amp; video/television"/>
    <n v="1.0660000000000001"/>
    <n v="4.596622889305816E-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x v="3"/>
    <d v="2014-06-16T05:30:00"/>
    <d v="2014-06-16T05:30:00"/>
    <b v="0"/>
    <n v="70"/>
    <b v="1"/>
    <s v="film &amp; video/television"/>
    <n v="1.0024166666666667"/>
    <n v="5.8192700972649431E-3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x v="3"/>
    <d v="2014-11-04T18:33:42"/>
    <d v="2014-11-04T18:33:42"/>
    <b v="0"/>
    <n v="36"/>
    <b v="1"/>
    <s v="film &amp; video/television"/>
    <n v="1.0066666666666666"/>
    <n v="2.3841059602649008E-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x v="3"/>
    <d v="2014-09-17T13:00:56"/>
    <d v="2014-09-17T13:00:56"/>
    <b v="0"/>
    <n v="342"/>
    <b v="1"/>
    <s v="film &amp; video/television"/>
    <n v="1.0632110000000001"/>
    <n v="1.0722236696196709E-2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x v="0"/>
    <d v="2015-07-20T19:35:34"/>
    <d v="2015-07-20T19:35:34"/>
    <b v="0"/>
    <n v="22"/>
    <b v="1"/>
    <s v="film &amp; video/television"/>
    <n v="1.4529411764705882"/>
    <n v="1.7813765182186234E-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x v="0"/>
    <d v="2015-09-13T18:11:52"/>
    <d v="2015-09-13T18:11:52"/>
    <b v="0"/>
    <n v="25"/>
    <b v="1"/>
    <s v="film &amp; video/television"/>
    <n v="1.002"/>
    <n v="1.2475049900199601E-2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x v="3"/>
    <d v="2014-09-26T15:03:09"/>
    <d v="2014-09-26T15:03:09"/>
    <b v="0"/>
    <n v="101"/>
    <b v="1"/>
    <s v="film &amp; video/television"/>
    <n v="1.0913513513513513"/>
    <n v="5.0024764735017331E-3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x v="0"/>
    <d v="2015-01-01T07:59:00"/>
    <d v="2015-01-01T07:59:00"/>
    <b v="0"/>
    <n v="8"/>
    <b v="1"/>
    <s v="film &amp; video/television"/>
    <n v="1.1714285714285715"/>
    <n v="1.9512195121951219E-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x v="0"/>
    <d v="2015-04-30T15:20:00"/>
    <d v="2015-04-30T15:20:00"/>
    <b v="0"/>
    <n v="23"/>
    <b v="1"/>
    <s v="film &amp; video/television"/>
    <n v="1.1850000000000001"/>
    <n v="9.7046413502109713E-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x v="0"/>
    <d v="2015-09-15T19:39:00"/>
    <d v="2015-09-15T19:39:00"/>
    <b v="0"/>
    <n v="574"/>
    <b v="1"/>
    <s v="film &amp; video/television"/>
    <n v="1.0880768571428572"/>
    <n v="1.5072464681460264E-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x v="2"/>
    <d v="2016-01-09T00:36:01"/>
    <d v="2016-01-09T00:36:01"/>
    <b v="0"/>
    <n v="14"/>
    <b v="1"/>
    <s v="film &amp; video/television"/>
    <n v="1.3333333333333333"/>
    <n v="1.7500000000000002E-2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x v="3"/>
    <d v="2014-08-17T12:22:24"/>
    <d v="2014-08-17T12:22:24"/>
    <b v="0"/>
    <n v="19"/>
    <b v="1"/>
    <s v="film &amp; video/television"/>
    <n v="1.552"/>
    <n v="9.7938144329896906E-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x v="3"/>
    <d v="2014-11-16T04:57:13"/>
    <d v="2014-11-16T04:57:13"/>
    <b v="0"/>
    <n v="150"/>
    <b v="1"/>
    <s v="film &amp; video/television"/>
    <n v="1.1172500000000001"/>
    <n v="6.7129111658089059E-3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x v="0"/>
    <d v="2015-12-16T23:08:04"/>
    <d v="2015-12-16T23:08:04"/>
    <b v="0"/>
    <n v="71"/>
    <b v="1"/>
    <s v="film &amp; video/television"/>
    <n v="1.0035000000000001"/>
    <n v="5.8960305597076899E-3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x v="3"/>
    <d v="2014-07-22T16:09:28"/>
    <d v="2014-07-22T16:09:28"/>
    <b v="0"/>
    <n v="117"/>
    <b v="1"/>
    <s v="film &amp; video/television"/>
    <n v="1.2333333333333334"/>
    <n v="3.1621621621621625E-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x v="3"/>
    <d v="2014-08-21T07:01:55"/>
    <d v="2014-08-21T07:01:55"/>
    <b v="0"/>
    <n v="53"/>
    <b v="1"/>
    <s v="film &amp; video/television"/>
    <n v="1.0129975"/>
    <n v="1.3079992793664348E-2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x v="2"/>
    <d v="2016-01-25T19:00:34"/>
    <d v="2016-01-25T19:00:34"/>
    <b v="0"/>
    <n v="1"/>
    <b v="1"/>
    <s v="film &amp; video/television"/>
    <n v="1"/>
    <n v="7.6923076923076927E-2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x v="2"/>
    <d v="2016-05-13T03:59:00"/>
    <d v="2016-05-13T03:59:00"/>
    <b v="0"/>
    <n v="89"/>
    <b v="1"/>
    <s v="film &amp; video/television"/>
    <n v="1.0024604569420035"/>
    <n v="3.1206171107994391E-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x v="0"/>
    <d v="2015-11-08T16:51:41"/>
    <d v="2015-11-08T16:51:41"/>
    <b v="0"/>
    <n v="64"/>
    <b v="1"/>
    <s v="film &amp; video/television"/>
    <n v="1.0209523809523811"/>
    <n v="1.1940298507462687E-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x v="3"/>
    <d v="2014-08-05T07:43:21"/>
    <d v="2014-08-05T07:43:21"/>
    <b v="0"/>
    <n v="68"/>
    <b v="1"/>
    <s v="film &amp; video/television"/>
    <n v="1.3046153846153845"/>
    <n v="2.0047169811320754E-2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x v="0"/>
    <d v="2015-04-28T00:00:00"/>
    <d v="2015-04-28T00:00:00"/>
    <b v="0"/>
    <n v="28"/>
    <b v="1"/>
    <s v="film &amp; video/television"/>
    <n v="1.665"/>
    <n v="1.6816816816816817E-2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x v="0"/>
    <d v="2015-04-04T06:22:05"/>
    <d v="2015-04-04T06:22:05"/>
    <b v="0"/>
    <n v="44"/>
    <b v="1"/>
    <s v="film &amp; video/television"/>
    <n v="1.4215"/>
    <n v="5.1588697385391022E-3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x v="0"/>
    <d v="2015-02-27T16:37:59"/>
    <d v="2015-02-27T16:37:59"/>
    <b v="0"/>
    <n v="253"/>
    <b v="1"/>
    <s v="film &amp; video/television"/>
    <n v="1.8344090909090909"/>
    <n v="6.2690487399955398E-3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x v="4"/>
    <d v="2013-05-11T01:22:24"/>
    <d v="2013-05-11T01:22:24"/>
    <b v="0"/>
    <n v="66"/>
    <b v="1"/>
    <s v="film &amp; video/television"/>
    <n v="1.1004"/>
    <n v="2.3991275899672846E-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x v="3"/>
    <d v="2014-05-25T22:59:00"/>
    <d v="2014-05-25T22:59:00"/>
    <b v="0"/>
    <n v="217"/>
    <b v="1"/>
    <s v="film &amp; video/television"/>
    <n v="1.3098000000000001"/>
    <n v="6.6269659489998469E-3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x v="3"/>
    <d v="2014-06-19T04:00:00"/>
    <d v="2014-06-19T04:00:00"/>
    <b v="0"/>
    <n v="16"/>
    <b v="1"/>
    <s v="film &amp; video/television"/>
    <n v="1.0135000000000001"/>
    <n v="7.8934385791810564E-3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x v="3"/>
    <d v="2014-10-05T13:39:14"/>
    <d v="2014-10-05T13:39:14"/>
    <b v="0"/>
    <n v="19"/>
    <b v="1"/>
    <s v="film &amp; video/television"/>
    <n v="1"/>
    <n v="9.4999999999999998E-3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x v="3"/>
    <d v="2014-12-28T15:20:26"/>
    <d v="2014-12-28T15:20:26"/>
    <b v="0"/>
    <n v="169"/>
    <b v="1"/>
    <s v="film &amp; video/television"/>
    <n v="1.4185714285714286"/>
    <n v="8.5095669687814696E-3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x v="3"/>
    <d v="2014-07-13T00:00:00"/>
    <d v="2014-07-13T00:00:00"/>
    <b v="0"/>
    <n v="263"/>
    <b v="1"/>
    <s v="film &amp; video/television"/>
    <n v="3.0865999999999998"/>
    <n v="8.5207023909803659E-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x v="3"/>
    <d v="2014-10-07T02:22:17"/>
    <d v="2014-10-07T02:22:17"/>
    <b v="0"/>
    <n v="15"/>
    <b v="1"/>
    <s v="film &amp; video/television"/>
    <n v="1"/>
    <n v="7.4999999999999997E-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x v="2"/>
    <d v="2016-04-27T14:58:27"/>
    <d v="2016-04-27T14:58:27"/>
    <b v="0"/>
    <n v="61"/>
    <b v="1"/>
    <s v="film &amp; video/television"/>
    <n v="1.2"/>
    <n v="1.0166666666666666E-2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x v="0"/>
    <d v="2015-12-15T23:09:34"/>
    <d v="2015-12-15T23:09:34"/>
    <b v="0"/>
    <n v="45"/>
    <b v="1"/>
    <s v="film &amp; video/television"/>
    <n v="1.0416666666666667"/>
    <n v="5.1428571428571426E-3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x v="3"/>
    <d v="2014-12-19T20:40:07"/>
    <d v="2014-12-19T20:40:07"/>
    <b v="0"/>
    <n v="70"/>
    <b v="1"/>
    <s v="film &amp; video/television"/>
    <n v="1.0761100000000001"/>
    <n v="1.3009822415924022E-2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x v="0"/>
    <d v="2015-03-01T12:00:00"/>
    <d v="2015-03-01T12:00:00"/>
    <b v="0"/>
    <n v="38"/>
    <b v="1"/>
    <s v="film &amp; video/television"/>
    <n v="1.0794999999999999"/>
    <n v="1.7600741083835109E-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x v="0"/>
    <d v="2015-10-24T04:14:05"/>
    <d v="2015-10-24T04:14:05"/>
    <b v="0"/>
    <n v="87"/>
    <b v="1"/>
    <s v="film &amp; video/television"/>
    <n v="1"/>
    <n v="7.2500000000000004E-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x v="0"/>
    <d v="2015-01-30T17:00:00"/>
    <d v="2015-01-30T17:00:00"/>
    <b v="0"/>
    <n v="22"/>
    <b v="1"/>
    <s v="film &amp; video/television"/>
    <n v="1"/>
    <n v="3.6666666666666667E-2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x v="0"/>
    <d v="2015-08-10T22:17:17"/>
    <d v="2015-08-10T22:17:17"/>
    <b v="0"/>
    <n v="119"/>
    <b v="1"/>
    <s v="film &amp; video/television"/>
    <n v="1.2801818181818181"/>
    <n v="8.450504189745774E-3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x v="3"/>
    <d v="2014-07-17T16:50:46"/>
    <d v="2014-07-17T16:50:46"/>
    <b v="0"/>
    <n v="52"/>
    <b v="1"/>
    <s v="film &amp; video/television"/>
    <n v="1.1620999999999999"/>
    <n v="4.4746579468204111E-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x v="3"/>
    <d v="2014-04-04T22:00:00"/>
    <d v="2014-04-04T22:00:00"/>
    <b v="0"/>
    <n v="117"/>
    <b v="1"/>
    <s v="film &amp; video/television"/>
    <n v="1.0963333333333334"/>
    <n v="3.5573122529644272E-2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x v="0"/>
    <d v="2015-12-25T17:07:01"/>
    <d v="2015-12-25T17:07:01"/>
    <b v="0"/>
    <n v="52"/>
    <b v="1"/>
    <s v="film &amp; video/television"/>
    <n v="1.01"/>
    <n v="5.1485148514851488E-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x v="2"/>
    <d v="2016-05-27T23:15:16"/>
    <d v="2016-05-27T23:15:16"/>
    <b v="0"/>
    <n v="86"/>
    <b v="1"/>
    <s v="film &amp; video/television"/>
    <n v="1.2895348837209302"/>
    <n v="7.7547339945897202E-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x v="0"/>
    <d v="2015-06-08T16:00:00"/>
    <d v="2015-06-08T16:00:00"/>
    <b v="0"/>
    <n v="174"/>
    <b v="1"/>
    <s v="film &amp; video/television"/>
    <n v="1.0726249999999999"/>
    <n v="2.0277356951404264E-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x v="0"/>
    <d v="2015-04-25T19:59:22"/>
    <d v="2015-04-25T19:59:22"/>
    <b v="0"/>
    <n v="69"/>
    <b v="1"/>
    <s v="film &amp; video/television"/>
    <n v="1.0189999999999999"/>
    <n v="4.5142296368989206E-3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x v="3"/>
    <d v="2014-11-19T18:52:52"/>
    <d v="2014-11-19T18:52:52"/>
    <b v="0"/>
    <n v="75"/>
    <b v="1"/>
    <s v="film &amp; video/television"/>
    <n v="1.0290999999999999"/>
    <n v="7.287921484792537E-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x v="0"/>
    <d v="2015-09-14T21:00:00"/>
    <d v="2015-09-14T21:00:00"/>
    <b v="0"/>
    <n v="33"/>
    <b v="1"/>
    <s v="film &amp; video/television"/>
    <n v="1.0012570000000001"/>
    <n v="1.6479285538078636E-3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x v="3"/>
    <d v="2014-03-23T00:00:00"/>
    <d v="2014-03-23T00:00:00"/>
    <b v="0"/>
    <n v="108"/>
    <b v="1"/>
    <s v="film &amp; video/shorts"/>
    <n v="1.0329622222222221"/>
    <n v="2.3234150759520088E-2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x v="4"/>
    <d v="2013-06-06T19:32:37"/>
    <d v="2013-06-06T19:32:37"/>
    <b v="0"/>
    <n v="23"/>
    <b v="1"/>
    <s v="film &amp; video/shorts"/>
    <n v="1.4830000000000001"/>
    <n v="3.1018206338503033E-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x v="4"/>
    <d v="2013-03-03T19:11:18"/>
    <d v="2013-03-03T19:11:18"/>
    <b v="0"/>
    <n v="48"/>
    <b v="1"/>
    <s v="film &amp; video/shorts"/>
    <n v="1.5473333333333332"/>
    <n v="1.034037052994399E-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x v="4"/>
    <d v="2013-12-28T04:59:00"/>
    <d v="2013-12-28T04:59:00"/>
    <b v="0"/>
    <n v="64"/>
    <b v="1"/>
    <s v="film &amp; video/shorts"/>
    <n v="1.1351849999999999"/>
    <n v="2.8189237877526571E-2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x v="4"/>
    <d v="2013-07-08T00:26:21"/>
    <d v="2013-07-08T00:26:21"/>
    <b v="0"/>
    <n v="24"/>
    <b v="1"/>
    <s v="film &amp; video/shorts"/>
    <n v="1.7333333333333334"/>
    <n v="1.1538461538461539E-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x v="3"/>
    <d v="2014-08-11T05:59:00"/>
    <d v="2014-08-11T05:59:00"/>
    <b v="0"/>
    <n v="57"/>
    <b v="1"/>
    <s v="film &amp; video/shorts"/>
    <n v="1.0752857142857142"/>
    <n v="7.5727381426863296E-3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x v="2"/>
    <d v="2016-07-18T20:23:40"/>
    <d v="2016-07-18T20:23:40"/>
    <b v="0"/>
    <n v="26"/>
    <b v="1"/>
    <s v="film &amp; video/shorts"/>
    <n v="1.1859999999999999"/>
    <n v="1.0961214165261383E-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x v="5"/>
    <d v="2012-07-15T14:00:04"/>
    <d v="2012-07-15T14:00:04"/>
    <b v="0"/>
    <n v="20"/>
    <b v="1"/>
    <s v="film &amp; video/shorts"/>
    <n v="1.1625000000000001"/>
    <n v="8.6021505376344086E-3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x v="68"/>
    <x v="3"/>
    <d v="2014-02-23T13:39:51"/>
    <d v="2014-02-23T13:39:51"/>
    <b v="0"/>
    <n v="36"/>
    <b v="1"/>
    <s v="film &amp; video/shorts"/>
    <n v="1.2716666666666667"/>
    <n v="4.7182175622542594E-2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x v="6"/>
    <d v="2011-10-02T06:59:00"/>
    <d v="2011-10-02T06:59:00"/>
    <b v="0"/>
    <n v="178"/>
    <b v="1"/>
    <s v="film &amp; video/shorts"/>
    <n v="1.109423"/>
    <n v="1.6044376220792252E-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x v="6"/>
    <d v="2011-09-04T21:30:45"/>
    <d v="2011-09-04T21:30:45"/>
    <b v="0"/>
    <n v="17"/>
    <b v="1"/>
    <s v="film &amp; video/shorts"/>
    <n v="1.272"/>
    <n v="2.6729559748427674E-2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x v="5"/>
    <d v="2012-05-28T06:30:57"/>
    <d v="2012-05-28T06:30:57"/>
    <b v="0"/>
    <n v="32"/>
    <b v="1"/>
    <s v="film &amp; video/shorts"/>
    <n v="1.2394444444444443"/>
    <n v="1.4343343792021516E-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x v="5"/>
    <d v="2012-11-15T00:00:00"/>
    <d v="2012-11-15T00:00:00"/>
    <b v="0"/>
    <n v="41"/>
    <b v="1"/>
    <s v="film &amp; video/shorts"/>
    <n v="1.084090909090909"/>
    <n v="1.7190775681341718E-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x v="6"/>
    <d v="2011-05-03T03:59:00"/>
    <d v="2011-05-03T03:59:00"/>
    <b v="0"/>
    <n v="18"/>
    <b v="1"/>
    <s v="film &amp; video/shorts"/>
    <n v="1"/>
    <n v="0.02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x v="2"/>
    <d v="2016-01-21T11:41:35"/>
    <d v="2016-01-21T11:41:35"/>
    <b v="0"/>
    <n v="29"/>
    <b v="1"/>
    <s v="film &amp; video/shorts"/>
    <n v="1.1293199999999999"/>
    <n v="5.1358339531753623E-2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x v="4"/>
    <d v="2013-04-23T05:01:12"/>
    <d v="2013-04-23T05:01:12"/>
    <b v="0"/>
    <n v="47"/>
    <b v="1"/>
    <s v="film &amp; video/shorts"/>
    <n v="1.1542857142857144"/>
    <n v="1.1633663366336634E-2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x v="6"/>
    <d v="2011-12-27T17:35:58"/>
    <d v="2011-12-27T17:35:58"/>
    <b v="0"/>
    <n v="15"/>
    <b v="1"/>
    <s v="film &amp; video/shorts"/>
    <n v="1.5333333333333334"/>
    <n v="3.2608695652173912E-2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x v="5"/>
    <d v="2012-05-21T02:59:00"/>
    <d v="2012-05-21T02:59:00"/>
    <b v="0"/>
    <n v="26"/>
    <b v="1"/>
    <s v="film &amp; video/shorts"/>
    <n v="3.9249999999999998"/>
    <n v="1.6560509554140127E-2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x v="78"/>
    <x v="2"/>
    <d v="2016-09-01T17:32:01"/>
    <d v="2016-09-01T17:32:01"/>
    <b v="0"/>
    <n v="35"/>
    <b v="1"/>
    <s v="film &amp; video/shorts"/>
    <n v="27.02"/>
    <n v="2.5906735751295335E-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x v="3"/>
    <d v="2014-04-25T18:38:13"/>
    <d v="2014-04-25T18:38:13"/>
    <b v="0"/>
    <n v="41"/>
    <b v="1"/>
    <s v="film &amp; video/shorts"/>
    <n v="1.27"/>
    <n v="2.4833434282253181E-2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x v="4"/>
    <d v="2013-12-10T02:00:56"/>
    <d v="2013-12-10T02:00:56"/>
    <b v="0"/>
    <n v="47"/>
    <b v="1"/>
    <s v="film &amp; video/shorts"/>
    <n v="1.0725"/>
    <n v="3.6519036519036519E-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x v="5"/>
    <d v="2012-07-14T03:02:00"/>
    <d v="2012-07-14T03:02:00"/>
    <b v="0"/>
    <n v="28"/>
    <b v="1"/>
    <s v="film &amp; video/shorts"/>
    <n v="1.98"/>
    <n v="1.8855218855218854E-2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x v="6"/>
    <d v="2011-10-09T19:41:01"/>
    <d v="2011-10-09T19:41:01"/>
    <b v="0"/>
    <n v="100"/>
    <b v="1"/>
    <s v="film &amp; video/shorts"/>
    <n v="1.0001249999999999"/>
    <n v="2.4996875390576177E-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x v="0"/>
    <d v="2015-02-22T11:30:00"/>
    <d v="2015-02-22T11:30:00"/>
    <b v="0"/>
    <n v="13"/>
    <b v="1"/>
    <s v="film &amp; video/shorts"/>
    <n v="1.0249999999999999"/>
    <n v="6.3414634146341464E-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x v="6"/>
    <d v="2011-05-15T18:11:26"/>
    <d v="2011-05-15T18:11:26"/>
    <b v="0"/>
    <n v="7"/>
    <b v="1"/>
    <s v="film &amp; video/shorts"/>
    <n v="1"/>
    <n v="1.4E-2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x v="6"/>
    <d v="2011-09-23T03:00:37"/>
    <d v="2011-09-23T03:00:37"/>
    <b v="0"/>
    <n v="21"/>
    <b v="1"/>
    <s v="film &amp; video/shorts"/>
    <n v="1.2549999999999999"/>
    <n v="1.3944223107569721E-2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x v="86"/>
    <x v="0"/>
    <d v="2015-12-27T14:20:45"/>
    <d v="2015-12-27T14:20:45"/>
    <b v="0"/>
    <n v="17"/>
    <b v="1"/>
    <s v="film &amp; video/shorts"/>
    <n v="1.0646666666666667"/>
    <n v="2.6612398246712585E-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x v="7"/>
    <d v="2010-06-03T01:41:00"/>
    <d v="2010-06-03T01:41:00"/>
    <b v="0"/>
    <n v="25"/>
    <b v="1"/>
    <s v="film &amp; video/shorts"/>
    <n v="1.046"/>
    <n v="9.5602294455066923E-3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x v="3"/>
    <d v="2014-06-22T15:48:51"/>
    <d v="2014-06-22T15:48:51"/>
    <b v="0"/>
    <n v="60"/>
    <b v="1"/>
    <s v="film &amp; video/shorts"/>
    <n v="1.0285714285714285"/>
    <n v="1.6666666666666666E-2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x v="4"/>
    <d v="2013-06-02T18:03:12"/>
    <d v="2013-06-02T18:03:12"/>
    <b v="0"/>
    <n v="56"/>
    <b v="1"/>
    <s v="film &amp; video/shorts"/>
    <n v="1.1506666666666667"/>
    <n v="8.1112398609501733E-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x v="6"/>
    <d v="2011-07-12T07:08:19"/>
    <d v="2011-07-12T07:08:19"/>
    <b v="0"/>
    <n v="16"/>
    <b v="1"/>
    <s v="film &amp; video/shorts"/>
    <n v="1.004"/>
    <n v="3.1872509960159362E-2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x v="6"/>
    <d v="2011-05-17T09:39:24"/>
    <d v="2011-05-17T09:39:24"/>
    <b v="0"/>
    <n v="46"/>
    <b v="1"/>
    <s v="film &amp; video/shorts"/>
    <n v="1.2"/>
    <n v="1.2777777777777779E-2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x v="1"/>
    <d v="2017-02-01T08:00:00"/>
    <d v="2017-02-01T08:00:00"/>
    <b v="0"/>
    <n v="43"/>
    <b v="1"/>
    <s v="film &amp; video/shorts"/>
    <n v="1.052"/>
    <n v="8.1749049429657803E-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x v="5"/>
    <d v="2012-07-03T21:00:00"/>
    <d v="2012-07-03T21:00:00"/>
    <b v="0"/>
    <n v="15"/>
    <b v="1"/>
    <s v="film &amp; video/shorts"/>
    <n v="1.1060000000000001"/>
    <n v="1.3562386980108499E-2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x v="3"/>
    <d v="2014-04-07T17:13:42"/>
    <d v="2014-04-07T17:13:42"/>
    <b v="0"/>
    <n v="12"/>
    <b v="1"/>
    <s v="film &amp; video/shorts"/>
    <n v="1.04"/>
    <n v="4.6153846153846156E-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x v="5"/>
    <d v="2012-02-26T00:07:21"/>
    <d v="2012-02-26T00:07:21"/>
    <b v="0"/>
    <n v="21"/>
    <b v="1"/>
    <s v="film &amp; video/shorts"/>
    <n v="1.3142857142857143"/>
    <n v="4.5652173913043478E-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x v="7"/>
    <d v="2010-08-01T03:00:00"/>
    <d v="2010-08-01T03:00:00"/>
    <b v="0"/>
    <n v="34"/>
    <b v="1"/>
    <s v="film &amp; video/shorts"/>
    <n v="1.1466666666666667"/>
    <n v="1.9767441860465116E-2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x v="6"/>
    <d v="2011-07-12T03:14:42"/>
    <d v="2011-07-12T03:14:42"/>
    <b v="0"/>
    <n v="8"/>
    <b v="1"/>
    <s v="film &amp; video/shorts"/>
    <n v="1.0625"/>
    <n v="1.8823529411764704E-2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x v="5"/>
    <d v="2012-12-07T23:30:00"/>
    <d v="2012-12-07T23:30:00"/>
    <b v="0"/>
    <n v="60"/>
    <b v="1"/>
    <s v="film &amp; video/shorts"/>
    <n v="1.0625"/>
    <n v="1.7647058823529412E-2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x v="3"/>
    <d v="2014-01-22T21:39:59"/>
    <d v="2014-01-22T21:39:59"/>
    <b v="0"/>
    <n v="39"/>
    <b v="1"/>
    <s v="film &amp; video/shorts"/>
    <n v="1.0601933333333333"/>
    <n v="2.4523828987165864E-2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x v="5"/>
    <d v="2012-11-04T19:04:46"/>
    <d v="2012-11-04T19:04:46"/>
    <b v="0"/>
    <n v="26"/>
    <b v="1"/>
    <s v="film &amp; video/shorts"/>
    <n v="1"/>
    <n v="5.1999999999999998E-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x v="4"/>
    <d v="2013-01-24T18:38:30"/>
    <d v="2013-01-24T18:38:30"/>
    <b v="0"/>
    <n v="35"/>
    <b v="1"/>
    <s v="film &amp; video/shorts"/>
    <n v="1"/>
    <n v="0.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x v="7"/>
    <d v="2010-12-23T03:08:53"/>
    <d v="2010-12-23T03:08:53"/>
    <b v="0"/>
    <n v="65"/>
    <b v="1"/>
    <s v="film &amp; video/shorts"/>
    <n v="1.2775000000000001"/>
    <n v="8.4801043705153289E-3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x v="3"/>
    <d v="2014-03-07T19:20:30"/>
    <d v="2014-03-07T19:20:30"/>
    <b v="0"/>
    <n v="49"/>
    <b v="1"/>
    <s v="film &amp; video/shorts"/>
    <n v="1.0515384615384615"/>
    <n v="3.5844915874177027E-2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x v="6"/>
    <d v="2011-04-03T01:00:00"/>
    <d v="2011-04-03T01:00:00"/>
    <b v="0"/>
    <n v="10"/>
    <b v="1"/>
    <s v="film &amp; video/shorts"/>
    <n v="1.2"/>
    <n v="1.6666666666666666E-2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x v="2"/>
    <d v="2016-05-14T00:00:00"/>
    <d v="2016-05-14T00:00:00"/>
    <b v="0"/>
    <n v="60"/>
    <b v="1"/>
    <s v="film &amp; video/shorts"/>
    <n v="1.074090909090909"/>
    <n v="2.5391451544646636E-2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x v="5"/>
    <d v="2012-04-02T18:38:21"/>
    <d v="2012-04-02T18:38:21"/>
    <b v="0"/>
    <n v="27"/>
    <b v="1"/>
    <s v="film &amp; video/shorts"/>
    <n v="1.0049999999999999"/>
    <n v="5.3731343283582086E-3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x v="6"/>
    <d v="2011-04-24T23:34:47"/>
    <d v="2011-04-24T23:34:47"/>
    <b v="0"/>
    <n v="69"/>
    <b v="1"/>
    <s v="film &amp; video/shorts"/>
    <n v="1.0246666666666666"/>
    <n v="8.9785296031229672E-3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x v="4"/>
    <d v="2013-05-31T14:42:50"/>
    <d v="2013-05-31T14:42:50"/>
    <b v="0"/>
    <n v="47"/>
    <b v="1"/>
    <s v="film &amp; video/shorts"/>
    <n v="2.4666666666666668"/>
    <n v="1.2702702702702703E-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x v="6"/>
    <d v="2011-02-26T00:37:10"/>
    <d v="2011-02-26T00:37:10"/>
    <b v="0"/>
    <n v="47"/>
    <b v="1"/>
    <s v="film &amp; video/shorts"/>
    <n v="2.1949999999999998"/>
    <n v="2.1412300683371299E-2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x v="4"/>
    <d v="2013-11-14T05:59:00"/>
    <d v="2013-11-14T05:59:00"/>
    <b v="0"/>
    <n v="26"/>
    <b v="1"/>
    <s v="film &amp; video/shorts"/>
    <n v="1.3076923076923077"/>
    <n v="1.5294117647058824E-2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x v="0"/>
    <d v="2015-05-31T07:59:47"/>
    <d v="2015-05-31T07:59:47"/>
    <b v="0"/>
    <n v="53"/>
    <b v="1"/>
    <s v="film &amp; video/shorts"/>
    <n v="1.5457142857142858"/>
    <n v="9.7966728280961188E-3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x v="3"/>
    <d v="2014-04-13T02:00:00"/>
    <d v="2014-04-13T02:00:00"/>
    <b v="0"/>
    <n v="81"/>
    <b v="1"/>
    <s v="film &amp; video/shorts"/>
    <n v="1.04"/>
    <n v="1.5576923076923077E-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x v="6"/>
    <d v="2011-08-06T15:00:00"/>
    <d v="2011-08-06T15:00:00"/>
    <b v="0"/>
    <n v="78"/>
    <b v="1"/>
    <s v="film &amp; video/shorts"/>
    <n v="1.41"/>
    <n v="1.1063829787234043E-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x v="5"/>
    <d v="2012-01-13T06:34:48"/>
    <d v="2012-01-13T06:34:48"/>
    <b v="0"/>
    <n v="35"/>
    <b v="1"/>
    <s v="film &amp; video/shorts"/>
    <n v="1.0333333333333334"/>
    <n v="1.1290322580645161E-2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x v="5"/>
    <d v="2012-02-04T17:44:04"/>
    <d v="2012-02-04T17:44:04"/>
    <b v="0"/>
    <n v="22"/>
    <b v="1"/>
    <s v="film &amp; video/shorts"/>
    <n v="1.4044444444444444"/>
    <n v="3.4810126582278479E-2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x v="6"/>
    <d v="2011-04-08T10:55:55"/>
    <d v="2011-04-08T10:55:55"/>
    <b v="0"/>
    <n v="57"/>
    <b v="1"/>
    <s v="film &amp; video/shorts"/>
    <n v="1.1365714285714286"/>
    <n v="1.4328808446455505E-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x v="7"/>
    <d v="2010-06-09T19:00:00"/>
    <d v="2010-06-09T19:00:00"/>
    <b v="0"/>
    <n v="27"/>
    <b v="1"/>
    <s v="film &amp; video/shorts"/>
    <n v="1.0049377777777779"/>
    <n v="5.9705189044318941E-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x v="6"/>
    <d v="2011-07-29T01:17:16"/>
    <d v="2011-07-29T01:17:16"/>
    <b v="0"/>
    <n v="39"/>
    <b v="1"/>
    <s v="film &amp; video/shorts"/>
    <n v="1.1303159999999999"/>
    <n v="6.9007251069612393E-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x v="6"/>
    <d v="2011-08-13T23:00:00"/>
    <d v="2011-08-13T23:00:00"/>
    <b v="0"/>
    <n v="37"/>
    <b v="1"/>
    <s v="film &amp; video/shorts"/>
    <n v="1.0455692307692308"/>
    <n v="1.0888437656337365E-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x v="2"/>
    <d v="2016-10-03T01:11:47"/>
    <d v="2016-10-03T01:11:47"/>
    <b v="0"/>
    <n v="1"/>
    <b v="0"/>
    <s v="film &amp; video/science fiction"/>
    <n v="1.4285714285714287E-4"/>
    <n v="0.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x v="0"/>
    <d v="2015-04-18T10:16:00"/>
    <d v="2015-04-18T10:16:0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x v="2"/>
    <d v="2016-10-10T10:21:47"/>
    <d v="2016-10-10T10:21:4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x v="3"/>
    <d v="2014-10-28T22:00:00"/>
    <d v="2014-10-28T22:00:00"/>
    <b v="0"/>
    <n v="6"/>
    <b v="0"/>
    <s v="film &amp; video/science fiction"/>
    <n v="2.7454545454545453E-3"/>
    <n v="3.9735099337748346E-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x v="0"/>
    <d v="2015-05-15T22:17:22"/>
    <d v="2015-05-15T22:17:2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x v="1"/>
    <d v="2017-02-03T23:51:20"/>
    <d v="2017-02-03T23:51:20"/>
    <b v="0"/>
    <n v="6"/>
    <b v="0"/>
    <s v="film &amp; video/science fiction"/>
    <n v="0.14000000000000001"/>
    <n v="8.5714285714285715E-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x v="0"/>
    <d v="2015-06-11T02:00:00"/>
    <d v="2015-06-11T02:00:00"/>
    <b v="0"/>
    <n v="13"/>
    <b v="0"/>
    <s v="film &amp; video/science fiction"/>
    <n v="5.5480000000000002E-2"/>
    <n v="9.372746935832732E-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x v="0"/>
    <d v="2015-04-03T13:59:01"/>
    <d v="2015-04-03T13:59:01"/>
    <b v="0"/>
    <n v="4"/>
    <b v="0"/>
    <s v="film &amp; video/science fiction"/>
    <n v="2.375E-2"/>
    <n v="2.1052631578947368E-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x v="2"/>
    <d v="2016-10-20T05:28:13"/>
    <d v="2016-10-20T05:28:13"/>
    <b v="0"/>
    <n v="6"/>
    <b v="0"/>
    <s v="film &amp; video/science fiction"/>
    <n v="1.8669999999999999E-2"/>
    <n v="3.2137118371719335E-3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x v="3"/>
    <d v="2014-10-30T22:29:43"/>
    <d v="2014-10-30T22:29:4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x v="3"/>
    <d v="2014-06-16T20:16:00"/>
    <d v="2014-06-16T20:16:0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x v="131"/>
    <x v="2"/>
    <d v="2016-07-06T00:00:00"/>
    <d v="2016-07-06T00:00:00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x v="3"/>
    <d v="2014-11-07T20:30:07"/>
    <d v="2014-11-07T20:30:07"/>
    <b v="0"/>
    <n v="81"/>
    <b v="0"/>
    <s v="film &amp; video/science fiction"/>
    <n v="9.5687499999999995E-2"/>
    <n v="1.0581319399085565E-2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x v="2"/>
    <d v="2016-05-31T17:31:00"/>
    <d v="2016-05-31T17:31:00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x v="0"/>
    <d v="2015-09-04T17:00:00"/>
    <d v="2015-09-04T17:00:00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x v="3"/>
    <d v="2014-07-01T19:00:00"/>
    <d v="2014-07-01T19:00:00"/>
    <b v="0"/>
    <n v="5"/>
    <b v="0"/>
    <s v="film &amp; video/science fiction"/>
    <n v="0.13433333333333333"/>
    <n v="1.2406947890818859E-2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x v="0"/>
    <d v="2015-05-16T10:16:00"/>
    <d v="2015-05-16T10:16:00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x v="0"/>
    <d v="2015-10-12T13:46:33"/>
    <d v="2015-10-12T13:46:3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x v="0"/>
    <d v="2015-08-01T04:59:00"/>
    <d v="2015-08-01T04:59:00"/>
    <b v="0"/>
    <n v="58"/>
    <b v="0"/>
    <s v="film &amp; video/science fiction"/>
    <n v="3.1413333333333335E-2"/>
    <n v="1.2308998302207131E-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x v="0"/>
    <d v="2015-07-12T22:06:12"/>
    <d v="2015-07-12T22:06:12"/>
    <b v="0"/>
    <n v="1"/>
    <b v="0"/>
    <s v="film &amp; video/science fiction"/>
    <n v="1"/>
    <n v="2E-3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x v="0"/>
    <d v="2015-03-20T03:45:32"/>
    <d v="2015-03-20T03:45: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x v="0"/>
    <d v="2015-05-31T03:40:23"/>
    <d v="2015-05-31T03:40:23"/>
    <b v="0"/>
    <n v="28"/>
    <b v="0"/>
    <s v="film &amp; video/science fiction"/>
    <n v="0.10775"/>
    <n v="2.1655065738592421E-2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x v="3"/>
    <d v="2014-11-16T22:26:18"/>
    <d v="2014-11-16T22:26:18"/>
    <b v="0"/>
    <n v="1"/>
    <b v="0"/>
    <s v="film &amp; video/science fiction"/>
    <n v="3.3333333333333335E-3"/>
    <n v="0.1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x v="2"/>
    <d v="2016-09-03T05:55:00"/>
    <d v="2016-09-03T05:55:00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x v="0"/>
    <d v="2015-04-13T17:17:52"/>
    <d v="2015-04-13T17:17:52"/>
    <b v="0"/>
    <n v="37"/>
    <b v="0"/>
    <s v="film &amp; video/science fiction"/>
    <n v="0.27600000000000002"/>
    <n v="1.7874396135265702E-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x v="0"/>
    <d v="2015-08-11T13:00:52"/>
    <d v="2015-08-11T13:00:52"/>
    <b v="0"/>
    <n v="9"/>
    <b v="0"/>
    <s v="film &amp; video/science fiction"/>
    <n v="7.5111111111111115E-2"/>
    <n v="2.6627218934911243E-2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x v="1"/>
    <d v="2017-01-18T00:23:18"/>
    <d v="2017-01-18T00:23:18"/>
    <b v="0"/>
    <n v="3"/>
    <b v="0"/>
    <s v="film &amp; video/science fiction"/>
    <n v="5.7499999999999999E-3"/>
    <n v="2.6086956521739129E-2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x v="0"/>
    <d v="2015-01-08T18:18:00"/>
    <d v="2015-01-08T18:18:0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x v="2"/>
    <d v="2016-02-27T06:45:36"/>
    <d v="2016-02-27T06:45:36"/>
    <b v="0"/>
    <n v="2"/>
    <b v="0"/>
    <s v="film &amp; video/science fiction"/>
    <n v="8.0000000000000004E-4"/>
    <n v="0.0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x v="3"/>
    <d v="2014-12-25T08:00:00"/>
    <d v="2014-12-25T08:00:00"/>
    <b v="0"/>
    <n v="6"/>
    <b v="0"/>
    <s v="film &amp; video/science fiction"/>
    <n v="9.1999999999999998E-3"/>
    <n v="6.5217391304347824E-2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x v="0"/>
    <d v="2015-05-26T03:53:02"/>
    <d v="2015-05-26T03:53:02"/>
    <b v="0"/>
    <n v="67"/>
    <b v="0"/>
    <s v="film &amp; video/science fiction"/>
    <n v="0.23163076923076922"/>
    <n v="2.2250265674814028E-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x v="0"/>
    <d v="2015-06-18T13:13:11"/>
    <d v="2015-06-18T13:13:11"/>
    <b v="0"/>
    <n v="5"/>
    <b v="0"/>
    <s v="film &amp; video/science fiction"/>
    <n v="5.5999999999999995E-4"/>
    <n v="3.5714285714285712E-2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x v="3"/>
    <d v="2014-09-23T01:51:40"/>
    <d v="2014-09-23T01:51:40"/>
    <b v="0"/>
    <n v="2"/>
    <b v="0"/>
    <s v="film &amp; video/science fiction"/>
    <n v="7.8947368421052633E-5"/>
    <n v="6.6666666666666666E-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x v="3"/>
    <d v="2014-12-02T15:04:04"/>
    <d v="2014-12-02T15:04:04"/>
    <b v="0"/>
    <n v="10"/>
    <b v="0"/>
    <s v="film &amp; video/science fiction"/>
    <n v="7.1799999999999998E-3"/>
    <n v="2.7855153203342618E-2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x v="0"/>
    <d v="2015-06-03T13:08:15"/>
    <d v="2015-06-03T13:08:15"/>
    <b v="0"/>
    <n v="3"/>
    <b v="0"/>
    <s v="film &amp; video/science fiction"/>
    <n v="2.6666666666666668E-2"/>
    <n v="7.4999999999999997E-2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x v="0"/>
    <d v="2015-07-23T13:25:35"/>
    <d v="2015-07-23T13:25:35"/>
    <b v="0"/>
    <n v="4"/>
    <b v="0"/>
    <s v="film &amp; video/science fiction"/>
    <n v="6.0000000000000002E-5"/>
    <n v="4.9382716049382713E-2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x v="3"/>
    <d v="2014-08-03T02:59:56"/>
    <d v="2014-08-03T02:59:56"/>
    <b v="0"/>
    <n v="15"/>
    <b v="0"/>
    <s v="film &amp; video/science fiction"/>
    <n v="5.0999999999999997E-2"/>
    <n v="8.4033613445378148E-3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x v="2"/>
    <d v="2016-02-26T21:52:52"/>
    <d v="2016-02-26T21:52:52"/>
    <b v="0"/>
    <n v="2"/>
    <b v="0"/>
    <s v="film &amp; video/science fiction"/>
    <n v="2.671118530884808E-3"/>
    <n v="0.2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x v="3"/>
    <d v="2014-10-22T01:50:28"/>
    <d v="2014-10-22T01:50: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x v="159"/>
    <x v="2"/>
    <d v="2016-07-03T10:25:45"/>
    <d v="2016-07-03T10:25:45"/>
    <b v="0"/>
    <n v="1"/>
    <b v="0"/>
    <s v="film &amp; video/science fiction"/>
    <n v="2.0000000000000002E-5"/>
    <n v="0.1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x v="0"/>
    <d v="2015-08-15T21:54:51"/>
    <d v="2015-08-15T21:54:5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x v="3"/>
    <d v="2014-07-02T16:29:55"/>
    <d v="2014-07-02T16:29:55"/>
    <b v="0"/>
    <n v="1"/>
    <b v="0"/>
    <s v="film &amp; video/drama"/>
    <n v="1E-4"/>
    <n v="0.2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x v="3"/>
    <d v="2014-08-16T23:42:00"/>
    <d v="2014-08-16T23:42:00"/>
    <b v="0"/>
    <n v="10"/>
    <b v="0"/>
    <s v="film &amp; video/drama"/>
    <n v="0.15535714285714286"/>
    <n v="2.2988505747126436E-2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x v="163"/>
    <x v="0"/>
    <d v="2015-10-01T00:00:00"/>
    <d v="2015-10-01T00:00:00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x v="3"/>
    <d v="2014-09-19T18:18:21"/>
    <d v="2014-09-19T18:18:21"/>
    <b v="0"/>
    <n v="7"/>
    <b v="0"/>
    <s v="film &amp; video/drama"/>
    <n v="5.3333333333333332E-3"/>
    <n v="1.0937499999999999E-2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x v="2"/>
    <d v="2016-01-12T15:48:44"/>
    <d v="2016-01-12T15:48:4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x v="1"/>
    <d v="2017-01-16T01:49:22"/>
    <d v="2017-01-16T01:49:22"/>
    <b v="0"/>
    <n v="1"/>
    <b v="0"/>
    <s v="film &amp; video/drama"/>
    <n v="0.6"/>
    <n v="3.3333333333333332E-4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x v="0"/>
    <d v="2015-08-04T22:15:35"/>
    <d v="2015-08-04T22:15:35"/>
    <b v="0"/>
    <n v="2"/>
    <b v="0"/>
    <s v="film &amp; video/drama"/>
    <n v="1E-4"/>
    <n v="0.18181818181818182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x v="0"/>
    <d v="2015-03-19T19:02:50"/>
    <d v="2015-03-19T19:02:50"/>
    <b v="0"/>
    <n v="3"/>
    <b v="0"/>
    <s v="film &amp; video/drama"/>
    <n v="4.0625000000000001E-2"/>
    <n v="9.2307692307692316E-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x v="3"/>
    <d v="2014-10-18T12:07:39"/>
    <d v="2014-10-18T12:07:39"/>
    <b v="0"/>
    <n v="10"/>
    <b v="0"/>
    <s v="film &amp; video/drama"/>
    <n v="0.224"/>
    <n v="1.7857142857142856E-2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x v="0"/>
    <d v="2015-08-30T05:28:00"/>
    <d v="2015-08-30T05:28:00"/>
    <b v="0"/>
    <n v="10"/>
    <b v="0"/>
    <s v="film &amp; video/drama"/>
    <n v="3.2500000000000001E-2"/>
    <n v="3.0769230769230771E-2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x v="2"/>
    <d v="2016-08-12T04:20:14"/>
    <d v="2016-08-12T04:20: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x v="0"/>
    <d v="2015-03-19T08:28:43"/>
    <d v="2015-03-19T08:28:4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x v="0"/>
    <d v="2015-02-28T13:45:08"/>
    <d v="2015-02-28T13:45: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x v="0"/>
    <d v="2015-05-08T18:12:56"/>
    <d v="2015-05-08T18:12:5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x v="3"/>
    <d v="2014-08-29T18:40:11"/>
    <d v="2014-08-29T18:40:11"/>
    <b v="0"/>
    <n v="26"/>
    <b v="0"/>
    <s v="film &amp; video/drama"/>
    <n v="6.4850000000000005E-2"/>
    <n v="2.0046260601387818E-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x v="0"/>
    <d v="2015-08-05T19:46:39"/>
    <d v="2015-08-05T19:46:3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x v="0"/>
    <d v="2015-03-24T00:08:46"/>
    <d v="2015-03-24T00:08:46"/>
    <b v="0"/>
    <n v="7"/>
    <b v="0"/>
    <s v="film &amp; video/drama"/>
    <n v="0.4"/>
    <n v="3.888888888888889E-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x v="0"/>
    <d v="2015-11-26T23:55:45"/>
    <d v="2015-11-26T23:55: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x v="2"/>
    <d v="2016-03-04T01:55:55"/>
    <d v="2016-03-04T01:55:55"/>
    <b v="0"/>
    <n v="2"/>
    <b v="0"/>
    <s v="film &amp; video/drama"/>
    <n v="0.2"/>
    <n v="0.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x v="0"/>
    <d v="2015-04-13T19:00:00"/>
    <d v="2015-04-13T19:00:00"/>
    <b v="0"/>
    <n v="13"/>
    <b v="0"/>
    <s v="film &amp; video/drama"/>
    <n v="0.33416666666666667"/>
    <n v="3.2418952618453865E-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x v="0"/>
    <d v="2015-06-22T17:48:15"/>
    <d v="2015-06-22T17:48:15"/>
    <b v="0"/>
    <n v="4"/>
    <b v="0"/>
    <s v="film &amp; video/drama"/>
    <n v="0.21092608822670172"/>
    <n v="5.5401662049861496E-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x v="1"/>
    <d v="2017-01-07T00:17:12"/>
    <d v="2017-01-07T00:17:1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x v="3"/>
    <d v="2014-11-26T20:26:50"/>
    <d v="2014-11-26T20:26:50"/>
    <b v="0"/>
    <n v="12"/>
    <b v="0"/>
    <s v="film &amp; video/drama"/>
    <n v="0.35855999999999999"/>
    <n v="2.6773761713520749E-3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x v="3"/>
    <d v="2014-09-01T03:59:00"/>
    <d v="2014-09-01T03:59:00"/>
    <b v="0"/>
    <n v="2"/>
    <b v="0"/>
    <s v="film &amp; video/drama"/>
    <n v="3.4000000000000002E-2"/>
    <n v="3.9215686274509803E-2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x v="2"/>
    <d v="2016-08-18T21:52:19"/>
    <d v="2016-08-18T21:52:19"/>
    <b v="0"/>
    <n v="10"/>
    <b v="0"/>
    <s v="film &amp; video/drama"/>
    <n v="5.5E-2"/>
    <n v="4.5454545454545452E-3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x v="1"/>
    <d v="2017-03-03T20:00:00"/>
    <d v="2017-03-03T20:00:00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x v="0"/>
    <d v="2015-07-21T06:59:00"/>
    <d v="2015-07-21T06:59:00"/>
    <b v="0"/>
    <n v="5"/>
    <b v="0"/>
    <s v="film &amp; video/drama"/>
    <n v="0.16"/>
    <n v="6.2500000000000003E-3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x v="3"/>
    <d v="2014-09-05T04:23:35"/>
    <d v="2014-09-05T04:23:3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x v="2"/>
    <d v="2016-09-03T16:34:37"/>
    <d v="2016-09-03T16:34:37"/>
    <b v="0"/>
    <n v="5"/>
    <b v="0"/>
    <s v="film &amp; video/drama"/>
    <n v="6.8999999999999997E-4"/>
    <n v="1.4492753623188406E-2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x v="2"/>
    <d v="2016-06-16T15:37:26"/>
    <d v="2016-06-16T15:37:26"/>
    <b v="0"/>
    <n v="1"/>
    <b v="0"/>
    <s v="film &amp; video/drama"/>
    <n v="4.1666666666666666E-3"/>
    <n v="0.02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x v="0"/>
    <d v="2015-10-02T10:35:38"/>
    <d v="2015-10-02T10:35:38"/>
    <b v="0"/>
    <n v="3"/>
    <b v="0"/>
    <s v="film &amp; video/drama"/>
    <n v="0.05"/>
    <n v="1.2E-2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x v="3"/>
    <d v="2014-10-17T19:00:32"/>
    <d v="2014-10-17T19:00:32"/>
    <b v="0"/>
    <n v="3"/>
    <b v="0"/>
    <s v="film &amp; video/drama"/>
    <n v="1.7E-5"/>
    <n v="0.1764705882352941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x v="3"/>
    <d v="2014-11-28T23:26:06"/>
    <d v="2014-11-28T23:26:0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x v="2"/>
    <d v="2016-03-06T23:55:31"/>
    <d v="2016-03-06T23:55: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x v="0"/>
    <d v="2015-07-10T16:05:32"/>
    <d v="2015-07-10T16:05: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x v="0"/>
    <d v="2015-10-10T21:00:00"/>
    <d v="2015-10-10T21:00:00"/>
    <b v="0"/>
    <n v="19"/>
    <b v="0"/>
    <s v="film &amp; video/drama"/>
    <n v="0.41857142857142859"/>
    <n v="1.2969283276450512E-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x v="1"/>
    <d v="2017-02-17T21:00:00"/>
    <d v="2017-02-17T21:00:00"/>
    <b v="0"/>
    <n v="8"/>
    <b v="0"/>
    <s v="film &amp; video/drama"/>
    <n v="0.1048"/>
    <n v="3.0534351145038167E-2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x v="3"/>
    <d v="2014-10-05T09:12:02"/>
    <d v="2014-10-05T09:12:02"/>
    <b v="0"/>
    <n v="6"/>
    <b v="0"/>
    <s v="film &amp; video/drama"/>
    <n v="1.116E-2"/>
    <n v="2.1505376344086023E-2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x v="2"/>
    <d v="2016-09-01T02:58:22"/>
    <d v="2016-09-01T02:58:2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x v="3"/>
    <d v="2014-09-15T02:00:03"/>
    <d v="2014-09-15T02:00:03"/>
    <b v="0"/>
    <n v="18"/>
    <b v="0"/>
    <s v="film &amp; video/drama"/>
    <n v="0.26192500000000002"/>
    <n v="1.1453660398969171E-2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x v="0"/>
    <d v="2015-02-08T19:38:49"/>
    <d v="2015-02-08T19:38:49"/>
    <b v="0"/>
    <n v="7"/>
    <b v="0"/>
    <s v="film &amp; video/drama"/>
    <n v="0.58461538461538465"/>
    <n v="1.8421052631578946E-2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x v="0"/>
    <d v="2015-10-08T20:59:00"/>
    <d v="2015-10-08T20:59:00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x v="0"/>
    <d v="2015-01-29T20:21:04"/>
    <d v="2015-01-29T20:21:04"/>
    <b v="0"/>
    <n v="8"/>
    <b v="0"/>
    <s v="film &amp; video/drama"/>
    <n v="0.2984"/>
    <n v="1.0723860589812333E-2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x v="2"/>
    <d v="2016-08-04T14:00:03"/>
    <d v="2016-08-04T14:00:03"/>
    <b v="0"/>
    <n v="1293"/>
    <b v="0"/>
    <s v="film &amp; video/drama"/>
    <n v="0.50721666666666665"/>
    <n v="8.4973548450694974E-3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x v="0"/>
    <d v="2015-10-06T15:10:22"/>
    <d v="2015-10-06T15:10:22"/>
    <b v="0"/>
    <n v="17"/>
    <b v="0"/>
    <s v="film &amp; video/drama"/>
    <n v="0.16250000000000001"/>
    <n v="1.3076923076923076E-2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x v="2"/>
    <d v="2016-08-06T00:06:23"/>
    <d v="2016-08-06T00:06:2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x v="0"/>
    <d v="2015-01-04T04:43:58"/>
    <d v="2015-01-04T04:43:58"/>
    <b v="0"/>
    <n v="13"/>
    <b v="0"/>
    <s v="film &amp; video/drama"/>
    <n v="0.15214285714285714"/>
    <n v="6.1032863849765258E-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x v="3"/>
    <d v="2014-12-16T08:52:47"/>
    <d v="2014-12-16T08:52:4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x v="0"/>
    <d v="2015-07-10T22:08:55"/>
    <d v="2015-07-10T22:08:5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x v="0"/>
    <d v="2015-10-01T05:00:00"/>
    <d v="2015-10-01T05:00:00"/>
    <b v="0"/>
    <n v="33"/>
    <b v="0"/>
    <s v="film &amp; video/drama"/>
    <n v="0.2525"/>
    <n v="1.089108910891089E-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x v="0"/>
    <d v="2015-09-19T03:50:17"/>
    <d v="2015-09-19T03:50:17"/>
    <b v="0"/>
    <n v="12"/>
    <b v="0"/>
    <s v="film &amp; video/drama"/>
    <n v="0.44600000000000001"/>
    <n v="5.3811659192825115E-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x v="2"/>
    <d v="2016-04-16T20:08:40"/>
    <d v="2016-04-16T20:08:4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x v="0"/>
    <d v="2015-08-16T14:06:41"/>
    <d v="2015-08-16T14:06:41"/>
    <b v="0"/>
    <n v="1"/>
    <b v="0"/>
    <s v="film &amp; video/drama"/>
    <n v="4.0000000000000002E-4"/>
    <n v="0.0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x v="0"/>
    <d v="2015-03-06T15:22:29"/>
    <d v="2015-03-06T15:22:2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x v="2"/>
    <d v="2016-02-17T23:59:00"/>
    <d v="2016-02-17T23:59:00"/>
    <b v="0"/>
    <n v="1"/>
    <b v="0"/>
    <s v="film &amp; video/drama"/>
    <n v="2.2727272727272726E-3"/>
    <n v="0.1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x v="0"/>
    <d v="2015-04-22T22:00:37"/>
    <d v="2015-04-22T22:00:37"/>
    <b v="0"/>
    <n v="84"/>
    <b v="0"/>
    <s v="film &amp; video/drama"/>
    <n v="0.55698440000000005"/>
    <n v="3.0162424656776741E-3"/>
    <x v="0"/>
    <x v="3"/>
  </r>
  <r>
    <n v="217"/>
    <s v="Bitch"/>
    <s v="A roadmovie by paw"/>
    <n v="100000"/>
    <n v="11943"/>
    <x v="2"/>
    <x v="11"/>
    <s v="SEK"/>
    <n v="1419780149"/>
    <n v="1417101749"/>
    <x v="217"/>
    <x v="3"/>
    <d v="2014-12-28T15:22:29"/>
    <d v="2014-12-28T15:22:29"/>
    <b v="0"/>
    <n v="38"/>
    <b v="0"/>
    <s v="film &amp; video/drama"/>
    <n v="0.11942999999999999"/>
    <n v="3.1817801222473415E-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x v="0"/>
    <d v="2015-05-15T15:04:49"/>
    <d v="2015-05-15T15:04:49"/>
    <b v="0"/>
    <n v="1"/>
    <b v="0"/>
    <s v="film &amp; video/drama"/>
    <n v="0.02"/>
    <n v="0.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x v="2"/>
    <d v="2016-04-01T06:59:00"/>
    <d v="2016-04-01T06:59:00"/>
    <b v="0"/>
    <n v="76"/>
    <b v="0"/>
    <s v="film &amp; video/drama"/>
    <n v="0.17630000000000001"/>
    <n v="8.621667612024958E-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x v="0"/>
    <d v="2015-08-20T20:06:00"/>
    <d v="2015-08-20T20:06:00"/>
    <b v="0"/>
    <n v="3"/>
    <b v="0"/>
    <s v="film &amp; video/drama"/>
    <n v="7.1999999999999998E-3"/>
    <n v="8.3333333333333332E-3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x v="0"/>
    <d v="2015-03-28T19:06:04"/>
    <d v="2015-03-28T19:06:0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x v="0"/>
    <d v="2015-03-27T02:39:00"/>
    <d v="2015-03-27T02:39:00"/>
    <b v="0"/>
    <n v="2"/>
    <b v="0"/>
    <s v="film &amp; video/drama"/>
    <n v="0.13"/>
    <n v="1.5384615384615385E-2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x v="2"/>
    <d v="2016-05-22T01:05:00"/>
    <d v="2016-05-22T01:05:0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x v="0"/>
    <d v="2015-07-10T05:38:46"/>
    <d v="2015-07-10T05:38:4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x v="2"/>
    <d v="2016-04-08T22:04:14"/>
    <d v="2016-04-08T22:04:1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x v="0"/>
    <d v="2015-05-31T09:29:00"/>
    <d v="2015-05-31T09:29:00"/>
    <b v="0"/>
    <n v="2"/>
    <b v="0"/>
    <s v="film &amp; video/drama"/>
    <n v="8.6206896551724137E-3"/>
    <n v="8.0000000000000002E-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x v="0"/>
    <d v="2015-07-09T21:27:21"/>
    <d v="2015-07-09T21:27:2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x v="0"/>
    <d v="2015-06-01T16:28:25"/>
    <d v="2015-06-01T16:28:2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x v="2"/>
    <d v="2016-02-13T22:24:57"/>
    <d v="2016-02-13T22:24:5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x v="0"/>
    <d v="2015-06-04T18:39:11"/>
    <d v="2015-06-04T18:39:11"/>
    <b v="0"/>
    <n v="2"/>
    <b v="0"/>
    <s v="film &amp; video/drama"/>
    <n v="4.0000000000000001E-3"/>
    <n v="3.3333333333333333E-2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x v="2"/>
    <d v="2016-01-02T23:00:51"/>
    <d v="2016-01-02T23:00: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x v="0"/>
    <d v="2015-02-27T19:49:06"/>
    <d v="2015-02-27T19:49:06"/>
    <b v="0"/>
    <n v="7"/>
    <b v="0"/>
    <s v="film &amp; video/drama"/>
    <n v="2.75E-2"/>
    <n v="6.363636363636363E-2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x v="2"/>
    <d v="2016-09-29T21:52:52"/>
    <d v="2016-09-29T21:52:5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x v="0"/>
    <d v="2015-06-21T00:50:59"/>
    <d v="2015-06-21T00:50:59"/>
    <b v="0"/>
    <n v="5"/>
    <b v="0"/>
    <s v="film &amp; video/drama"/>
    <n v="0.40100000000000002"/>
    <n v="1.2468827930174564E-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x v="0"/>
    <d v="2015-07-09T21:48:17"/>
    <d v="2015-07-09T21:48:1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x v="2"/>
    <d v="2016-01-05T00:00:00"/>
    <d v="2016-01-05T00:00:00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x v="2"/>
    <d v="2016-03-08T13:51:09"/>
    <d v="2016-03-08T13:51:09"/>
    <b v="0"/>
    <n v="1"/>
    <b v="0"/>
    <s v="film &amp; video/drama"/>
    <n v="3.3333333333333335E-3"/>
    <n v="0.02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x v="2"/>
    <d v="2016-12-30T09:00:00"/>
    <d v="2016-12-30T09:00:0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x v="0"/>
    <d v="2015-11-08T12:00:00"/>
    <d v="2015-11-08T12:00:00"/>
    <b v="0"/>
    <n v="5"/>
    <b v="0"/>
    <s v="film &amp; video/drama"/>
    <n v="0.25"/>
    <n v="0.02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x v="4"/>
    <d v="2013-05-05T17:00:11"/>
    <d v="2013-05-05T17:00:11"/>
    <b v="1"/>
    <n v="137"/>
    <b v="1"/>
    <s v="film &amp; video/documentary"/>
    <n v="1.0763413333333334"/>
    <n v="8.4855361867858525E-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x v="3"/>
    <d v="2014-12-21T16:45:04"/>
    <d v="2014-12-21T16:45:04"/>
    <b v="1"/>
    <n v="376"/>
    <b v="1"/>
    <s v="film &amp; video/documentary"/>
    <n v="1.1263736263736264"/>
    <n v="9.1707317073170726E-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x v="6"/>
    <d v="2011-12-20T11:49:50"/>
    <d v="2011-12-20T11:49:50"/>
    <b v="1"/>
    <n v="202"/>
    <b v="1"/>
    <s v="film &amp; video/documentary"/>
    <n v="1.1346153846153846"/>
    <n v="1.3694915254237288E-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x v="3"/>
    <d v="2014-02-22T01:08:24"/>
    <d v="2014-02-22T01:08:24"/>
    <b v="1"/>
    <n v="328"/>
    <b v="1"/>
    <s v="film &amp; video/documentary"/>
    <n v="1.0259199999999999"/>
    <n v="1.2788521522145976E-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x v="7"/>
    <d v="2010-03-16T07:06:00"/>
    <d v="2010-03-16T07:06:00"/>
    <b v="1"/>
    <n v="84"/>
    <b v="1"/>
    <s v="film &amp; video/documentary"/>
    <n v="1.1375714285714287"/>
    <n v="2.1097576290342836E-2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x v="5"/>
    <d v="2012-08-16T01:16:25"/>
    <d v="2012-08-16T01:16:25"/>
    <b v="1"/>
    <n v="96"/>
    <b v="1"/>
    <s v="film &amp; video/documentary"/>
    <n v="1.0371999999999999"/>
    <n v="1.8511376783648285E-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x v="7"/>
    <d v="2010-12-18T09:43:25"/>
    <d v="2010-12-18T09:43:25"/>
    <b v="1"/>
    <n v="223"/>
    <b v="1"/>
    <s v="film &amp; video/documentary"/>
    <n v="3.0546000000000002"/>
    <n v="1.4600929745302168E-2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x v="247"/>
    <x v="7"/>
    <d v="2010-10-16T03:39:00"/>
    <d v="2010-10-16T03:39:00"/>
    <b v="1"/>
    <n v="62"/>
    <b v="1"/>
    <s v="film &amp; video/documentary"/>
    <n v="1.341"/>
    <n v="9.2468307233407911E-3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x v="5"/>
    <d v="2012-01-07T18:35:09"/>
    <d v="2012-01-07T18:35:09"/>
    <b v="1"/>
    <n v="146"/>
    <b v="1"/>
    <s v="film &amp; video/documentary"/>
    <n v="1.0133294117647058"/>
    <n v="1.6950529994311124E-3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x v="7"/>
    <d v="2010-08-22T17:40:00"/>
    <d v="2010-08-22T17:40:00"/>
    <b v="1"/>
    <n v="235"/>
    <b v="1"/>
    <s v="film &amp; video/documentary"/>
    <n v="1.1292"/>
    <n v="2.0811193765497699E-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x v="4"/>
    <d v="2013-06-06T13:34:51"/>
    <d v="2013-06-06T13:34:51"/>
    <b v="1"/>
    <n v="437"/>
    <b v="1"/>
    <s v="film &amp; video/documentary"/>
    <n v="1.0558333333333334"/>
    <n v="1.3796369376479874E-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x v="5"/>
    <d v="2012-05-16T19:00:00"/>
    <d v="2012-05-16T19:00:00"/>
    <b v="1"/>
    <n v="77"/>
    <b v="1"/>
    <s v="film &amp; video/documentary"/>
    <n v="1.2557142857142858"/>
    <n v="1.7519908987485778E-2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x v="7"/>
    <d v="2010-06-01T03:59:00"/>
    <d v="2010-06-01T03:59:00"/>
    <b v="1"/>
    <n v="108"/>
    <b v="1"/>
    <s v="film &amp; video/documentary"/>
    <n v="1.8455999999999999"/>
    <n v="1.1703511053315995E-2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x v="5"/>
    <d v="2012-02-15T15:37:15"/>
    <d v="2012-02-15T15:37:15"/>
    <b v="1"/>
    <n v="7"/>
    <b v="1"/>
    <s v="film &amp; video/documentary"/>
    <n v="1.0073333333333334"/>
    <n v="4.6326935804103242E-3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x v="0"/>
    <d v="2015-10-17T02:00:00"/>
    <d v="2015-10-17T02:00:00"/>
    <b v="1"/>
    <n v="314"/>
    <b v="1"/>
    <s v="film &amp; video/documentary"/>
    <n v="1.1694724999999999"/>
    <n v="1.1187380065228838E-2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x v="6"/>
    <d v="2011-03-16T11:38:02"/>
    <d v="2011-03-16T11:38:02"/>
    <b v="1"/>
    <n v="188"/>
    <b v="1"/>
    <s v="film &amp; video/documentary"/>
    <n v="1.0673325"/>
    <n v="2.2017506259764414E-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x v="4"/>
    <d v="2013-03-16T18:27:47"/>
    <d v="2013-03-16T18:27:47"/>
    <b v="1"/>
    <n v="275"/>
    <b v="1"/>
    <s v="film &amp; video/documentary"/>
    <n v="1.391"/>
    <n v="1.5207653597301333E-2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x v="2"/>
    <d v="2016-05-19T15:02:42"/>
    <d v="2016-05-19T15:02:42"/>
    <b v="1"/>
    <n v="560"/>
    <b v="1"/>
    <s v="film &amp; video/documentary"/>
    <n v="1.0672648571428571"/>
    <n v="1.4991592661294146E-2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x v="6"/>
    <d v="2011-06-18T01:14:26"/>
    <d v="2011-06-18T01:14:26"/>
    <b v="1"/>
    <n v="688"/>
    <b v="1"/>
    <s v="film &amp; video/documentary"/>
    <n v="1.9114"/>
    <n v="1.1998186320672457E-2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x v="0"/>
    <d v="2015-04-08T17:42:49"/>
    <d v="2015-04-08T17:42:49"/>
    <b v="1"/>
    <n v="942"/>
    <b v="1"/>
    <s v="film &amp; video/documentary"/>
    <n v="1.3193789333333332"/>
    <n v="9.5196305494039523E-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x v="7"/>
    <d v="2010-07-17T09:59:00"/>
    <d v="2010-07-17T09:59:00"/>
    <b v="1"/>
    <n v="88"/>
    <b v="1"/>
    <s v="film &amp; video/documentary"/>
    <n v="1.0640000000000001"/>
    <n v="8.2706766917293225E-3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x v="5"/>
    <d v="2012-06-07T14:55:00"/>
    <d v="2012-06-07T14:55:00"/>
    <b v="1"/>
    <n v="220"/>
    <b v="1"/>
    <s v="film &amp; video/documentary"/>
    <n v="1.0740000000000001"/>
    <n v="1.0242085661080074E-2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x v="6"/>
    <d v="2011-02-26T05:57:08"/>
    <d v="2011-02-26T05:57:08"/>
    <b v="1"/>
    <n v="145"/>
    <b v="1"/>
    <s v="film &amp; video/documentary"/>
    <n v="2.4"/>
    <n v="2.4166666666666666E-2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x v="263"/>
    <x v="5"/>
    <d v="2012-09-27T22:54:54"/>
    <d v="2012-09-27T22:54:54"/>
    <b v="1"/>
    <n v="963"/>
    <b v="1"/>
    <s v="film &amp; video/documentary"/>
    <n v="1.1808107999999999"/>
    <n v="3.2621652850736121E-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x v="264"/>
    <x v="5"/>
    <d v="2012-05-11T14:53:15"/>
    <d v="2012-05-11T14:53:15"/>
    <b v="1"/>
    <n v="91"/>
    <b v="1"/>
    <s v="film &amp; video/documentary"/>
    <n v="1.1819999999999999"/>
    <n v="1.5397631133671742E-2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x v="7"/>
    <d v="2010-05-10T20:16:00"/>
    <d v="2010-05-10T20:16:00"/>
    <b v="1"/>
    <n v="58"/>
    <b v="1"/>
    <s v="film &amp; video/documentary"/>
    <n v="1.111"/>
    <n v="1.044104410441044E-2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x v="7"/>
    <d v="2010-04-23T03:51:00"/>
    <d v="2010-04-23T03:51:00"/>
    <b v="1"/>
    <n v="36"/>
    <b v="1"/>
    <s v="film &amp; video/documentary"/>
    <n v="1.4550000000000001"/>
    <n v="2.4742268041237112E-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x v="3"/>
    <d v="2014-06-25T10:51:39"/>
    <d v="2014-06-25T10:51:39"/>
    <b v="1"/>
    <n v="165"/>
    <b v="1"/>
    <s v="film &amp; video/documentary"/>
    <n v="1.3162883248730965"/>
    <n v="1.2726139645087247E-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x v="6"/>
    <d v="2011-11-07T04:39:38"/>
    <d v="2011-11-07T04:39:38"/>
    <b v="1"/>
    <n v="111"/>
    <b v="1"/>
    <s v="film &amp; video/documentary"/>
    <n v="1.1140000000000001"/>
    <n v="1.992818671454219E-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x v="1"/>
    <d v="2017-02-22T04:43:42"/>
    <d v="2017-02-22T04:43:42"/>
    <b v="1"/>
    <n v="1596"/>
    <b v="1"/>
    <s v="film &amp; video/documentary"/>
    <n v="1.4723377"/>
    <n v="1.0839904459418516E-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x v="6"/>
    <d v="2011-05-25T04:00:00"/>
    <d v="2011-05-25T04:00:00"/>
    <b v="1"/>
    <n v="61"/>
    <b v="1"/>
    <s v="film &amp; video/documentary"/>
    <n v="1.5260869565217392"/>
    <n v="1.7378917378917377E-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x v="3"/>
    <d v="2014-01-02T08:00:00"/>
    <d v="2014-01-02T08:00:00"/>
    <b v="1"/>
    <n v="287"/>
    <b v="1"/>
    <s v="film &amp; video/documentary"/>
    <n v="1.0468"/>
    <n v="9.1389631894026237E-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x v="7"/>
    <d v="2010-04-28T18:49:00"/>
    <d v="2010-04-28T18:49:00"/>
    <b v="1"/>
    <n v="65"/>
    <b v="1"/>
    <s v="film &amp; video/documentary"/>
    <n v="1.7743366666666667"/>
    <n v="1.2211136180469321E-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x v="6"/>
    <d v="2011-07-03T11:57:46"/>
    <d v="2011-07-03T11:57:46"/>
    <b v="1"/>
    <n v="118"/>
    <b v="1"/>
    <s v="film &amp; video/documentary"/>
    <n v="1.077758"/>
    <n v="2.1897309043403066E-2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x v="5"/>
    <d v="2012-04-05T06:59:00"/>
    <d v="2012-04-05T06:59:00"/>
    <b v="1"/>
    <n v="113"/>
    <b v="1"/>
    <s v="film &amp; video/documentary"/>
    <n v="1.56"/>
    <n v="1.8108974358974361E-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x v="5"/>
    <d v="2012-11-10T01:46:06"/>
    <d v="2012-11-10T01:46:06"/>
    <b v="1"/>
    <n v="332"/>
    <b v="1"/>
    <s v="film &amp; video/documentary"/>
    <n v="1.08395"/>
    <n v="1.5314359518427972E-2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x v="5"/>
    <d v="2012-04-28T00:57:54"/>
    <d v="2012-04-28T00:57:54"/>
    <b v="1"/>
    <n v="62"/>
    <b v="1"/>
    <s v="film &amp; video/documentary"/>
    <n v="1.476"/>
    <n v="1.0501355013550135E-2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x v="0"/>
    <d v="2015-05-23T21:23:39"/>
    <d v="2015-05-23T21:23:39"/>
    <b v="1"/>
    <n v="951"/>
    <b v="1"/>
    <s v="film &amp; video/documentary"/>
    <n v="1.1038153846153846"/>
    <n v="1.3254724870379661E-2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x v="5"/>
    <d v="2012-10-12T00:58:59"/>
    <d v="2012-10-12T00:58:59"/>
    <b v="1"/>
    <n v="415"/>
    <b v="1"/>
    <s v="film &amp; video/documentary"/>
    <n v="1.5034814814814814"/>
    <n v="1.0223185692466868E-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x v="1"/>
    <d v="2017-02-27T02:01:00"/>
    <d v="2017-02-27T02:01:00"/>
    <b v="1"/>
    <n v="305"/>
    <b v="1"/>
    <s v="film &amp; video/documentary"/>
    <n v="1.5731829411764706"/>
    <n v="1.1404380254194288E-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x v="3"/>
    <d v="2014-05-30T14:10:35"/>
    <d v="2014-05-30T14:10:35"/>
    <b v="1"/>
    <n v="2139"/>
    <b v="1"/>
    <s v="film &amp; video/documentary"/>
    <n v="1.5614399999999999"/>
    <n v="1.8265191105646072E-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x v="8"/>
    <d v="2009-08-10T19:26:00"/>
    <d v="2009-08-10T19:26:00"/>
    <b v="1"/>
    <n v="79"/>
    <b v="1"/>
    <s v="film &amp; video/documentary"/>
    <n v="1.2058763636363636"/>
    <n v="1.1911367364662744E-2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x v="7"/>
    <d v="2010-02-22T22:00:00"/>
    <d v="2010-02-22T22:00:00"/>
    <b v="1"/>
    <n v="179"/>
    <b v="1"/>
    <s v="film &amp; video/documentary"/>
    <n v="1.0118888888888888"/>
    <n v="3.931042055561656E-3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x v="6"/>
    <d v="2011-06-01T04:59:00"/>
    <d v="2011-06-01T04:59:00"/>
    <b v="1"/>
    <n v="202"/>
    <b v="1"/>
    <s v="film &amp; video/documentary"/>
    <n v="1.142725"/>
    <n v="9.8205799490010473E-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x v="5"/>
    <d v="2012-01-21T17:43:00"/>
    <d v="2012-01-21T17:43:00"/>
    <b v="1"/>
    <n v="760"/>
    <b v="1"/>
    <s v="film &amp; video/documentary"/>
    <n v="1.0462615"/>
    <n v="1.8159895972469597E-2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x v="4"/>
    <d v="2013-09-19T18:08:48"/>
    <d v="2013-09-19T18:08:48"/>
    <b v="1"/>
    <n v="563"/>
    <b v="1"/>
    <s v="film &amp; video/documentary"/>
    <n v="2.2882507142857142"/>
    <n v="1.7574248076587511E-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x v="4"/>
    <d v="2013-03-25T18:35:24"/>
    <d v="2013-03-25T18:35:24"/>
    <b v="1"/>
    <n v="135"/>
    <b v="1"/>
    <s v="film &amp; video/documentary"/>
    <n v="1.0915333333333332"/>
    <n v="8.2452818664875104E-3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x v="5"/>
    <d v="2012-11-02T04:00:00"/>
    <d v="2012-11-02T04:00:00"/>
    <b v="1"/>
    <n v="290"/>
    <b v="1"/>
    <s v="film &amp; video/documentary"/>
    <n v="1.7629999999999999"/>
    <n v="1.0966156173189639E-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x v="5"/>
    <d v="2012-06-26T04:03:13"/>
    <d v="2012-06-26T04:03:13"/>
    <b v="1"/>
    <n v="447"/>
    <b v="1"/>
    <s v="film &amp; video/documentary"/>
    <n v="1.0321061999999999"/>
    <n v="8.6618993278017326E-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x v="4"/>
    <d v="2013-11-02T10:57:14"/>
    <d v="2013-11-02T10:57:14"/>
    <b v="1"/>
    <n v="232"/>
    <b v="1"/>
    <s v="film &amp; video/documentary"/>
    <n v="1.0482"/>
    <n v="1.4755453793805254E-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x v="6"/>
    <d v="2011-02-02T07:59:00"/>
    <d v="2011-02-02T07:59:00"/>
    <b v="1"/>
    <n v="168"/>
    <b v="1"/>
    <s v="film &amp; video/documentary"/>
    <n v="1.0668444444444445"/>
    <n v="3.4994167638726877E-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x v="4"/>
    <d v="2013-05-01T00:01:00"/>
    <d v="2013-05-01T00:01:00"/>
    <b v="1"/>
    <n v="128"/>
    <b v="1"/>
    <s v="film &amp; video/documentary"/>
    <n v="1.2001999999999999"/>
    <n v="2.1329778370271623E-2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x v="6"/>
    <d v="2011-10-29T03:59:00"/>
    <d v="2011-10-29T03:59:00"/>
    <b v="1"/>
    <n v="493"/>
    <b v="1"/>
    <s v="film &amp; video/documentary"/>
    <n v="1.0150693333333334"/>
    <n v="6.4757481262363694E-3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x v="3"/>
    <d v="2014-04-20T16:01:54"/>
    <d v="2014-04-20T16:01:54"/>
    <b v="1"/>
    <n v="131"/>
    <b v="1"/>
    <s v="film &amp; video/documentary"/>
    <n v="1.0138461538461538"/>
    <n v="4.9696509863429439E-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x v="294"/>
    <x v="7"/>
    <d v="2010-07-19T16:00:00"/>
    <d v="2010-07-19T16:00:00"/>
    <b v="1"/>
    <n v="50"/>
    <b v="1"/>
    <s v="film &amp; video/documentary"/>
    <n v="1"/>
    <n v="0.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x v="4"/>
    <d v="2013-11-01T00:00:00"/>
    <d v="2013-11-01T00:00:00"/>
    <b v="1"/>
    <n v="665"/>
    <b v="1"/>
    <s v="film &amp; video/documentary"/>
    <n v="1.3310911999999999"/>
    <n v="9.9918022146040786E-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x v="5"/>
    <d v="2012-09-07T11:24:43"/>
    <d v="2012-09-07T11:24:43"/>
    <b v="1"/>
    <n v="129"/>
    <b v="1"/>
    <s v="film &amp; video/documentary"/>
    <n v="1.187262"/>
    <n v="4.3461342146889227E-3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x v="0"/>
    <d v="2015-05-01T03:59:00"/>
    <d v="2015-05-01T03:59:00"/>
    <b v="1"/>
    <n v="142"/>
    <b v="1"/>
    <s v="film &amp; video/documentary"/>
    <n v="1.0064"/>
    <n v="7.0548489666136726E-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x v="3"/>
    <d v="2014-05-09T21:00:00"/>
    <d v="2014-05-09T21:00:00"/>
    <b v="1"/>
    <n v="2436"/>
    <b v="1"/>
    <s v="film &amp; video/documentary"/>
    <n v="1.089324126984127"/>
    <n v="1.7748008011957903E-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x v="7"/>
    <d v="2010-11-17T06:24:20"/>
    <d v="2010-11-17T06:24:20"/>
    <b v="1"/>
    <n v="244"/>
    <b v="1"/>
    <s v="film &amp; video/documentary"/>
    <n v="1.789525"/>
    <n v="1.3634903116748857E-2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x v="6"/>
    <d v="2011-04-24T23:02:18"/>
    <d v="2011-04-24T23:02:18"/>
    <b v="1"/>
    <n v="298"/>
    <b v="1"/>
    <s v="film &amp; video/documentary"/>
    <n v="1.0172264"/>
    <n v="1.1718138656251941E-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x v="4"/>
    <d v="2013-03-19T16:42:15"/>
    <d v="2013-03-19T16:42:15"/>
    <b v="1"/>
    <n v="251"/>
    <b v="1"/>
    <s v="film &amp; video/documentary"/>
    <n v="1.1873499999999999"/>
    <n v="1.626116335342764E-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x v="5"/>
    <d v="2012-02-24T20:33:58"/>
    <d v="2012-02-24T20:33:58"/>
    <b v="1"/>
    <n v="108"/>
    <b v="1"/>
    <s v="film &amp; video/documentary"/>
    <n v="1.0045999999999999"/>
    <n v="1.0750547481584711E-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x v="5"/>
    <d v="2012-06-02T01:42:26"/>
    <d v="2012-06-02T01:42:26"/>
    <b v="1"/>
    <n v="82"/>
    <b v="1"/>
    <s v="film &amp; video/documentary"/>
    <n v="1.3746666666666667"/>
    <n v="1.988360814742968E-2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x v="5"/>
    <d v="2012-09-01T02:00:00"/>
    <d v="2012-09-01T02:00:00"/>
    <b v="1"/>
    <n v="74"/>
    <b v="1"/>
    <s v="film &amp; video/documentary"/>
    <n v="2.3164705882352941"/>
    <n v="9.3956323006602338E-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x v="5"/>
    <d v="2012-03-10T15:07:29"/>
    <d v="2012-03-10T15:07:29"/>
    <b v="1"/>
    <n v="189"/>
    <b v="1"/>
    <s v="film &amp; video/documentary"/>
    <n v="1.3033333333333332"/>
    <n v="1.9335038363171356E-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x v="4"/>
    <d v="2013-03-20T19:05:33"/>
    <d v="2013-03-20T19:05:33"/>
    <b v="1"/>
    <n v="80"/>
    <b v="1"/>
    <s v="film &amp; video/documentary"/>
    <n v="2.9289999999999998"/>
    <n v="2.7313076135199729E-2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x v="4"/>
    <d v="2013-02-07T22:40:01"/>
    <d v="2013-02-07T22:40:01"/>
    <b v="1"/>
    <n v="576"/>
    <b v="1"/>
    <s v="film &amp; video/documentary"/>
    <n v="1.1131818181818183"/>
    <n v="2.351980400163332E-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x v="6"/>
    <d v="2011-03-10T16:40:10"/>
    <d v="2011-03-10T16:40:10"/>
    <b v="1"/>
    <n v="202"/>
    <b v="1"/>
    <s v="film &amp; video/documentary"/>
    <n v="1.0556666666666668"/>
    <n v="1.5945689927376067E-2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x v="5"/>
    <d v="2012-09-03T18:02:14"/>
    <d v="2012-09-03T18:02:14"/>
    <b v="1"/>
    <n v="238"/>
    <b v="1"/>
    <s v="film &amp; video/documentary"/>
    <n v="1.1894444444444445"/>
    <n v="1.1116300794021485E-2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x v="6"/>
    <d v="2011-10-20T02:00:00"/>
    <d v="2011-10-20T02:00:00"/>
    <b v="1"/>
    <n v="36"/>
    <b v="1"/>
    <s v="film &amp; video/documentary"/>
    <n v="1.04129"/>
    <n v="3.4572501416512212E-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x v="5"/>
    <d v="2012-01-01T07:59:00"/>
    <d v="2012-01-01T07:59:00"/>
    <b v="1"/>
    <n v="150"/>
    <b v="1"/>
    <s v="film &amp; video/documentary"/>
    <n v="1.0410165"/>
    <n v="7.2044967586969077E-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x v="4"/>
    <d v="2013-04-14T21:03:52"/>
    <d v="2013-04-14T21:03:52"/>
    <b v="1"/>
    <n v="146"/>
    <b v="1"/>
    <s v="film &amp; video/documentary"/>
    <n v="1.1187499999999999"/>
    <n v="1.6312849162011173E-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x v="7"/>
    <d v="2010-08-11T15:59:00"/>
    <d v="2010-08-11T15:59:00"/>
    <b v="1"/>
    <n v="222"/>
    <b v="1"/>
    <s v="film &amp; video/documentary"/>
    <n v="1.0473529411764706"/>
    <n v="1.2468407750631846E-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x v="4"/>
    <d v="2013-03-01T19:59:48"/>
    <d v="2013-03-01T19:59:48"/>
    <b v="1"/>
    <n v="120"/>
    <b v="1"/>
    <s v="film &amp; video/documentary"/>
    <n v="3.8515000000000001"/>
    <n v="3.1156692197844997E-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x v="5"/>
    <d v="2012-08-22T18:32:14"/>
    <d v="2012-08-22T18:32:14"/>
    <b v="1"/>
    <n v="126"/>
    <b v="1"/>
    <s v="film &amp; video/documentary"/>
    <n v="1.01248"/>
    <n v="4.9778761061946902E-3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x v="3"/>
    <d v="2014-12-11T04:59:00"/>
    <d v="2014-12-11T04:59:00"/>
    <b v="1"/>
    <n v="158"/>
    <b v="1"/>
    <s v="film &amp; video/documentary"/>
    <n v="1.1377333333333333"/>
    <n v="9.2581741474276336E-3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x v="4"/>
    <d v="2013-12-11T16:14:43"/>
    <d v="2013-12-11T16:14:43"/>
    <b v="1"/>
    <n v="316"/>
    <b v="1"/>
    <s v="film &amp; video/documentary"/>
    <n v="1.0080333333333333"/>
    <n v="1.0449389901127608E-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x v="4"/>
    <d v="2013-03-26T23:55:51"/>
    <d v="2013-03-26T23:55:51"/>
    <b v="1"/>
    <n v="284"/>
    <b v="1"/>
    <s v="film &amp; video/documentary"/>
    <n v="2.8332000000000002"/>
    <n v="2.0048002258929831E-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x v="7"/>
    <d v="2010-02-02T07:59:00"/>
    <d v="2010-02-02T07:59:00"/>
    <b v="1"/>
    <n v="51"/>
    <b v="1"/>
    <s v="film &amp; video/documentary"/>
    <n v="1.1268"/>
    <n v="9.0521831735889246E-3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x v="0"/>
    <d v="2015-12-22T23:00:00"/>
    <d v="2015-12-22T23:00:00"/>
    <b v="1"/>
    <n v="158"/>
    <b v="1"/>
    <s v="film &amp; video/documentary"/>
    <n v="1.0658000000000001"/>
    <n v="7.4122724713829987E-3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x v="321"/>
    <x v="2"/>
    <d v="2016-11-08T11:43:06"/>
    <d v="2016-11-08T11:43:06"/>
    <b v="1"/>
    <n v="337"/>
    <b v="1"/>
    <s v="film &amp; video/documentary"/>
    <n v="1.0266285714285714"/>
    <n v="9.3788266726038075E-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x v="2"/>
    <d v="2016-05-13T13:40:48"/>
    <d v="2016-05-13T13:40:48"/>
    <b v="1"/>
    <n v="186"/>
    <b v="1"/>
    <s v="film &amp; video/documentary"/>
    <n v="1.0791200000000001"/>
    <n v="6.8945066350359551E-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x v="2"/>
    <d v="2016-12-21T07:59:00"/>
    <d v="2016-12-21T07:59:00"/>
    <b v="1"/>
    <n v="58"/>
    <b v="1"/>
    <s v="film &amp; video/documentary"/>
    <n v="1.2307407407407407"/>
    <n v="8.7270538669876625E-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x v="0"/>
    <d v="2015-08-01T15:01:48"/>
    <d v="2015-08-01T15:01:48"/>
    <b v="1"/>
    <n v="82"/>
    <b v="1"/>
    <s v="film &amp; video/documentary"/>
    <n v="1.016"/>
    <n v="9.4951366373320981E-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x v="2"/>
    <d v="2016-12-20T04:30:33"/>
    <d v="2016-12-20T04:30:33"/>
    <b v="1"/>
    <n v="736"/>
    <b v="1"/>
    <s v="film &amp; video/documentary"/>
    <n v="1.04396"/>
    <n v="1.4100157094141539E-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x v="1"/>
    <d v="2017-03-14T22:57:00"/>
    <d v="2017-03-14T22:57:00"/>
    <b v="1"/>
    <n v="1151"/>
    <b v="1"/>
    <s v="film &amp; video/documentary"/>
    <n v="1.1292973333333334"/>
    <n v="6.7947856661310334E-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x v="0"/>
    <d v="2015-03-22T08:00:00"/>
    <d v="2015-03-22T08:00:00"/>
    <b v="1"/>
    <n v="34"/>
    <b v="1"/>
    <s v="film &amp; video/documentary"/>
    <n v="1.3640000000000001"/>
    <n v="6.2316715542521991E-3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x v="0"/>
    <d v="2015-11-01T04:00:00"/>
    <d v="2015-11-01T04:00:00"/>
    <b v="1"/>
    <n v="498"/>
    <b v="1"/>
    <s v="film &amp; video/documentary"/>
    <n v="1.036144"/>
    <n v="6.4083756697910716E-3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x v="0"/>
    <d v="2015-11-07T04:00:00"/>
    <d v="2015-11-07T04:00:00"/>
    <b v="1"/>
    <n v="167"/>
    <b v="1"/>
    <s v="film &amp; video/documentary"/>
    <n v="1.0549999999999999"/>
    <n v="1.5829383886255925E-2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x v="4"/>
    <d v="2013-05-17T03:59:00"/>
    <d v="2013-05-17T03:59:00"/>
    <b v="1"/>
    <n v="340"/>
    <b v="1"/>
    <s v="film &amp; video/documentary"/>
    <n v="1.0182857142857142"/>
    <n v="9.5398428731762065E-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x v="2"/>
    <d v="2016-06-17T13:57:14"/>
    <d v="2016-06-17T13:57:14"/>
    <b v="1"/>
    <n v="438"/>
    <b v="1"/>
    <s v="film &amp; video/documentary"/>
    <n v="1.0660499999999999"/>
    <n v="1.0271563247502462E-2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x v="0"/>
    <d v="2015-10-28T08:00:00"/>
    <d v="2015-10-28T08:00:00"/>
    <b v="1"/>
    <n v="555"/>
    <b v="1"/>
    <s v="film &amp; video/documentary"/>
    <n v="1.13015"/>
    <n v="4.9108525416980044E-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x v="2"/>
    <d v="2016-04-07T14:16:31"/>
    <d v="2016-04-07T14:16:31"/>
    <b v="1"/>
    <n v="266"/>
    <b v="1"/>
    <s v="film &amp; video/documentary"/>
    <n v="1.252275"/>
    <n v="5.3103351899542834E-3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x v="0"/>
    <d v="2015-05-15T19:00:00"/>
    <d v="2015-05-15T19:00:00"/>
    <b v="1"/>
    <n v="69"/>
    <b v="1"/>
    <s v="film &amp; video/documentary"/>
    <n v="1.0119"/>
    <n v="6.8188556181440858E-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x v="0"/>
    <d v="2015-05-08T22:00:00"/>
    <d v="2015-05-08T22:00:00"/>
    <b v="1"/>
    <n v="80"/>
    <b v="1"/>
    <s v="film &amp; video/documentary"/>
    <n v="1.0276470588235294"/>
    <n v="9.1585575271894669E-3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x v="0"/>
    <d v="2015-11-13T15:18:38"/>
    <d v="2015-11-13T15:18:38"/>
    <b v="1"/>
    <n v="493"/>
    <b v="1"/>
    <s v="film &amp; video/documentary"/>
    <n v="1.1683911999999999"/>
    <n v="1.6877908700442115E-2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x v="0"/>
    <d v="2015-03-14T02:05:08"/>
    <d v="2015-03-14T02:05:08"/>
    <b v="1"/>
    <n v="31"/>
    <b v="1"/>
    <s v="film &amp; video/documentary"/>
    <n v="1.0116833333333335"/>
    <n v="1.0213999769361295E-2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x v="2"/>
    <d v="2016-09-03T01:00:00"/>
    <d v="2016-09-03T01:00:00"/>
    <b v="1"/>
    <n v="236"/>
    <b v="1"/>
    <s v="film &amp; video/documentary"/>
    <n v="1.1013360000000001"/>
    <n v="1.428567969569081E-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x v="0"/>
    <d v="2015-04-29T18:14:28"/>
    <d v="2015-04-29T18:14:28"/>
    <b v="1"/>
    <n v="89"/>
    <b v="1"/>
    <s v="film &amp; video/documentary"/>
    <n v="1.0808333333333333"/>
    <n v="1.3723978411719353E-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x v="1"/>
    <d v="2017-03-08T21:00:00"/>
    <d v="2017-03-08T21:00:00"/>
    <b v="1"/>
    <n v="299"/>
    <b v="1"/>
    <s v="film &amp; video/documentary"/>
    <n v="1.2502285714285715"/>
    <n v="6.833036244800951E-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x v="3"/>
    <d v="2014-10-01T03:59:00"/>
    <d v="2014-10-01T03:59:00"/>
    <b v="1"/>
    <n v="55"/>
    <b v="1"/>
    <s v="film &amp; video/documentary"/>
    <n v="1.0671428571428572"/>
    <n v="1.4725568942436412E-2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x v="2"/>
    <d v="2016-04-29T18:44:25"/>
    <d v="2016-04-29T18:44:25"/>
    <b v="1"/>
    <n v="325"/>
    <b v="1"/>
    <s v="film &amp; video/documentary"/>
    <n v="1.0036639999999999"/>
    <n v="5.8875190393308015E-3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x v="3"/>
    <d v="2014-11-14T03:00:00"/>
    <d v="2014-11-14T03:00:00"/>
    <b v="1"/>
    <n v="524"/>
    <b v="1"/>
    <s v="film &amp; video/documentary"/>
    <n v="1.0202863333333334"/>
    <n v="1.7119377272850528E-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x v="0"/>
    <d v="2015-06-01T02:20:00"/>
    <d v="2015-06-01T02:20:00"/>
    <b v="1"/>
    <n v="285"/>
    <b v="1"/>
    <s v="film &amp; video/documentary"/>
    <n v="1.0208358208955224"/>
    <n v="8.333820691268496E-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x v="0"/>
    <d v="2015-05-20T22:39:50"/>
    <d v="2015-05-20T22:39:50"/>
    <b v="1"/>
    <n v="179"/>
    <b v="1"/>
    <s v="film &amp; video/documentary"/>
    <n v="1.2327586206896552"/>
    <n v="1.0013986013986014E-2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x v="0"/>
    <d v="2015-10-14T12:00:21"/>
    <d v="2015-10-14T12:00:21"/>
    <b v="1"/>
    <n v="188"/>
    <b v="1"/>
    <s v="film &amp; video/documentary"/>
    <n v="1.7028880000000002"/>
    <n v="1.1040068401445073E-2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x v="0"/>
    <d v="2015-11-14T12:53:29"/>
    <d v="2015-11-14T12:53:29"/>
    <b v="1"/>
    <n v="379"/>
    <b v="1"/>
    <s v="film &amp; video/documentary"/>
    <n v="1.1159049999999999"/>
    <n v="8.4908661579614752E-3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x v="0"/>
    <d v="2015-08-21T14:05:16"/>
    <d v="2015-08-21T14:05:16"/>
    <b v="1"/>
    <n v="119"/>
    <b v="1"/>
    <s v="film &amp; video/documentary"/>
    <n v="1.03"/>
    <n v="1.1553398058252427E-2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x v="1"/>
    <d v="2017-02-24T11:58:28"/>
    <d v="2017-02-24T11:58:28"/>
    <b v="1"/>
    <n v="167"/>
    <b v="1"/>
    <s v="film &amp; video/documentary"/>
    <n v="1.0663570159857905"/>
    <n v="1.3908344840337199E-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x v="2"/>
    <d v="2016-09-11T03:59:00"/>
    <d v="2016-09-11T03:59:00"/>
    <b v="1"/>
    <n v="221"/>
    <b v="1"/>
    <s v="film &amp; video/documentary"/>
    <n v="1.1476"/>
    <n v="7.7030324154757756E-3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x v="2"/>
    <d v="2016-04-07T22:09:14"/>
    <d v="2016-04-07T22:09:14"/>
    <b v="1"/>
    <n v="964"/>
    <b v="1"/>
    <s v="film &amp; video/documentary"/>
    <n v="1.2734117647058822"/>
    <n v="2.2265336289726535E-2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x v="3"/>
    <d v="2014-10-08T04:01:08"/>
    <d v="2014-10-08T04:01:08"/>
    <b v="1"/>
    <n v="286"/>
    <b v="1"/>
    <s v="film &amp; video/documentary"/>
    <n v="1.1656"/>
    <n v="2.4536719286204531E-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x v="0"/>
    <d v="2015-11-19T20:00:19"/>
    <d v="2015-11-19T20:00:19"/>
    <b v="1"/>
    <n v="613"/>
    <b v="1"/>
    <s v="film &amp; video/documentary"/>
    <n v="1.0861819426615318"/>
    <n v="9.6596007133922402E-3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x v="2"/>
    <d v="2016-04-08T18:52:01"/>
    <d v="2016-04-08T18:52:01"/>
    <b v="1"/>
    <n v="29"/>
    <b v="1"/>
    <s v="film &amp; video/documentary"/>
    <n v="1.0394285714285714"/>
    <n v="7.9714128642111044E-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x v="3"/>
    <d v="2014-12-01T08:03:14"/>
    <d v="2014-12-01T08:03:14"/>
    <b v="1"/>
    <n v="165"/>
    <b v="1"/>
    <s v="film &amp; video/documentary"/>
    <n v="1.1625714285714286"/>
    <n v="4.0550503809289751E-3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x v="2"/>
    <d v="2016-03-16T18:16:33"/>
    <d v="2016-03-16T18:16:33"/>
    <b v="1"/>
    <n v="97"/>
    <b v="1"/>
    <s v="film &amp; video/documentary"/>
    <n v="1.0269239999999999"/>
    <n v="1.2594245857856406E-2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x v="0"/>
    <d v="2015-04-24T05:19:57"/>
    <d v="2015-04-24T05:19:57"/>
    <b v="1"/>
    <n v="303"/>
    <b v="1"/>
    <s v="film &amp; video/documentary"/>
    <n v="1.74"/>
    <n v="1.160919540229885E-2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x v="2"/>
    <d v="2016-06-15T15:00:00"/>
    <d v="2016-06-15T15:00:00"/>
    <b v="1"/>
    <n v="267"/>
    <b v="1"/>
    <s v="film &amp; video/documentary"/>
    <n v="1.03088"/>
    <n v="5.1800403538724196E-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x v="3"/>
    <d v="2014-11-14T05:12:00"/>
    <d v="2014-11-14T05:12:00"/>
    <b v="1"/>
    <n v="302"/>
    <b v="1"/>
    <s v="film &amp; video/documentary"/>
    <n v="1.0485537190082646"/>
    <n v="1.1901477832512315E-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x v="0"/>
    <d v="2015-07-23T03:11:00"/>
    <d v="2015-07-23T03:11:00"/>
    <b v="0"/>
    <n v="87"/>
    <b v="1"/>
    <s v="film &amp; video/documentary"/>
    <n v="1.0137499999999999"/>
    <n v="7.1516646115906291E-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x v="3"/>
    <d v="2014-11-23T01:01:46"/>
    <d v="2014-11-23T01:01:46"/>
    <b v="0"/>
    <n v="354"/>
    <b v="1"/>
    <s v="film &amp; video/documentary"/>
    <n v="1.1107699999999998"/>
    <n v="9.105652578198651E-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x v="3"/>
    <d v="2014-08-08T00:00:00"/>
    <d v="2014-08-08T00:00:00"/>
    <b v="0"/>
    <n v="86"/>
    <b v="1"/>
    <s v="film &amp; video/documentary"/>
    <n v="1.2415933781686497"/>
    <n v="7.1666666666666667E-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x v="7"/>
    <d v="2010-05-02T19:22:00"/>
    <d v="2010-05-02T19:22:00"/>
    <b v="0"/>
    <n v="26"/>
    <b v="1"/>
    <s v="film &amp; video/documentary"/>
    <n v="1.0133333333333334"/>
    <n v="2.8748341441839896E-3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x v="3"/>
    <d v="2014-06-21T03:59:00"/>
    <d v="2014-06-21T03:59:00"/>
    <b v="0"/>
    <n v="113"/>
    <b v="1"/>
    <s v="film &amp; video/documentary"/>
    <n v="1.1016142857142857"/>
    <n v="1.4653819719113509E-2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x v="3"/>
    <d v="2014-02-28T14:33:19"/>
    <d v="2014-02-28T14:33:19"/>
    <b v="0"/>
    <n v="65"/>
    <b v="1"/>
    <s v="film &amp; video/documentary"/>
    <n v="1.0397333333333334"/>
    <n v="4.1677353167478837E-3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x v="5"/>
    <d v="2012-05-20T19:01:58"/>
    <d v="2012-05-20T19:01:58"/>
    <b v="0"/>
    <n v="134"/>
    <b v="1"/>
    <s v="film &amp; video/documentary"/>
    <n v="1.013157894736842"/>
    <n v="3.4805194805194806E-3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x v="4"/>
    <d v="2013-05-01T04:59:00"/>
    <d v="2013-05-01T04:59:00"/>
    <b v="0"/>
    <n v="119"/>
    <b v="1"/>
    <s v="film &amp; video/documentary"/>
    <n v="1.033501"/>
    <n v="1.1514260750594339E-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x v="0"/>
    <d v="2015-03-15T13:32:02"/>
    <d v="2015-03-15T13:32:02"/>
    <b v="0"/>
    <n v="159"/>
    <b v="1"/>
    <s v="film &amp; video/documentary"/>
    <n v="1.04112"/>
    <n v="1.2217611802674043E-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x v="5"/>
    <d v="2012-01-15T13:14:29"/>
    <d v="2012-01-15T13:14:29"/>
    <b v="0"/>
    <n v="167"/>
    <b v="1"/>
    <s v="film &amp; video/documentary"/>
    <n v="1.1015569230769231"/>
    <n v="2.3323631447517638E-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x v="1"/>
    <d v="2017-01-06T19:05:00"/>
    <d v="2017-01-06T19:05:00"/>
    <b v="0"/>
    <n v="43"/>
    <b v="1"/>
    <s v="film &amp; video/documentary"/>
    <n v="1.2202"/>
    <n v="1.4096049827897067E-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x v="4"/>
    <d v="2013-02-01T18:25:39"/>
    <d v="2013-02-01T18:25:39"/>
    <b v="0"/>
    <n v="1062"/>
    <b v="1"/>
    <s v="film &amp; video/documentary"/>
    <n v="1.1416866666666667"/>
    <n v="6.2013512172049545E-3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x v="2"/>
    <d v="2016-04-05T16:00:00"/>
    <d v="2016-04-05T16:00:00"/>
    <b v="0"/>
    <n v="9"/>
    <b v="1"/>
    <s v="film &amp; video/documentary"/>
    <n v="1.2533333333333334"/>
    <n v="2.3936170212765957E-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x v="5"/>
    <d v="2012-07-18T21:53:18"/>
    <d v="2012-07-18T21:53:18"/>
    <b v="0"/>
    <n v="89"/>
    <b v="1"/>
    <s v="film &amp; video/documentary"/>
    <n v="1.0666666666666667"/>
    <n v="1.1124999999999999E-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x v="6"/>
    <d v="2011-09-16T21:20:31"/>
    <d v="2011-09-16T21:20:31"/>
    <b v="0"/>
    <n v="174"/>
    <b v="1"/>
    <s v="film &amp; video/documentary"/>
    <n v="1.3065"/>
    <n v="2.2196708763872943E-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x v="3"/>
    <d v="2014-03-01T17:18:00"/>
    <d v="2014-03-01T17:18:00"/>
    <b v="0"/>
    <n v="14"/>
    <b v="1"/>
    <s v="film &amp; video/documentary"/>
    <n v="1.2"/>
    <n v="2.3333333333333334E-2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x v="2"/>
    <d v="2016-08-25T10:51:56"/>
    <d v="2016-08-25T10:51:56"/>
    <b v="0"/>
    <n v="48"/>
    <b v="1"/>
    <s v="film &amp; video/documentary"/>
    <n v="1.0595918367346939"/>
    <n v="1.8489984591679508E-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x v="0"/>
    <d v="2015-11-14T07:01:00"/>
    <d v="2015-11-14T07:01:00"/>
    <b v="0"/>
    <n v="133"/>
    <b v="1"/>
    <s v="film &amp; video/documentary"/>
    <n v="1.1439999999999999"/>
    <n v="9.688228438228438E-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x v="2"/>
    <d v="2016-01-25T23:52:00"/>
    <d v="2016-01-25T23:52:00"/>
    <b v="0"/>
    <n v="83"/>
    <b v="1"/>
    <s v="film &amp; video/documentary"/>
    <n v="1.1176666666666666"/>
    <n v="2.4753951685058156E-2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x v="5"/>
    <d v="2012-05-03T16:31:12"/>
    <d v="2012-05-03T16:31:12"/>
    <b v="0"/>
    <n v="149"/>
    <b v="1"/>
    <s v="film &amp; video/documentary"/>
    <n v="1.1608000000000001"/>
    <n v="8.5573167930163112E-3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x v="2"/>
    <d v="2016-01-23T17:16:32"/>
    <d v="2016-01-23T17:16:32"/>
    <b v="0"/>
    <n v="49"/>
    <b v="1"/>
    <s v="film &amp; video/documentary"/>
    <n v="1.415"/>
    <n v="8.6572438162544167E-3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x v="5"/>
    <d v="2012-07-30T05:00:00"/>
    <d v="2012-07-30T05:00:00"/>
    <b v="0"/>
    <n v="251"/>
    <b v="1"/>
    <s v="film &amp; video/documentary"/>
    <n v="1.0472999999999999"/>
    <n v="9.586555905662179E-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x v="5"/>
    <d v="2012-09-06T17:01:40"/>
    <d v="2012-09-06T17:01:40"/>
    <b v="0"/>
    <n v="22"/>
    <b v="1"/>
    <s v="film &amp; video/documentary"/>
    <n v="2.5583333333333331"/>
    <n v="1.4332247557003257E-2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x v="3"/>
    <d v="2014-05-19T02:49:19"/>
    <d v="2014-05-19T02:49:19"/>
    <b v="0"/>
    <n v="48"/>
    <b v="1"/>
    <s v="film &amp; video/documentary"/>
    <n v="2.0670670670670672"/>
    <n v="2.3244552058111378E-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x v="0"/>
    <d v="2015-01-06T18:45:47"/>
    <d v="2015-01-06T18:45:47"/>
    <b v="0"/>
    <n v="383"/>
    <b v="1"/>
    <s v="film &amp; video/documentary"/>
    <n v="1.1210500000000001"/>
    <n v="1.708219972347353E-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x v="3"/>
    <d v="2014-11-21T15:01:41"/>
    <d v="2014-11-21T15:01:41"/>
    <b v="0"/>
    <n v="237"/>
    <b v="1"/>
    <s v="film &amp; video/documentary"/>
    <n v="1.05982"/>
    <n v="8.944915174274877E-3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x v="0"/>
    <d v="2015-08-10T22:49:51"/>
    <d v="2015-08-10T22:49:51"/>
    <b v="0"/>
    <n v="13"/>
    <b v="1"/>
    <s v="film &amp; video/documentary"/>
    <n v="1.0016666666666667"/>
    <n v="2.1630615640599003E-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x v="0"/>
    <d v="2015-08-15T06:00:00"/>
    <d v="2015-08-15T06:00:00"/>
    <b v="0"/>
    <n v="562"/>
    <b v="1"/>
    <s v="film &amp; video/documentary"/>
    <n v="2.1398947368421051"/>
    <n v="6.911308967484874E-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x v="2"/>
    <d v="2016-07-28T01:49:40"/>
    <d v="2016-07-28T01:49:40"/>
    <b v="0"/>
    <n v="71"/>
    <b v="1"/>
    <s v="film &amp; video/documentary"/>
    <n v="1.2616000000000001"/>
    <n v="1.1255548509828789E-2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x v="3"/>
    <d v="2014-03-07T22:59:00"/>
    <d v="2014-03-07T22:59:00"/>
    <b v="0"/>
    <n v="1510"/>
    <b v="1"/>
    <s v="film &amp; video/documentary"/>
    <n v="1.8153547058823529"/>
    <n v="1.2232255371904309E-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x v="0"/>
    <d v="2015-05-08T00:52:52"/>
    <d v="2015-05-08T00:52:52"/>
    <b v="0"/>
    <n v="14"/>
    <b v="1"/>
    <s v="film &amp; video/documentary"/>
    <n v="1"/>
    <n v="1.4E-2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x v="6"/>
    <d v="2011-12-18T00:59:00"/>
    <d v="2011-12-18T00:59:00"/>
    <b v="0"/>
    <n v="193"/>
    <b v="1"/>
    <s v="film &amp; video/documentary"/>
    <n v="1.0061"/>
    <n v="9.5914918994135772E-3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x v="6"/>
    <d v="2011-09-08T03:00:00"/>
    <d v="2011-09-08T03:00:00"/>
    <b v="0"/>
    <n v="206"/>
    <b v="1"/>
    <s v="film &amp; video/documentary"/>
    <n v="1.009027027027027"/>
    <n v="1.1035517222906735E-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x v="4"/>
    <d v="2013-10-10T17:00:52"/>
    <d v="2013-10-10T17:00:52"/>
    <b v="0"/>
    <n v="351"/>
    <b v="1"/>
    <s v="film &amp; video/documentary"/>
    <n v="1.10446"/>
    <n v="6.3560472991326077E-3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x v="2"/>
    <d v="2016-04-17T18:38:02"/>
    <d v="2016-04-17T18:38:02"/>
    <b v="0"/>
    <n v="50"/>
    <b v="1"/>
    <s v="film &amp; video/documentary"/>
    <n v="1.118936170212766"/>
    <n v="9.5075109336375738E-3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x v="5"/>
    <d v="2012-04-27T21:32:00"/>
    <d v="2012-04-27T21:32:00"/>
    <b v="0"/>
    <n v="184"/>
    <b v="1"/>
    <s v="film &amp; video/documentary"/>
    <n v="1.0804450000000001"/>
    <n v="1.703002003803988E-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x v="5"/>
    <d v="2012-07-07T13:33:26"/>
    <d v="2012-07-07T13:33:26"/>
    <b v="0"/>
    <n v="196"/>
    <b v="1"/>
    <s v="film &amp; video/documentary"/>
    <n v="1.0666666666666667"/>
    <n v="1.225E-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x v="7"/>
    <d v="2010-09-01T03:44:00"/>
    <d v="2010-09-01T03:44:00"/>
    <b v="0"/>
    <n v="229"/>
    <b v="1"/>
    <s v="film &amp; video/documentary"/>
    <n v="1.0390027322404372"/>
    <n v="1.7711640569711546E-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x v="0"/>
    <d v="2015-04-29T19:02:06"/>
    <d v="2015-04-29T19:02:06"/>
    <b v="0"/>
    <n v="67"/>
    <b v="1"/>
    <s v="film &amp; video/documentary"/>
    <n v="1.2516"/>
    <n v="7.137530627463513E-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x v="2"/>
    <d v="2016-12-14T12:00:00"/>
    <d v="2016-12-14T12:00:00"/>
    <b v="0"/>
    <n v="95"/>
    <b v="1"/>
    <s v="film &amp; video/documentary"/>
    <n v="1.0680499999999999"/>
    <n v="4.4473573334581715E-3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x v="3"/>
    <d v="2014-05-17T03:30:00"/>
    <d v="2014-05-17T03:30:00"/>
    <b v="0"/>
    <n v="62"/>
    <b v="1"/>
    <s v="film &amp; video/documentary"/>
    <n v="1.1230249999999999"/>
    <n v="5.5208031878186152E-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x v="6"/>
    <d v="2011-08-07T20:12:50"/>
    <d v="2011-08-07T20:12:50"/>
    <b v="0"/>
    <n v="73"/>
    <b v="1"/>
    <s v="film &amp; video/documentary"/>
    <n v="1.0381199999999999"/>
    <n v="1.4063884714676531E-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x v="402"/>
    <x v="0"/>
    <d v="2015-11-05T13:56:57"/>
    <d v="2015-11-05T13:56:57"/>
    <b v="0"/>
    <n v="43"/>
    <b v="1"/>
    <s v="film &amp; video/documentary"/>
    <n v="1.4165000000000001"/>
    <n v="1.5178256265442993E-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x v="6"/>
    <d v="2011-08-10T07:08:00"/>
    <d v="2011-08-10T07:08:00"/>
    <b v="0"/>
    <n v="70"/>
    <b v="1"/>
    <s v="film &amp; video/documentary"/>
    <n v="1.0526"/>
    <n v="1.330039901197036E-2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x v="3"/>
    <d v="2014-02-05T23:04:00"/>
    <d v="2014-02-05T23:04:00"/>
    <b v="0"/>
    <n v="271"/>
    <b v="1"/>
    <s v="film &amp; video/documentary"/>
    <n v="1.0309142857142857"/>
    <n v="7.5106701402361288E-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x v="3"/>
    <d v="2014-03-06T02:02:19"/>
    <d v="2014-03-06T02:02:19"/>
    <b v="0"/>
    <n v="55"/>
    <b v="1"/>
    <s v="film &amp; video/documentary"/>
    <n v="1.0765957446808512"/>
    <n v="1.8115942028985508E-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x v="6"/>
    <d v="2011-05-09T05:59:00"/>
    <d v="2011-05-09T05:59:00"/>
    <b v="0"/>
    <n v="35"/>
    <b v="1"/>
    <s v="film &amp; video/documentary"/>
    <n v="1.0770464285714285"/>
    <n v="1.1605813517788397E-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x v="6"/>
    <d v="2011-11-19T21:54:10"/>
    <d v="2011-11-19T21:54:10"/>
    <b v="0"/>
    <n v="22"/>
    <b v="1"/>
    <s v="film &amp; video/documentary"/>
    <n v="1.0155000000000001"/>
    <n v="1.0832102412604629E-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x v="4"/>
    <d v="2013-11-05T18:39:50"/>
    <d v="2013-11-05T18:39:50"/>
    <b v="0"/>
    <n v="38"/>
    <b v="1"/>
    <s v="film &amp; video/documentary"/>
    <n v="1.0143766666666667"/>
    <n v="6.2435715858343219E-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x v="2"/>
    <d v="2016-07-22T20:42:24"/>
    <d v="2016-07-22T20:42:24"/>
    <b v="0"/>
    <n v="15"/>
    <b v="1"/>
    <s v="film &amp; video/documentary"/>
    <n v="1.3680000000000001"/>
    <n v="2.1929824561403508E-2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x v="0"/>
    <d v="2015-06-18T23:33:17"/>
    <d v="2015-06-18T23:33:17"/>
    <b v="0"/>
    <n v="7"/>
    <b v="1"/>
    <s v="film &amp; video/documentary"/>
    <n v="1.2829999999999999"/>
    <n v="5.4559625876851132E-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x v="4"/>
    <d v="2013-12-22T05:00:00"/>
    <d v="2013-12-22T05:00:00"/>
    <b v="0"/>
    <n v="241"/>
    <b v="1"/>
    <s v="film &amp; video/documentary"/>
    <n v="1.0105"/>
    <n v="7.9498598053768764E-3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x v="5"/>
    <d v="2012-07-25T17:49:38"/>
    <d v="2012-07-25T17:49:38"/>
    <b v="0"/>
    <n v="55"/>
    <b v="1"/>
    <s v="film &amp; video/documentary"/>
    <n v="1.2684"/>
    <n v="1.7344686218858405E-2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x v="5"/>
    <d v="2012-07-19T21:03:31"/>
    <d v="2012-07-19T21:03:31"/>
    <b v="0"/>
    <n v="171"/>
    <b v="1"/>
    <s v="film &amp; video/documentary"/>
    <n v="1.0508593749999999"/>
    <n v="1.2712809456545982E-2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x v="4"/>
    <d v="2013-10-12T01:31:05"/>
    <d v="2013-10-12T01:31:05"/>
    <b v="0"/>
    <n v="208"/>
    <b v="1"/>
    <s v="film &amp; video/documentary"/>
    <n v="1.0285405405405406"/>
    <n v="1.0931259196972883E-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x v="3"/>
    <d v="2014-10-17T12:00:00"/>
    <d v="2014-10-17T12:00:00"/>
    <b v="0"/>
    <n v="21"/>
    <b v="1"/>
    <s v="film &amp; video/documentary"/>
    <n v="1.0214714285714286"/>
    <n v="1.468469854411703E-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x v="3"/>
    <d v="2014-02-08T09:30:31"/>
    <d v="2014-02-08T09:30:31"/>
    <b v="0"/>
    <n v="25"/>
    <b v="1"/>
    <s v="film &amp; video/documentary"/>
    <n v="1.2021700000000002"/>
    <n v="2.0795727725696031E-2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x v="4"/>
    <d v="2013-04-08T04:33:00"/>
    <d v="2013-04-08T04:33:00"/>
    <b v="0"/>
    <n v="52"/>
    <b v="1"/>
    <s v="film &amp; video/documentary"/>
    <n v="1.0024761904761905"/>
    <n v="4.9401482044461337E-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x v="0"/>
    <d v="2015-07-23T06:46:37"/>
    <d v="2015-07-23T06:46:37"/>
    <b v="0"/>
    <n v="104"/>
    <b v="1"/>
    <s v="film &amp; video/documentary"/>
    <n v="1.0063392857142857"/>
    <n v="4.61361014994233E-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x v="4"/>
    <d v="2013-06-29T20:13:07"/>
    <d v="2013-06-29T20:13:07"/>
    <b v="0"/>
    <n v="73"/>
    <b v="1"/>
    <s v="film &amp; video/documentary"/>
    <n v="1.004375"/>
    <n v="9.085252022401992E-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x v="3"/>
    <d v="2014-03-14T04:40:31"/>
    <d v="2014-03-14T04:40:31"/>
    <b v="0"/>
    <n v="3"/>
    <b v="0"/>
    <s v="film &amp; video/animation"/>
    <n v="4.3939393939393936E-3"/>
    <n v="0.2068965517241379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x v="0"/>
    <d v="2015-08-21T11:47:36"/>
    <d v="2015-08-21T11:47:36"/>
    <b v="0"/>
    <n v="6"/>
    <b v="0"/>
    <s v="film &amp; video/animation"/>
    <n v="2.0066666666666667E-2"/>
    <n v="1.9933554817275746E-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x v="3"/>
    <d v="2014-09-11T06:14:57"/>
    <d v="2014-09-11T06:14:57"/>
    <b v="0"/>
    <n v="12"/>
    <b v="0"/>
    <s v="film &amp; video/animation"/>
    <n v="1.0749999999999999E-2"/>
    <n v="2.7906976744186046E-2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x v="4"/>
    <d v="2013-06-05T22:13:50"/>
    <d v="2013-06-05T22:13:50"/>
    <b v="0"/>
    <n v="13"/>
    <b v="0"/>
    <s v="film &amp; video/animation"/>
    <n v="7.6499999999999997E-3"/>
    <n v="8.4967320261437912E-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x v="5"/>
    <d v="2012-03-26T08:01:39"/>
    <d v="2012-03-26T08:01:39"/>
    <b v="0"/>
    <n v="5"/>
    <b v="0"/>
    <s v="film &amp; video/animation"/>
    <n v="6.7966666666666675E-2"/>
    <n v="2.4521824423737126E-2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x v="0"/>
    <d v="2015-11-27T21:40:04"/>
    <d v="2015-11-27T21:40:04"/>
    <b v="0"/>
    <n v="2"/>
    <b v="0"/>
    <s v="film &amp; video/animation"/>
    <n v="1.2E-4"/>
    <n v="0.33333333333333331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x v="2"/>
    <d v="2016-03-01T17:05:14"/>
    <d v="2016-03-01T17:05:14"/>
    <b v="0"/>
    <n v="8"/>
    <b v="0"/>
    <s v="film &amp; video/animation"/>
    <n v="1.3299999999999999E-2"/>
    <n v="6.0150375939849621E-2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x v="0"/>
    <d v="2015-10-22T18:59:00"/>
    <d v="2015-10-22T18:59:0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x v="3"/>
    <d v="2014-06-16T22:00:00"/>
    <d v="2014-06-16T22:00:00"/>
    <b v="0"/>
    <n v="13"/>
    <b v="0"/>
    <s v="film &amp; video/animation"/>
    <n v="5.6333333333333332E-2"/>
    <n v="1.9230769230769232E-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x v="8"/>
    <d v="2009-11-27T04:59:00"/>
    <d v="2009-11-27T04:59:00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x v="4"/>
    <d v="2013-09-11T02:34:27"/>
    <d v="2013-09-11T02:34:27"/>
    <b v="0"/>
    <n v="5"/>
    <b v="0"/>
    <s v="film &amp; video/animation"/>
    <n v="2.4E-2"/>
    <n v="0.20833333333333334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x v="2"/>
    <d v="2016-07-05T20:54:43"/>
    <d v="2016-07-05T20:54:43"/>
    <b v="0"/>
    <n v="8"/>
    <b v="0"/>
    <s v="film &amp; video/animation"/>
    <n v="0.13833333333333334"/>
    <n v="1.9277108433734941E-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x v="0"/>
    <d v="2015-10-21T17:26:21"/>
    <d v="2015-10-21T17:26:21"/>
    <b v="0"/>
    <n v="8"/>
    <b v="0"/>
    <s v="film &amp; video/animation"/>
    <n v="9.5000000000000001E-2"/>
    <n v="1.4035087719298246E-2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x v="433"/>
    <x v="0"/>
    <d v="2015-10-11T15:07:02"/>
    <d v="2015-10-11T15:07:0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x v="4"/>
    <d v="2013-12-01T21:01:42"/>
    <d v="2013-12-01T21:01:42"/>
    <b v="0"/>
    <n v="2"/>
    <b v="0"/>
    <s v="film &amp; video/animation"/>
    <n v="0.05"/>
    <n v="1.6E-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x v="4"/>
    <d v="2013-09-13T17:56:20"/>
    <d v="2013-09-13T17:56:2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x v="4"/>
    <d v="2013-07-31T08:41:53"/>
    <d v="2013-07-31T08:41:5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x v="2"/>
    <d v="2016-10-08T07:38:46"/>
    <d v="2016-10-08T07:38:4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x v="0"/>
    <d v="2015-11-18T07:15:58"/>
    <d v="2015-11-18T07:15:58"/>
    <b v="0"/>
    <n v="11"/>
    <b v="0"/>
    <s v="film &amp; video/animation"/>
    <n v="9.3799999999999994E-2"/>
    <n v="5.8635394456289982E-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x v="3"/>
    <d v="2014-10-17T18:16:58"/>
    <d v="2014-10-17T18:16:5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x v="2"/>
    <d v="2016-03-24T22:39:13"/>
    <d v="2016-03-24T22:39:13"/>
    <b v="0"/>
    <n v="1"/>
    <b v="0"/>
    <s v="film &amp; video/animation"/>
    <n v="1E-3"/>
    <n v="0.2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x v="4"/>
    <d v="2013-11-02T19:03:16"/>
    <d v="2013-11-02T19:03:1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x v="0"/>
    <d v="2015-02-19T21:19:43"/>
    <d v="2015-02-19T21:19:43"/>
    <b v="0"/>
    <n v="17"/>
    <b v="0"/>
    <s v="film &amp; video/animation"/>
    <n v="0.39358823529411763"/>
    <n v="2.5407263488267822E-3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x v="3"/>
    <d v="2014-02-10T00:21:41"/>
    <d v="2014-02-10T00:21:41"/>
    <b v="0"/>
    <n v="2"/>
    <b v="0"/>
    <s v="film &amp; video/animation"/>
    <n v="1E-3"/>
    <n v="0.2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x v="5"/>
    <d v="2012-02-15T21:46:01"/>
    <d v="2012-02-15T21:46:01"/>
    <b v="0"/>
    <n v="1"/>
    <b v="0"/>
    <s v="film &amp; video/animation"/>
    <n v="0.05"/>
    <n v="0.02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x v="0"/>
    <d v="2015-05-21T08:02:55"/>
    <d v="2015-05-21T08:02:5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x v="0"/>
    <d v="2015-03-04T02:00:20"/>
    <d v="2015-03-04T02:00:20"/>
    <b v="0"/>
    <n v="16"/>
    <b v="0"/>
    <s v="film &amp; video/animation"/>
    <n v="7.2952380952380949E-2"/>
    <n v="2.0887728459530026E-2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x v="4"/>
    <d v="2013-03-23T12:19:23"/>
    <d v="2013-03-23T12:19:23"/>
    <b v="0"/>
    <n v="1"/>
    <b v="0"/>
    <s v="film &amp; video/animation"/>
    <n v="1.6666666666666666E-4"/>
    <n v="0.2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x v="3"/>
    <d v="2014-05-14T18:11:35"/>
    <d v="2014-05-14T18:11:35"/>
    <b v="0"/>
    <n v="4"/>
    <b v="0"/>
    <s v="film &amp; video/animation"/>
    <n v="3.2804E-2"/>
    <n v="4.8774539690281671E-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x v="4"/>
    <d v="2013-10-17T13:38:05"/>
    <d v="2013-10-17T13:38:05"/>
    <b v="0"/>
    <n v="5"/>
    <b v="0"/>
    <s v="film &amp; video/animation"/>
    <n v="2.2499999999999999E-2"/>
    <n v="0.1111111111111111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x v="3"/>
    <d v="2014-02-14T22:43:20"/>
    <d v="2014-02-14T22:43:20"/>
    <b v="0"/>
    <n v="7"/>
    <b v="0"/>
    <s v="film &amp; video/animation"/>
    <n v="7.92E-3"/>
    <n v="1.7676767676767676E-2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x v="3"/>
    <d v="2014-01-25T17:09:51"/>
    <d v="2014-01-25T17:09: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x v="0"/>
    <d v="2015-05-13T16:53:35"/>
    <d v="2015-05-13T16:53:35"/>
    <b v="0"/>
    <n v="12"/>
    <b v="0"/>
    <s v="film &amp; video/animation"/>
    <n v="0.64"/>
    <n v="2.5000000000000001E-2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x v="0"/>
    <d v="2015-02-19T19:47:59"/>
    <d v="2015-02-19T19:47:59"/>
    <b v="0"/>
    <n v="2"/>
    <b v="0"/>
    <s v="film &amp; video/animation"/>
    <n v="2.740447957839262E-4"/>
    <n v="7.6923076923076927E-2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x v="3"/>
    <d v="2014-11-26T13:14:00"/>
    <d v="2014-11-26T13:14:00"/>
    <b v="0"/>
    <n v="5"/>
    <b v="0"/>
    <s v="film &amp; video/animation"/>
    <n v="8.2000000000000007E-3"/>
    <n v="6.097560975609756E-2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x v="5"/>
    <d v="2012-04-17T00:31:00"/>
    <d v="2012-04-17T00:31:00"/>
    <b v="0"/>
    <n v="2"/>
    <b v="0"/>
    <s v="film &amp; video/animation"/>
    <n v="6.9230769230769226E-4"/>
    <n v="4.4444444444444446E-2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x v="4"/>
    <d v="2013-10-22T03:59:00"/>
    <d v="2013-10-22T03:59:00"/>
    <b v="0"/>
    <n v="3"/>
    <b v="0"/>
    <s v="film &amp; video/animation"/>
    <n v="6.8631863186318634E-3"/>
    <n v="4.9180327868852458E-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x v="3"/>
    <d v="2014-08-16T18:25:12"/>
    <d v="2014-08-16T18:25: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x v="4"/>
    <d v="2013-05-14T16:47:40"/>
    <d v="2013-05-14T16:47:40"/>
    <b v="0"/>
    <n v="49"/>
    <b v="0"/>
    <s v="film &amp; video/animation"/>
    <n v="8.2100000000000006E-2"/>
    <n v="5.9683313032886723E-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x v="6"/>
    <d v="2011-11-13T16:22:07"/>
    <d v="2011-11-13T16:22:07"/>
    <b v="0"/>
    <n v="1"/>
    <b v="0"/>
    <s v="film &amp; video/animation"/>
    <n v="6.4102564102564103E-4"/>
    <n v="0.04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x v="3"/>
    <d v="2014-06-01T04:00:00"/>
    <d v="2014-06-01T04:00:00"/>
    <b v="0"/>
    <n v="2"/>
    <b v="0"/>
    <s v="film &amp; video/animation"/>
    <n v="2.9411764705882353E-3"/>
    <n v="0.08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x v="4"/>
    <d v="2013-06-02T20:19:27"/>
    <d v="2013-06-02T20:19:2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x v="6"/>
    <d v="2011-08-10T03:02:21"/>
    <d v="2011-08-10T03:02:2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x v="6"/>
    <d v="2011-09-24T17:02:33"/>
    <d v="2011-09-24T17:02:33"/>
    <b v="0"/>
    <n v="11"/>
    <b v="0"/>
    <s v="film &amp; video/animation"/>
    <n v="2.2727272727272728E-2"/>
    <n v="8.8000000000000005E-3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x v="2"/>
    <d v="2016-05-18T20:22:15"/>
    <d v="2016-05-18T20:22:1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x v="3"/>
    <d v="2014-06-27T02:52:54"/>
    <d v="2014-06-27T02:52:54"/>
    <b v="0"/>
    <n v="8"/>
    <b v="0"/>
    <s v="film &amp; video/animation"/>
    <n v="0.26953125"/>
    <n v="5.7971014492753624E-2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x v="5"/>
    <d v="2012-09-07T22:37:44"/>
    <d v="2012-09-07T22:37:44"/>
    <b v="0"/>
    <n v="5"/>
    <b v="0"/>
    <s v="film &amp; video/animation"/>
    <n v="7.6E-3"/>
    <n v="6.5789473684210523E-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x v="5"/>
    <d v="2012-09-28T16:18:54"/>
    <d v="2012-09-28T16:18:54"/>
    <b v="0"/>
    <n v="39"/>
    <b v="0"/>
    <s v="film &amp; video/animation"/>
    <n v="0.21575"/>
    <n v="9.038238702201622E-3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x v="5"/>
    <d v="2012-07-11T03:51:05"/>
    <d v="2012-07-11T03:51:05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x v="3"/>
    <d v="2014-09-05T23:45:24"/>
    <d v="2014-09-05T23:45: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x v="3"/>
    <d v="2014-01-16T04:00:00"/>
    <d v="2014-01-16T04:00:00"/>
    <b v="0"/>
    <n v="2"/>
    <b v="0"/>
    <s v="film &amp; video/animation"/>
    <n v="1.0200000000000001E-2"/>
    <n v="3.9215686274509803E-2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x v="471"/>
    <x v="3"/>
    <d v="2014-04-19T16:19:39"/>
    <d v="2014-04-19T16:19:39"/>
    <b v="0"/>
    <n v="170"/>
    <b v="0"/>
    <s v="film &amp; video/animation"/>
    <n v="0.11892727272727273"/>
    <n v="2.5989909799724813E-2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x v="3"/>
    <d v="2014-08-23T22:08:38"/>
    <d v="2014-08-23T22:08:38"/>
    <b v="0"/>
    <n v="5"/>
    <b v="0"/>
    <s v="film &amp; video/animation"/>
    <n v="0.17624999999999999"/>
    <n v="3.5460992907801421E-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x v="3"/>
    <d v="2014-09-17T16:45:19"/>
    <d v="2014-09-17T16:45:19"/>
    <b v="0"/>
    <n v="14"/>
    <b v="0"/>
    <s v="film &amp; video/animation"/>
    <n v="2.87E-2"/>
    <n v="1.6260162601626018E-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x v="1"/>
    <d v="2017-02-17T07:53:49"/>
    <d v="2017-02-17T07:53:4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x v="0"/>
    <d v="2015-05-06T02:04:03"/>
    <d v="2015-05-06T02:04:0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x v="3"/>
    <d v="2014-06-03T03:59:00"/>
    <d v="2014-06-03T03:59:00"/>
    <b v="0"/>
    <n v="124"/>
    <b v="0"/>
    <s v="film &amp; video/animation"/>
    <n v="2.2302681818181819E-2"/>
    <n v="2.5272134007528649E-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x v="5"/>
    <d v="2012-05-18T20:02:14"/>
    <d v="2012-05-18T20:02:1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x v="0"/>
    <d v="2015-04-01T20:51:49"/>
    <d v="2015-04-01T20:51:4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x v="3"/>
    <d v="2014-11-21T10:47:15"/>
    <d v="2014-11-21T10:47:15"/>
    <b v="0"/>
    <n v="55"/>
    <b v="0"/>
    <s v="film &amp; video/animation"/>
    <n v="0.3256"/>
    <n v="1.1261261261261261E-2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x v="4"/>
    <d v="2013-08-09T12:00:15"/>
    <d v="2013-08-09T12:00:15"/>
    <b v="0"/>
    <n v="140"/>
    <b v="0"/>
    <s v="film &amp; video/animation"/>
    <n v="0.19409999999999999"/>
    <n v="1.8031942297784646E-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x v="5"/>
    <d v="2012-10-10T16:08:09"/>
    <d v="2012-10-10T16:08:09"/>
    <b v="0"/>
    <n v="21"/>
    <b v="0"/>
    <s v="film &amp; video/animation"/>
    <n v="6.0999999999999999E-2"/>
    <n v="1.1475409836065573E-2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x v="2"/>
    <d v="2016-04-14T14:34:00"/>
    <d v="2016-04-14T14:34:00"/>
    <b v="0"/>
    <n v="1"/>
    <b v="0"/>
    <s v="film &amp; video/animation"/>
    <n v="1E-3"/>
    <n v="0.1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x v="4"/>
    <d v="2013-01-29T04:44:32"/>
    <d v="2013-01-29T04:44:32"/>
    <b v="0"/>
    <n v="147"/>
    <b v="0"/>
    <s v="film &amp; video/animation"/>
    <n v="0.502"/>
    <n v="1.9521912350597609E-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x v="0"/>
    <d v="2015-11-05T23:32:52"/>
    <d v="2015-11-05T23:32:52"/>
    <b v="0"/>
    <n v="11"/>
    <b v="0"/>
    <s v="film &amp; video/animation"/>
    <n v="1.8625E-3"/>
    <n v="7.3825503355704702E-2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x v="4"/>
    <d v="2013-05-17T12:08:19"/>
    <d v="2013-05-17T12:08:19"/>
    <b v="0"/>
    <n v="125"/>
    <b v="0"/>
    <s v="film &amp; video/animation"/>
    <n v="0.21906971229845085"/>
    <n v="1.5033054680631772E-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x v="3"/>
    <d v="2014-06-01T22:37:19"/>
    <d v="2014-06-01T22:37:19"/>
    <b v="0"/>
    <n v="1"/>
    <b v="0"/>
    <s v="film &amp; video/animation"/>
    <n v="9.0909090909090904E-5"/>
    <n v="0.02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x v="2"/>
    <d v="2016-12-25T15:16:34"/>
    <d v="2016-12-25T15:16:3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x v="1"/>
    <d v="2017-01-09T01:18:20"/>
    <d v="2017-01-09T01:18:2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x v="5"/>
    <d v="2012-01-05T11:33:00"/>
    <d v="2012-01-05T11:33:00"/>
    <b v="0"/>
    <n v="3"/>
    <b v="0"/>
    <s v="film &amp; video/animation"/>
    <n v="2.8667813379201833E-3"/>
    <n v="1.3953488372093023E-2"/>
    <x v="0"/>
    <x v="5"/>
  </r>
  <r>
    <n v="490"/>
    <s v="PROJECT IS CANCELLED"/>
    <s v="Cancelled"/>
    <n v="1000"/>
    <n v="0"/>
    <x v="2"/>
    <x v="0"/>
    <s v="USD"/>
    <n v="1345677285"/>
    <n v="1343085285"/>
    <x v="490"/>
    <x v="5"/>
    <d v="2012-08-22T23:14:45"/>
    <d v="2012-08-22T23:14:4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x v="2"/>
    <d v="2016-01-27T23:34:59"/>
    <d v="2016-01-27T23:34:5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x v="2"/>
    <d v="2016-10-13T00:50:30"/>
    <d v="2016-10-13T00:50: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x v="0"/>
    <d v="2015-05-20T17:25:38"/>
    <d v="2015-05-20T17:25: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x v="3"/>
    <d v="2014-07-03T03:00:00"/>
    <d v="2014-07-03T03:00:00"/>
    <b v="0"/>
    <n v="3"/>
    <b v="0"/>
    <s v="film &amp; video/animation"/>
    <n v="1.5499999999999999E-3"/>
    <n v="9.6774193548387094E-2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x v="0"/>
    <d v="2015-07-16T19:51:45"/>
    <d v="2015-07-16T19:51:4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x v="3"/>
    <d v="2014-02-10T22:21:14"/>
    <d v="2014-02-10T22:21:1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x v="3"/>
    <d v="2014-12-25T05:00:00"/>
    <d v="2014-12-25T05:00:00"/>
    <b v="0"/>
    <n v="3"/>
    <b v="0"/>
    <s v="film &amp; video/animation"/>
    <n v="6.6964285714285711E-3"/>
    <n v="0.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x v="6"/>
    <d v="2011-12-23T18:17:29"/>
    <d v="2011-12-23T18:17:29"/>
    <b v="0"/>
    <n v="22"/>
    <b v="0"/>
    <s v="film &amp; video/animation"/>
    <n v="4.5985132395404561E-2"/>
    <n v="7.3480293921175683E-3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x v="499"/>
    <x v="8"/>
    <d v="2009-10-12T20:59:00"/>
    <d v="2009-10-12T20:59:00"/>
    <b v="0"/>
    <n v="26"/>
    <b v="0"/>
    <s v="film &amp; video/animation"/>
    <n v="9.5500000000000002E-2"/>
    <n v="1.3612565445026177E-2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x v="7"/>
    <d v="2010-05-08T22:16:00"/>
    <d v="2010-05-08T22:16:00"/>
    <b v="0"/>
    <n v="4"/>
    <b v="0"/>
    <s v="film &amp; video/animation"/>
    <n v="3.307692307692308E-2"/>
    <n v="1.8604651162790697E-2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x v="6"/>
    <d v="2011-07-09T05:37:31"/>
    <d v="2011-07-09T05:37:3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x v="5"/>
    <d v="2012-03-18T12:17:05"/>
    <d v="2012-03-18T12:17:05"/>
    <b v="0"/>
    <n v="4"/>
    <b v="0"/>
    <s v="film &amp; video/animation"/>
    <n v="1.15E-2"/>
    <n v="1.7391304347826087E-2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x v="0"/>
    <d v="2015-01-17T12:38:23"/>
    <d v="2015-01-17T12:38:23"/>
    <b v="0"/>
    <n v="9"/>
    <b v="0"/>
    <s v="film &amp; video/animation"/>
    <n v="1.7538461538461537E-2"/>
    <n v="7.8947368421052627E-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x v="5"/>
    <d v="2012-04-10T22:36:27"/>
    <d v="2012-04-10T22:36:27"/>
    <b v="0"/>
    <n v="5"/>
    <b v="0"/>
    <s v="film &amp; video/animation"/>
    <n v="1.3673469387755101E-2"/>
    <n v="1.4925373134328358E-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x v="0"/>
    <d v="2015-12-25T02:21:26"/>
    <d v="2015-12-25T02:21:26"/>
    <b v="0"/>
    <n v="14"/>
    <b v="0"/>
    <s v="film &amp; video/animation"/>
    <n v="4.3333333333333331E-3"/>
    <n v="0.26923076923076922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x v="4"/>
    <d v="2013-08-10T13:15:20"/>
    <d v="2013-08-10T13:15:20"/>
    <b v="0"/>
    <n v="1"/>
    <b v="0"/>
    <s v="film &amp; video/animation"/>
    <n v="1.25E-3"/>
    <n v="4.0000000000000001E-3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x v="5"/>
    <d v="2012-10-19T23:00:57"/>
    <d v="2012-10-19T23:00:57"/>
    <b v="0"/>
    <n v="10"/>
    <b v="0"/>
    <s v="film &amp; video/animation"/>
    <n v="3.2000000000000001E-2"/>
    <n v="1.5625E-2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x v="5"/>
    <d v="2012-05-25T14:14:00"/>
    <d v="2012-05-25T14:14:00"/>
    <b v="0"/>
    <n v="3"/>
    <b v="0"/>
    <s v="film &amp; video/animation"/>
    <n v="8.0000000000000002E-3"/>
    <n v="7.4999999999999997E-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x v="0"/>
    <d v="2015-06-28T15:09:30"/>
    <d v="2015-06-28T15:09:30"/>
    <b v="0"/>
    <n v="1"/>
    <b v="0"/>
    <s v="film &amp; video/animation"/>
    <n v="2E-3"/>
    <n v="0.1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x v="2"/>
    <d v="2016-03-01T04:13:59"/>
    <d v="2016-03-01T04:13:5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x v="4"/>
    <d v="2013-04-06T06:16:22"/>
    <d v="2013-04-06T06:16:22"/>
    <b v="0"/>
    <n v="5"/>
    <b v="0"/>
    <s v="film &amp; video/animation"/>
    <n v="0.03"/>
    <n v="3.3333333333333333E-2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x v="2"/>
    <d v="2016-11-20T18:48:47"/>
    <d v="2016-11-20T18:48:47"/>
    <b v="0"/>
    <n v="2"/>
    <b v="0"/>
    <s v="film &amp; video/animation"/>
    <n v="1.3749999999999999E-3"/>
    <n v="0.18181818181818182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x v="2"/>
    <d v="2016-08-15T07:00:00"/>
    <d v="2016-08-15T07:00:00"/>
    <b v="0"/>
    <n v="68"/>
    <b v="0"/>
    <s v="film &amp; video/animation"/>
    <n v="0.13924"/>
    <n v="9.7673082447572532E-3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x v="3"/>
    <d v="2014-08-09T14:44:07"/>
    <d v="2014-08-09T14:44:07"/>
    <b v="0"/>
    <n v="3"/>
    <b v="0"/>
    <s v="film &amp; video/animation"/>
    <n v="3.3333333333333333E-2"/>
    <n v="0.06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x v="0"/>
    <d v="2015-12-29T11:46:41"/>
    <d v="2015-12-29T11:46:41"/>
    <b v="0"/>
    <n v="34"/>
    <b v="0"/>
    <s v="film &amp; video/animation"/>
    <n v="0.25413402061855672"/>
    <n v="1.379254391302584E-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x v="0"/>
    <d v="2015-05-27T18:41:20"/>
    <d v="2015-05-27T18:41:2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x v="1"/>
    <d v="2017-02-02T14:46:01"/>
    <d v="2017-02-02T14:46:01"/>
    <b v="0"/>
    <n v="3"/>
    <b v="0"/>
    <s v="film &amp; video/animation"/>
    <n v="1.3666666666666667E-2"/>
    <n v="1.4634146341463415E-2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x v="0"/>
    <d v="2015-09-06T14:46:00"/>
    <d v="2015-09-06T14:46:00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x v="5"/>
    <d v="2012-12-05T09:23:41"/>
    <d v="2012-12-05T09:23:41"/>
    <b v="0"/>
    <n v="70"/>
    <b v="0"/>
    <s v="film &amp; video/animation"/>
    <n v="0.22881426547787684"/>
    <n v="2.5491624180626365E-2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x v="0"/>
    <d v="2015-12-10T16:51:01"/>
    <d v="2015-12-10T16:51:01"/>
    <b v="0"/>
    <n v="34"/>
    <b v="1"/>
    <s v="theater/plays"/>
    <n v="1.0209999999999999"/>
    <n v="6.6601371204701269E-3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x v="2"/>
    <d v="2016-11-01T04:59:00"/>
    <d v="2016-11-01T04:59:00"/>
    <b v="0"/>
    <n v="56"/>
    <b v="1"/>
    <s v="theater/plays"/>
    <n v="1.0464"/>
    <n v="1.0703363914373088E-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x v="2"/>
    <d v="2016-03-20T23:58:45"/>
    <d v="2016-03-20T23:58:45"/>
    <b v="0"/>
    <n v="31"/>
    <b v="1"/>
    <s v="theater/plays"/>
    <n v="1.1466666666666667"/>
    <n v="9.0116279069767449E-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x v="0"/>
    <d v="2015-09-21T03:11:16"/>
    <d v="2015-09-21T03:11:16"/>
    <b v="0"/>
    <n v="84"/>
    <b v="1"/>
    <s v="theater/plays"/>
    <n v="1.206"/>
    <n v="1.3930348258706468E-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x v="2"/>
    <d v="2016-06-01T17:12:49"/>
    <d v="2016-06-01T17:12:49"/>
    <b v="0"/>
    <n v="130"/>
    <b v="1"/>
    <s v="theater/plays"/>
    <n v="1.0867285714285715"/>
    <n v="3.4178596311340723E-2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x v="3"/>
    <d v="2014-09-13T09:37:21"/>
    <d v="2014-09-13T09:37:21"/>
    <b v="0"/>
    <n v="12"/>
    <b v="1"/>
    <s v="theater/plays"/>
    <n v="1"/>
    <n v="1E-3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x v="0"/>
    <d v="2015-08-07T17:00:00"/>
    <d v="2015-08-07T17:00:00"/>
    <b v="0"/>
    <n v="23"/>
    <b v="1"/>
    <s v="theater/plays"/>
    <n v="1.1399999999999999"/>
    <n v="1.3450292397660818E-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x v="1"/>
    <d v="2017-02-17T16:05:00"/>
    <d v="2017-02-17T16:05:00"/>
    <b v="0"/>
    <n v="158"/>
    <b v="1"/>
    <s v="theater/plays"/>
    <n v="1.0085"/>
    <n v="1.5666831928606843E-2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x v="0"/>
    <d v="2015-06-21T21:20:00"/>
    <d v="2015-06-21T21:20:00"/>
    <b v="0"/>
    <n v="30"/>
    <b v="1"/>
    <s v="theater/plays"/>
    <n v="1.1565217391304348"/>
    <n v="2.2556390977443608E-2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x v="1"/>
    <d v="2017-01-11T05:00:00"/>
    <d v="2017-01-11T05:00:00"/>
    <b v="0"/>
    <n v="18"/>
    <b v="1"/>
    <s v="theater/plays"/>
    <n v="1.3041666666666667"/>
    <n v="1.1501597444089457E-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x v="0"/>
    <d v="2015-06-24T02:00:00"/>
    <d v="2015-06-24T02:00:00"/>
    <b v="0"/>
    <n v="29"/>
    <b v="1"/>
    <s v="theater/plays"/>
    <n v="1.0778267254038179"/>
    <n v="7.9019073569482293E-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x v="2"/>
    <d v="2016-12-17T06:59:00"/>
    <d v="2016-12-17T06:59:00"/>
    <b v="0"/>
    <n v="31"/>
    <b v="1"/>
    <s v="theater/plays"/>
    <n v="1"/>
    <n v="7.7499999999999999E-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x v="2"/>
    <d v="2016-05-13T00:10:08"/>
    <d v="2016-05-13T00:10:08"/>
    <b v="0"/>
    <n v="173"/>
    <b v="1"/>
    <s v="theater/plays"/>
    <n v="1.2324999999999999"/>
    <n v="1.4036511156186612E-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x v="2"/>
    <d v="2016-05-16T10:26:05"/>
    <d v="2016-05-16T10:26:05"/>
    <b v="0"/>
    <n v="17"/>
    <b v="1"/>
    <s v="theater/plays"/>
    <n v="1.002"/>
    <n v="8.4830339321357289E-3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x v="0"/>
    <d v="2015-11-01T23:00:00"/>
    <d v="2015-11-01T23:00:00"/>
    <b v="0"/>
    <n v="48"/>
    <b v="1"/>
    <s v="theater/plays"/>
    <n v="1.0466666666666666"/>
    <n v="3.0573248407643311E-3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x v="1"/>
    <d v="2017-01-06T13:05:05"/>
    <d v="2017-01-06T13:05:05"/>
    <b v="0"/>
    <n v="59"/>
    <b v="1"/>
    <s v="theater/plays"/>
    <n v="1.0249999999999999"/>
    <n v="2.878048780487805E-2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x v="0"/>
    <d v="2015-08-03T18:00:00"/>
    <d v="2015-08-03T18:00:00"/>
    <b v="0"/>
    <n v="39"/>
    <b v="1"/>
    <s v="theater/plays"/>
    <n v="1.1825757575757576"/>
    <n v="9.9935938500960927E-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x v="0"/>
    <d v="2015-11-04T19:26:31"/>
    <d v="2015-11-04T19:26:31"/>
    <b v="0"/>
    <n v="59"/>
    <b v="1"/>
    <s v="theater/plays"/>
    <n v="1.2050000000000001"/>
    <n v="2.4481327800829875E-2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x v="2"/>
    <d v="2016-05-13T19:04:23"/>
    <d v="2016-05-13T19:04:23"/>
    <b v="0"/>
    <n v="60"/>
    <b v="1"/>
    <s v="theater/plays"/>
    <n v="3.0242"/>
    <n v="3.9679915349513919E-3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x v="2"/>
    <d v="2016-07-05T01:11:47"/>
    <d v="2016-07-05T01:11:47"/>
    <b v="0"/>
    <n v="20"/>
    <b v="1"/>
    <s v="theater/plays"/>
    <n v="1.00644"/>
    <n v="3.9744048328762764E-2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x v="540"/>
    <x v="0"/>
    <d v="2015-02-04T19:36:46"/>
    <d v="2015-02-04T19:36:4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x v="0"/>
    <d v="2015-10-29T01:07:14"/>
    <d v="2015-10-29T01:07:14"/>
    <b v="0"/>
    <n v="1"/>
    <b v="0"/>
    <s v="technology/web"/>
    <n v="5.5555555555555558E-3"/>
    <n v="0.0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x v="2"/>
    <d v="2016-05-03T16:41:56"/>
    <d v="2016-05-03T16:41:5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x v="3"/>
    <d v="2014-11-01T02:12:42"/>
    <d v="2014-11-01T02:12:42"/>
    <b v="0"/>
    <n v="2"/>
    <b v="0"/>
    <s v="technology/web"/>
    <n v="3.1818181818181819E-3"/>
    <n v="2.8571428571428571E-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x v="2"/>
    <d v="2016-07-04T15:46:00"/>
    <d v="2016-07-04T15:46:00"/>
    <b v="0"/>
    <n v="2"/>
    <b v="0"/>
    <s v="technology/web"/>
    <n v="1.2E-2"/>
    <n v="0.33333333333333331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x v="0"/>
    <d v="2015-11-15T15:13:09"/>
    <d v="2015-11-15T15:13:09"/>
    <b v="0"/>
    <n v="34"/>
    <b v="0"/>
    <s v="technology/web"/>
    <n v="0.27383999999999997"/>
    <n v="2.4832018697049374E-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x v="0"/>
    <d v="2015-10-17T16:01:55"/>
    <d v="2015-10-17T16:01:55"/>
    <b v="0"/>
    <n v="2"/>
    <b v="0"/>
    <s v="technology/web"/>
    <n v="8.6666666666666663E-4"/>
    <n v="3.8461538461538464E-2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x v="2"/>
    <d v="2016-02-10T16:42:44"/>
    <d v="2016-02-10T16:42:4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x v="0"/>
    <d v="2015-10-29T21:40:48"/>
    <d v="2015-10-29T21:40:48"/>
    <b v="0"/>
    <n v="1"/>
    <b v="0"/>
    <s v="technology/web"/>
    <n v="8.9999999999999998E-4"/>
    <n v="0.1111111111111111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x v="0"/>
    <d v="2015-07-08T15:17:02"/>
    <d v="2015-07-08T15:17:02"/>
    <b v="0"/>
    <n v="8"/>
    <b v="0"/>
    <s v="technology/web"/>
    <n v="2.7199999999999998E-2"/>
    <n v="0.11764705882352941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x v="1"/>
    <d v="2017-01-31T05:00:00"/>
    <d v="2017-01-31T05:00:00"/>
    <b v="0"/>
    <n v="4"/>
    <b v="0"/>
    <s v="technology/web"/>
    <n v="7.0000000000000001E-3"/>
    <n v="0.11428571428571428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x v="0"/>
    <d v="2015-08-01T17:53:00"/>
    <d v="2015-08-01T17:53:00"/>
    <b v="0"/>
    <n v="28"/>
    <b v="0"/>
    <s v="technology/web"/>
    <n v="5.0413333333333331E-2"/>
    <n v="7.4054482941020893E-3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x v="2"/>
    <d v="2016-01-09T14:48:16"/>
    <d v="2016-01-09T14:48:1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x v="3"/>
    <d v="2014-11-14T18:16:31"/>
    <d v="2014-11-14T18:16:31"/>
    <b v="0"/>
    <n v="6"/>
    <b v="0"/>
    <s v="technology/web"/>
    <n v="4.9199999999999999E-3"/>
    <n v="4.878048780487805E-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x v="3"/>
    <d v="2014-10-19T16:26:12"/>
    <d v="2014-10-19T16:26:12"/>
    <b v="0"/>
    <n v="22"/>
    <b v="0"/>
    <s v="technology/web"/>
    <n v="0.36589147286821705"/>
    <n v="1.5536723163841809E-2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x v="2"/>
    <d v="2016-06-12T08:29:03"/>
    <d v="2016-06-12T08:29:0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x v="2"/>
    <d v="2016-01-06T20:38:37"/>
    <d v="2016-01-06T20:38:37"/>
    <b v="0"/>
    <n v="1"/>
    <b v="0"/>
    <s v="technology/web"/>
    <n v="2.5000000000000001E-2"/>
    <n v="5.0000000000000001E-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x v="2"/>
    <d v="2016-12-02T23:36:43"/>
    <d v="2016-12-02T23:36:43"/>
    <b v="0"/>
    <n v="20"/>
    <b v="0"/>
    <s v="technology/web"/>
    <n v="9.1066666666666674E-3"/>
    <n v="1.4641288433382138E-2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x v="0"/>
    <d v="2015-03-24T20:11:45"/>
    <d v="2015-03-24T20:11:4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x v="0"/>
    <d v="2015-12-13T06:47:40"/>
    <d v="2015-12-13T06:47:40"/>
    <b v="0"/>
    <n v="1"/>
    <b v="0"/>
    <s v="technology/web"/>
    <n v="2.0833333333333335E-4"/>
    <n v="0.02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x v="3"/>
    <d v="2014-12-17T18:30:45"/>
    <d v="2014-12-17T18:30:45"/>
    <b v="0"/>
    <n v="3"/>
    <b v="0"/>
    <s v="technology/web"/>
    <n v="1.2E-4"/>
    <n v="0.2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x v="0"/>
    <d v="2015-10-26T15:48:33"/>
    <d v="2015-10-26T15:48:33"/>
    <b v="0"/>
    <n v="2"/>
    <b v="0"/>
    <s v="technology/web"/>
    <n v="3.6666666666666666E-3"/>
    <n v="3.6363636363636362E-2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x v="2"/>
    <d v="2016-12-18T09:20:15"/>
    <d v="2016-12-18T09:20: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x v="0"/>
    <d v="2015-02-17T01:40:47"/>
    <d v="2015-02-17T01:40:47"/>
    <b v="0"/>
    <n v="2"/>
    <b v="0"/>
    <s v="technology/web"/>
    <n v="9.0666666666666662E-4"/>
    <n v="2.9411764705882353E-2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x v="2"/>
    <d v="2016-03-12T22:37:55"/>
    <d v="2016-03-12T22:37:5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x v="0"/>
    <d v="2015-07-10T18:50:49"/>
    <d v="2015-07-10T18:50: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x v="2"/>
    <d v="2016-07-14T16:25:33"/>
    <d v="2016-07-14T16:25: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x v="0"/>
    <d v="2015-01-01T20:13:14"/>
    <d v="2015-01-01T20:13:1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x v="568"/>
    <x v="2"/>
    <d v="2016-01-16T11:00:00"/>
    <d v="2016-01-16T11:00:00"/>
    <b v="0"/>
    <n v="5"/>
    <b v="0"/>
    <s v="technology/web"/>
    <n v="0.01"/>
    <n v="2.0408163265306121E-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x v="2"/>
    <d v="2016-01-01T20:20:12"/>
    <d v="2016-01-01T20:20:12"/>
    <b v="0"/>
    <n v="1"/>
    <b v="0"/>
    <s v="technology/web"/>
    <n v="8.0000000000000002E-3"/>
    <n v="0.0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x v="2"/>
    <d v="2016-02-18T19:09:29"/>
    <d v="2016-02-18T19:09:29"/>
    <b v="0"/>
    <n v="1"/>
    <b v="0"/>
    <s v="technology/web"/>
    <n v="1.6705882352941177E-3"/>
    <n v="7.0422535211267607E-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x v="0"/>
    <d v="2015-07-27T03:59:00"/>
    <d v="2015-07-27T03:59:00"/>
    <b v="0"/>
    <n v="2"/>
    <b v="0"/>
    <s v="technology/web"/>
    <n v="4.2399999999999998E-3"/>
    <n v="1.8867924528301886E-2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x v="0"/>
    <d v="2015-11-04T18:11:28"/>
    <d v="2015-11-04T18:11:2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x v="0"/>
    <d v="2015-01-18T01:12:00"/>
    <d v="2015-01-18T01:12:00"/>
    <b v="0"/>
    <n v="9"/>
    <b v="0"/>
    <s v="technology/web"/>
    <n v="3.892538925389254E-3"/>
    <n v="2.6011560693641619E-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x v="2"/>
    <d v="2016-10-19T10:38:27"/>
    <d v="2016-10-19T10:38:27"/>
    <b v="0"/>
    <n v="4"/>
    <b v="0"/>
    <s v="technology/web"/>
    <n v="7.1556350626118068E-3"/>
    <n v="0.0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x v="0"/>
    <d v="2015-06-13T16:37:23"/>
    <d v="2015-06-13T16:37:23"/>
    <b v="0"/>
    <n v="4"/>
    <b v="0"/>
    <s v="technology/web"/>
    <n v="4.3166666666666666E-3"/>
    <n v="1.5444015444015444E-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x v="0"/>
    <d v="2015-03-28T10:19:12"/>
    <d v="2015-03-28T10:19:1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x v="2"/>
    <d v="2016-05-20T14:08:22"/>
    <d v="2016-05-20T14:08:22"/>
    <b v="0"/>
    <n v="1"/>
    <b v="0"/>
    <s v="technology/web"/>
    <n v="2E-3"/>
    <n v="0.1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x v="0"/>
    <d v="2015-09-07T13:53:13"/>
    <d v="2015-09-07T13:53:13"/>
    <b v="0"/>
    <n v="7"/>
    <b v="0"/>
    <s v="technology/web"/>
    <n v="1.12E-4"/>
    <n v="0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x v="3"/>
    <d v="2014-12-25T20:27:03"/>
    <d v="2014-12-25T20:27:03"/>
    <b v="0"/>
    <n v="5"/>
    <b v="0"/>
    <s v="technology/web"/>
    <n v="1.4583333333333334E-2"/>
    <n v="2.8571428571428571E-2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x v="2"/>
    <d v="2016-09-22T21:47:47"/>
    <d v="2016-09-22T21:47:4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x v="0"/>
    <d v="2015-08-02T00:18:24"/>
    <d v="2015-08-02T00:18:2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x v="0"/>
    <d v="2015-03-15T18:00:00"/>
    <d v="2015-03-15T18:00:00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x v="0"/>
    <d v="2015-03-19T21:31:27"/>
    <d v="2015-03-19T21:31:2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x v="0"/>
    <d v="2015-03-16T16:11:56"/>
    <d v="2015-03-16T16:11:56"/>
    <b v="0"/>
    <n v="2"/>
    <b v="0"/>
    <s v="technology/web"/>
    <n v="0.01"/>
    <n v="0.2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x v="585"/>
    <x v="0"/>
    <d v="2015-12-01T00:00:00"/>
    <d v="2015-12-01T00:00:00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x v="0"/>
    <d v="2015-02-15T20:30:07"/>
    <d v="2015-02-15T20:30:07"/>
    <b v="0"/>
    <n v="4"/>
    <b v="0"/>
    <s v="technology/web"/>
    <n v="5.5999999999999999E-3"/>
    <n v="7.1428571428571425E-2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x v="587"/>
    <x v="0"/>
    <d v="2015-04-16T18:10:33"/>
    <d v="2015-04-16T18:10:33"/>
    <b v="0"/>
    <n v="7"/>
    <b v="0"/>
    <s v="technology/web"/>
    <n v="9.0833333333333335E-2"/>
    <n v="2.5688073394495412E-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x v="2"/>
    <d v="2016-11-17T19:28:06"/>
    <d v="2016-11-17T19:28:06"/>
    <b v="0"/>
    <n v="2"/>
    <b v="0"/>
    <s v="technology/web"/>
    <n v="3.3444444444444443E-2"/>
    <n v="6.6445182724252493E-3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x v="0"/>
    <d v="2015-07-08T14:44:59"/>
    <d v="2015-07-08T14:44:5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x v="2"/>
    <d v="2016-02-08T13:01:00"/>
    <d v="2016-02-08T13:01:00"/>
    <b v="0"/>
    <n v="9"/>
    <b v="0"/>
    <s v="technology/web"/>
    <n v="4.4600000000000001E-2"/>
    <n v="4.0358744394618833E-2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x v="0"/>
    <d v="2015-07-22T13:02:10"/>
    <d v="2015-07-22T13:02:10"/>
    <b v="0"/>
    <n v="2"/>
    <b v="0"/>
    <s v="technology/web"/>
    <n v="6.0999999999999997E-4"/>
    <n v="3.2786885245901641E-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x v="3"/>
    <d v="2014-12-03T05:34:20"/>
    <d v="2014-12-03T05:34:20"/>
    <b v="0"/>
    <n v="1"/>
    <b v="0"/>
    <s v="technology/web"/>
    <n v="3.3333333333333333E-2"/>
    <n v="4.0000000000000001E-3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x v="0"/>
    <d v="2015-04-06T15:15:45"/>
    <d v="2015-04-06T15:15:45"/>
    <b v="0"/>
    <n v="7"/>
    <b v="0"/>
    <s v="technology/web"/>
    <n v="0.23"/>
    <n v="6.0869565217391307E-2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x v="2"/>
    <d v="2016-04-16T18:43:26"/>
    <d v="2016-04-16T18:43:26"/>
    <b v="0"/>
    <n v="2"/>
    <b v="0"/>
    <s v="technology/web"/>
    <n v="1.0399999999999999E-3"/>
    <n v="7.6923076923076927E-2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x v="0"/>
    <d v="2015-05-04T01:40:38"/>
    <d v="2015-05-04T01:40:38"/>
    <b v="0"/>
    <n v="8"/>
    <b v="0"/>
    <s v="technology/web"/>
    <n v="4.2599999999999999E-3"/>
    <n v="1.8779342723004695E-2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x v="2"/>
    <d v="2016-11-02T21:31:32"/>
    <d v="2016-11-02T21:31:32"/>
    <b v="0"/>
    <n v="2"/>
    <b v="0"/>
    <s v="technology/web"/>
    <n v="2.9999999999999997E-4"/>
    <n v="0.33333333333333331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x v="2"/>
    <d v="2016-07-31T16:00:00"/>
    <d v="2016-07-31T16:00:00"/>
    <b v="0"/>
    <n v="2"/>
    <b v="0"/>
    <s v="technology/web"/>
    <n v="2.6666666666666666E-3"/>
    <n v="0.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x v="3"/>
    <d v="2014-12-05T00:03:01"/>
    <d v="2014-12-05T00:03:01"/>
    <b v="0"/>
    <n v="7"/>
    <b v="0"/>
    <s v="technology/web"/>
    <n v="0.34"/>
    <n v="8.2352941176470594E-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x v="0"/>
    <d v="2015-03-08T15:16:00"/>
    <d v="2015-03-08T15:16:00"/>
    <b v="0"/>
    <n v="2"/>
    <b v="0"/>
    <s v="technology/web"/>
    <n v="6.2E-4"/>
    <n v="6.4516129032258063E-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x v="0"/>
    <d v="2015-05-09T19:09:22"/>
    <d v="2015-05-09T19:09:22"/>
    <b v="0"/>
    <n v="1"/>
    <b v="0"/>
    <s v="technology/web"/>
    <n v="0.02"/>
    <n v="0.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x v="3"/>
    <d v="2014-12-26T20:35:39"/>
    <d v="2014-12-26T20:35:39"/>
    <b v="0"/>
    <n v="6"/>
    <b v="0"/>
    <s v="technology/web"/>
    <n v="1.4E-2"/>
    <n v="4.2857142857142858E-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x v="0"/>
    <d v="2015-06-18T19:03:35"/>
    <d v="2015-06-18T19:03:3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x v="3"/>
    <d v="2014-08-14T15:20:23"/>
    <d v="2014-08-14T15:20:23"/>
    <b v="0"/>
    <n v="13"/>
    <b v="0"/>
    <s v="technology/web"/>
    <n v="3.9334666666666664E-2"/>
    <n v="2.2033151418595982E-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x v="3"/>
    <d v="2014-08-28T00:50:56"/>
    <d v="2014-08-28T00:50: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x v="0"/>
    <d v="2015-08-23T08:35:08"/>
    <d v="2015-08-23T08:35:08"/>
    <b v="0"/>
    <n v="8"/>
    <b v="0"/>
    <s v="technology/web"/>
    <n v="2.6200000000000001E-2"/>
    <n v="6.1068702290076333E-2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x v="0"/>
    <d v="2015-05-24T15:00:00"/>
    <d v="2015-05-24T15:00:00"/>
    <b v="0"/>
    <n v="1"/>
    <b v="0"/>
    <s v="technology/web"/>
    <n v="2E-3"/>
    <n v="0.1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x v="0"/>
    <d v="2015-11-22T20:48:56"/>
    <d v="2015-11-22T20:48:5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x v="0"/>
    <d v="2015-06-15T22:06:20"/>
    <d v="2015-06-15T22:06:20"/>
    <b v="0"/>
    <n v="5"/>
    <b v="0"/>
    <s v="technology/web"/>
    <n v="9.7400000000000004E-3"/>
    <n v="3.4223134839151265E-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x v="0"/>
    <d v="2015-11-29T01:49:04"/>
    <d v="2015-11-29T01:49:04"/>
    <b v="0"/>
    <n v="1"/>
    <b v="0"/>
    <s v="technology/web"/>
    <n v="6.41025641025641E-3"/>
    <n v="0.2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x v="0"/>
    <d v="2015-04-22T19:56:26"/>
    <d v="2015-04-22T19:56:2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x v="2"/>
    <d v="2016-01-19T13:27:17"/>
    <d v="2016-01-19T13:27:1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x v="2"/>
    <d v="2016-09-02T00:45:46"/>
    <d v="2016-09-02T00:45: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x v="0"/>
    <d v="2015-10-01T04:59:00"/>
    <d v="2015-10-01T04:59:00"/>
    <b v="0"/>
    <n v="121"/>
    <b v="0"/>
    <s v="technology/web"/>
    <n v="0.21363333333333334"/>
    <n v="9.4398502106412853E-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x v="2"/>
    <d v="2016-06-24T01:29:00"/>
    <d v="2016-06-24T01:29:0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x v="0"/>
    <d v="2015-09-25T02:55:59"/>
    <d v="2015-09-25T02:55: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x v="1"/>
    <d v="2017-02-25T09:01:47"/>
    <d v="2017-02-25T09:01:4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x v="0"/>
    <d v="2015-05-08T08:14:03"/>
    <d v="2015-05-08T08:14:03"/>
    <b v="0"/>
    <n v="3"/>
    <b v="0"/>
    <s v="technology/web"/>
    <n v="0.03"/>
    <n v="0.0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x v="0"/>
    <d v="2015-12-09T19:26:43"/>
    <d v="2015-12-09T19:26:4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x v="3"/>
    <d v="2014-11-25T16:36:30"/>
    <d v="2014-11-25T16:36:3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x v="3"/>
    <d v="2014-08-25T17:12:18"/>
    <d v="2014-08-25T17:12:18"/>
    <b v="0"/>
    <n v="1"/>
    <b v="0"/>
    <s v="technology/web"/>
    <n v="0.01"/>
    <n v="3.3333333333333335E-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x v="2"/>
    <d v="2016-07-07T23:42:17"/>
    <d v="2016-07-07T23:42:17"/>
    <b v="0"/>
    <n v="3"/>
    <b v="0"/>
    <s v="technology/web"/>
    <n v="1.044E-2"/>
    <n v="1.1494252873563218E-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x v="2"/>
    <d v="2016-07-01T18:35:38"/>
    <d v="2016-07-01T18:35:38"/>
    <b v="0"/>
    <n v="9"/>
    <b v="0"/>
    <s v="technology/web"/>
    <n v="5.6833333333333333E-2"/>
    <n v="2.6392961876832845E-2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x v="0"/>
    <d v="2015-05-28T00:13:17"/>
    <d v="2015-05-28T00:13:1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x v="0"/>
    <d v="2015-05-14T23:44:01"/>
    <d v="2015-05-14T23:44:0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x v="1"/>
    <d v="2017-03-26T20:29:37"/>
    <d v="2017-03-26T20:29:3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x v="0"/>
    <d v="2015-08-15T13:22:00"/>
    <d v="2015-08-15T13:22:00"/>
    <b v="0"/>
    <n v="39"/>
    <b v="0"/>
    <s v="technology/web"/>
    <n v="0.17380000000000001"/>
    <n v="8.9758342922899893E-3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x v="2"/>
    <d v="2016-03-14T23:00:00"/>
    <d v="2016-03-14T23:00:00"/>
    <b v="0"/>
    <n v="1"/>
    <b v="0"/>
    <s v="technology/web"/>
    <n v="2.0000000000000001E-4"/>
    <n v="1.1111111111111112E-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x v="3"/>
    <d v="2014-07-13T16:37:37"/>
    <d v="2014-07-13T16:37:3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x v="2"/>
    <d v="2016-05-14T15:18:28"/>
    <d v="2016-05-14T15:18:28"/>
    <b v="0"/>
    <n v="3"/>
    <b v="0"/>
    <s v="technology/web"/>
    <n v="1.75E-3"/>
    <n v="8.5714285714285719E-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x v="0"/>
    <d v="2015-09-06T05:10:00"/>
    <d v="2015-09-06T05:10:00"/>
    <b v="0"/>
    <n v="1"/>
    <b v="0"/>
    <s v="technology/web"/>
    <n v="8.3340278356529708E-4"/>
    <n v="0.1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x v="2"/>
    <d v="2016-05-28T18:32:09"/>
    <d v="2016-05-28T18:32:09"/>
    <b v="0"/>
    <n v="9"/>
    <b v="0"/>
    <s v="technology/web"/>
    <n v="1.38E-2"/>
    <n v="1.3043478260869565E-2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x v="0"/>
    <d v="2015-11-25T16:49:25"/>
    <d v="2015-11-25T16:49:2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x v="2"/>
    <d v="2016-06-17T23:00:00"/>
    <d v="2016-06-17T23:00:00"/>
    <b v="0"/>
    <n v="25"/>
    <b v="0"/>
    <s v="technology/web"/>
    <n v="0.1245"/>
    <n v="2.0080321285140562E-2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x v="0"/>
    <d v="2015-02-26T22:17:09"/>
    <d v="2015-02-26T22:17:0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x v="0"/>
    <d v="2015-04-12T02:12:42"/>
    <d v="2015-04-12T02:12:42"/>
    <b v="0"/>
    <n v="1"/>
    <b v="0"/>
    <s v="technology/web"/>
    <n v="8.0000000000000007E-5"/>
    <n v="0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x v="0"/>
    <d v="2015-06-06T10:47:00"/>
    <d v="2015-06-06T10:47:00"/>
    <b v="0"/>
    <n v="1"/>
    <b v="0"/>
    <s v="technology/web"/>
    <n v="2E-3"/>
    <n v="0.2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x v="1"/>
    <d v="2017-02-25T23:04:00"/>
    <d v="2017-02-25T23:04:00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x v="638"/>
    <x v="1"/>
    <d v="2017-03-25T13:14:22"/>
    <d v="2017-03-25T13:14:22"/>
    <b v="0"/>
    <n v="6"/>
    <b v="0"/>
    <s v="technology/web"/>
    <n v="9.0000000000000006E-5"/>
    <n v="0.33333333333333331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x v="3"/>
    <d v="2014-10-13T13:59:55"/>
    <d v="2014-10-13T13:59:5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x v="2"/>
    <d v="2016-11-24T23:00:00"/>
    <d v="2016-11-24T23:00:00"/>
    <b v="0"/>
    <n v="2"/>
    <b v="1"/>
    <s v="technology/wearables"/>
    <n v="1.4428571428571428"/>
    <n v="1.9801980198019802E-2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x v="0"/>
    <d v="2015-08-13T13:40:48"/>
    <d v="2015-08-13T13:40:48"/>
    <b v="0"/>
    <n v="315"/>
    <b v="1"/>
    <s v="technology/wearables"/>
    <n v="1.1916249999999999"/>
    <n v="6.608622679114654E-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x v="0"/>
    <d v="2015-08-19T15:37:54"/>
    <d v="2015-08-19T15:37:54"/>
    <b v="0"/>
    <n v="2174"/>
    <b v="1"/>
    <s v="technology/wearables"/>
    <n v="14.604850000000001"/>
    <n v="7.4427330647011099E-3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x v="0"/>
    <d v="2015-05-31T15:24:35"/>
    <d v="2015-05-31T15:24:35"/>
    <b v="0"/>
    <n v="152"/>
    <b v="1"/>
    <s v="technology/wearables"/>
    <n v="1.0580799999999999"/>
    <n v="5.7462573718433385E-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x v="3"/>
    <d v="2014-10-29T01:00:00"/>
    <d v="2014-10-29T01:00:00"/>
    <b v="0"/>
    <n v="1021"/>
    <b v="1"/>
    <s v="technology/wearables"/>
    <n v="3.0011791999999997"/>
    <n v="1.3607984488230494E-2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x v="2"/>
    <d v="2016-08-12T00:37:54"/>
    <d v="2016-08-12T00:37:54"/>
    <b v="0"/>
    <n v="237"/>
    <b v="1"/>
    <s v="technology/wearables"/>
    <n v="2.7869999999999999"/>
    <n v="4.2518837459634015E-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x v="3"/>
    <d v="2014-08-11T20:27:47"/>
    <d v="2014-08-11T20:27:47"/>
    <b v="0"/>
    <n v="27"/>
    <b v="1"/>
    <s v="technology/wearables"/>
    <n v="1.3187625000000001"/>
    <n v="2.5592174481758465E-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x v="2"/>
    <d v="2016-03-17T17:25:49"/>
    <d v="2016-03-17T17:25:49"/>
    <b v="0"/>
    <n v="17"/>
    <b v="1"/>
    <s v="technology/wearables"/>
    <n v="1.0705"/>
    <n v="7.9402148528724889E-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x v="3"/>
    <d v="2014-10-14T16:38:28"/>
    <d v="2014-10-14T16:38:28"/>
    <b v="0"/>
    <n v="27"/>
    <b v="1"/>
    <s v="technology/wearables"/>
    <n v="1.2682285714285715"/>
    <n v="6.0827250608272508E-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x v="3"/>
    <d v="2014-09-16T21:53:33"/>
    <d v="2014-09-16T21:53:33"/>
    <b v="0"/>
    <n v="82"/>
    <b v="1"/>
    <s v="technology/wearables"/>
    <n v="1.3996"/>
    <n v="2.3435267219205486E-2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x v="3"/>
    <d v="2014-12-19T01:53:04"/>
    <d v="2014-12-19T01:53:04"/>
    <b v="0"/>
    <n v="48"/>
    <b v="1"/>
    <s v="technology/wearables"/>
    <n v="1.1240000000000001"/>
    <n v="2.8469750889679714E-2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x v="3"/>
    <d v="2014-12-13T00:25:11"/>
    <d v="2014-12-13T00:25:11"/>
    <b v="0"/>
    <n v="105"/>
    <b v="1"/>
    <s v="technology/wearables"/>
    <n v="1.00528"/>
    <n v="4.1779404742957188E-3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x v="2"/>
    <d v="2016-12-01T17:34:10"/>
    <d v="2016-12-01T17:34:10"/>
    <b v="0"/>
    <n v="28"/>
    <b v="1"/>
    <s v="technology/wearables"/>
    <n v="1.0046666666666666"/>
    <n v="9.2899800928998005E-3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x v="0"/>
    <d v="2015-08-20T14:50:40"/>
    <d v="2015-08-20T14:50:40"/>
    <b v="0"/>
    <n v="1107"/>
    <b v="1"/>
    <s v="technology/wearables"/>
    <n v="1.4144600000000001"/>
    <n v="1.0435077697495864E-2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x v="0"/>
    <d v="2015-07-08T22:58:33"/>
    <d v="2015-07-08T22:58:33"/>
    <b v="0"/>
    <n v="1013"/>
    <b v="1"/>
    <s v="technology/wearables"/>
    <n v="2.6729166666666666"/>
    <n v="3.158222915042868E-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x v="0"/>
    <d v="2015-03-12T21:58:32"/>
    <d v="2015-03-12T21:58:32"/>
    <b v="0"/>
    <n v="274"/>
    <b v="1"/>
    <s v="technology/wearables"/>
    <n v="1.4688749999999999"/>
    <n v="2.3317164496638582E-2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x v="2"/>
    <d v="2016-04-17T18:18:39"/>
    <d v="2016-04-17T18:18:39"/>
    <b v="0"/>
    <n v="87"/>
    <b v="1"/>
    <s v="technology/wearables"/>
    <n v="2.1356000000000002"/>
    <n v="8.1475931822438657E-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x v="0"/>
    <d v="2015-12-23T20:17:52"/>
    <d v="2015-12-23T20:17:52"/>
    <b v="0"/>
    <n v="99"/>
    <b v="1"/>
    <s v="technology/wearables"/>
    <n v="1.2569999999999999"/>
    <n v="5.2505966587112173E-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x v="0"/>
    <d v="2015-07-26T18:00:00"/>
    <d v="2015-07-26T18:00:00"/>
    <b v="0"/>
    <n v="276"/>
    <b v="1"/>
    <s v="technology/wearables"/>
    <n v="1.0446206037108834"/>
    <n v="9.1460383735957849E-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x v="0"/>
    <d v="2015-08-23T14:14:55"/>
    <d v="2015-08-23T14:14:55"/>
    <b v="0"/>
    <n v="21"/>
    <b v="1"/>
    <s v="technology/wearables"/>
    <n v="1.0056666666666667"/>
    <n v="6.9605568445475635E-3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x v="3"/>
    <d v="2014-11-09T18:47:59"/>
    <d v="2014-11-09T18:47:59"/>
    <b v="0"/>
    <n v="18"/>
    <b v="0"/>
    <s v="technology/wearables"/>
    <n v="3.058E-2"/>
    <n v="1.1772400261608895E-2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x v="2"/>
    <d v="2016-10-23T15:29:19"/>
    <d v="2016-10-23T15:29:19"/>
    <b v="0"/>
    <n v="9"/>
    <b v="0"/>
    <s v="technology/wearables"/>
    <n v="9.4999999999999998E-3"/>
    <n v="9.4736842105263161E-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x v="0"/>
    <d v="2015-01-16T10:30:47"/>
    <d v="2015-01-16T10:30:47"/>
    <b v="0"/>
    <n v="4"/>
    <b v="0"/>
    <s v="technology/wearables"/>
    <n v="4.0000000000000001E-3"/>
    <n v="2.564102564102564E-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x v="0"/>
    <d v="2015-07-18T20:14:16"/>
    <d v="2015-07-18T20:14:16"/>
    <b v="0"/>
    <n v="7"/>
    <b v="0"/>
    <s v="technology/wearables"/>
    <n v="3.5000000000000001E-3"/>
    <n v="0.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x v="0"/>
    <d v="2015-04-13T15:59:35"/>
    <d v="2015-04-13T15:59:35"/>
    <b v="0"/>
    <n v="29"/>
    <b v="0"/>
    <s v="technology/wearables"/>
    <n v="7.5333333333333335E-2"/>
    <n v="3.2079646017699116E-2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x v="1"/>
    <d v="2017-01-13T17:04:21"/>
    <d v="2017-01-13T17:04:21"/>
    <b v="0"/>
    <n v="12"/>
    <b v="0"/>
    <s v="technology/wearables"/>
    <n v="0.18640000000000001"/>
    <n v="6.4377682403433476E-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x v="3"/>
    <d v="2014-08-17T19:58:18"/>
    <d v="2014-08-17T19:58:18"/>
    <b v="0"/>
    <n v="4"/>
    <b v="0"/>
    <s v="technology/wearables"/>
    <n v="4.0000000000000003E-5"/>
    <n v="0.5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x v="2"/>
    <d v="2016-10-29T08:57:43"/>
    <d v="2016-10-29T08:57:43"/>
    <b v="0"/>
    <n v="28"/>
    <b v="0"/>
    <s v="technology/wearables"/>
    <n v="0.1002"/>
    <n v="5.5888223552894214E-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x v="0"/>
    <d v="2015-05-11T19:57:02"/>
    <d v="2015-05-11T19:57:02"/>
    <b v="0"/>
    <n v="25"/>
    <b v="0"/>
    <s v="technology/wearables"/>
    <n v="4.5600000000000002E-2"/>
    <n v="3.6549707602339179E-2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x v="669"/>
    <x v="2"/>
    <d v="2016-07-06T15:00:58"/>
    <d v="2016-07-06T15:00:58"/>
    <b v="0"/>
    <n v="28"/>
    <b v="0"/>
    <s v="technology/wearables"/>
    <n v="0.21507499999999999"/>
    <n v="6.5093572009764032E-4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x v="2"/>
    <d v="2016-06-19T08:10:00"/>
    <d v="2016-06-19T08:10:00"/>
    <b v="0"/>
    <n v="310"/>
    <b v="0"/>
    <s v="technology/wearables"/>
    <n v="0.29276666666666668"/>
    <n v="1.1765152377699343E-2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x v="0"/>
    <d v="2015-01-14T04:00:00"/>
    <d v="2015-01-14T04:00:00"/>
    <b v="0"/>
    <n v="15"/>
    <b v="0"/>
    <s v="technology/wearables"/>
    <n v="0.39426666666666665"/>
    <n v="1.2681772066283395E-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x v="0"/>
    <d v="2015-01-01T04:59:00"/>
    <d v="2015-01-01T04:59:00"/>
    <b v="0"/>
    <n v="215"/>
    <b v="0"/>
    <s v="technology/wearables"/>
    <n v="0.21628"/>
    <n v="1.988163491769928E-2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x v="3"/>
    <d v="2014-09-01T20:10:17"/>
    <d v="2014-09-01T20:10:17"/>
    <b v="0"/>
    <n v="3"/>
    <b v="0"/>
    <s v="technology/wearables"/>
    <n v="2.0500000000000002E-3"/>
    <n v="1.4634146341463415E-2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x v="3"/>
    <d v="2014-08-12T02:47:07"/>
    <d v="2014-08-12T02:47:07"/>
    <b v="0"/>
    <n v="2"/>
    <b v="0"/>
    <s v="technology/wearables"/>
    <n v="2.9999999999999997E-4"/>
    <n v="0.13333333333333333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x v="0"/>
    <d v="2015-01-01T06:59:00"/>
    <d v="2015-01-01T06:59:00"/>
    <b v="0"/>
    <n v="26"/>
    <b v="0"/>
    <s v="technology/wearables"/>
    <n v="0.14849999999999999"/>
    <n v="2.9180695847362513E-2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x v="676"/>
    <x v="0"/>
    <d v="2015-02-07T18:26:21"/>
    <d v="2015-02-07T18:26:21"/>
    <b v="0"/>
    <n v="24"/>
    <b v="0"/>
    <s v="technology/wearables"/>
    <n v="1.4710000000000001E-2"/>
    <n v="1.6315431679129844E-2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x v="677"/>
    <x v="2"/>
    <d v="2016-06-28T09:41:35"/>
    <d v="2016-06-28T09:41:35"/>
    <b v="0"/>
    <n v="96"/>
    <b v="0"/>
    <s v="technology/wearables"/>
    <n v="0.25584000000000001"/>
    <n v="7.5046904315196998E-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x v="2"/>
    <d v="2016-05-21T09:02:18"/>
    <d v="2016-05-21T09:02:18"/>
    <b v="0"/>
    <n v="17"/>
    <b v="0"/>
    <s v="technology/wearables"/>
    <n v="3.8206896551724136E-2"/>
    <n v="1.5342960288808664E-2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x v="2"/>
    <d v="2016-09-03T16:41:49"/>
    <d v="2016-09-03T16:41:49"/>
    <b v="0"/>
    <n v="94"/>
    <b v="0"/>
    <s v="technology/wearables"/>
    <n v="0.15485964912280703"/>
    <n v="1.0649144669763227E-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x v="3"/>
    <d v="2014-09-17T12:02:11"/>
    <d v="2014-09-17T12:02:11"/>
    <b v="0"/>
    <n v="129"/>
    <b v="0"/>
    <s v="technology/wearables"/>
    <n v="0.25912000000000002"/>
    <n v="6.6378511886384687E-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x v="2"/>
    <d v="2016-10-26T19:20:04"/>
    <d v="2016-10-26T19:20: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x v="1"/>
    <d v="2017-03-14T17:22:02"/>
    <d v="2017-03-14T17:22:02"/>
    <b v="0"/>
    <n v="4"/>
    <b v="0"/>
    <s v="technology/wearables"/>
    <n v="1.06E-3"/>
    <n v="7.5471698113207544E-2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x v="2"/>
    <d v="2016-10-31T21:36:04"/>
    <d v="2016-10-31T21:36:04"/>
    <b v="0"/>
    <n v="3"/>
    <b v="0"/>
    <s v="technology/wearables"/>
    <n v="8.5142857142857138E-3"/>
    <n v="1.0067114093959731E-2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x v="3"/>
    <d v="2014-07-25T03:00:00"/>
    <d v="2014-07-25T03:00:00"/>
    <b v="0"/>
    <n v="135"/>
    <b v="0"/>
    <s v="technology/wearables"/>
    <n v="7.4837500000000001E-2"/>
    <n v="5.6372139635877732E-3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x v="0"/>
    <d v="2015-01-12T20:47:52"/>
    <d v="2015-01-12T20:47:52"/>
    <b v="0"/>
    <n v="10"/>
    <b v="0"/>
    <s v="technology/wearables"/>
    <n v="0.27650000000000002"/>
    <n v="1.8083182640144666E-2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x v="686"/>
    <x v="0"/>
    <d v="2015-08-03T16:09:30"/>
    <d v="2015-08-03T16:09:3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x v="1"/>
    <d v="2017-02-05T18:00:53"/>
    <d v="2017-02-05T18:00:53"/>
    <b v="0"/>
    <n v="6"/>
    <b v="0"/>
    <s v="technology/wearables"/>
    <n v="3.5499999999999997E-2"/>
    <n v="1.6901408450704226E-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x v="0"/>
    <d v="2015-10-15T02:30:53"/>
    <d v="2015-10-15T02:30:53"/>
    <b v="0"/>
    <n v="36"/>
    <b v="0"/>
    <s v="technology/wearables"/>
    <n v="0.72989999999999999"/>
    <n v="2.4660912453760789E-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x v="2"/>
    <d v="2016-12-08T04:59:00"/>
    <d v="2016-12-08T04:59:00"/>
    <b v="0"/>
    <n v="336"/>
    <b v="0"/>
    <s v="technology/wearables"/>
    <n v="0.57648750000000004"/>
    <n v="2.914200221166981E-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x v="2"/>
    <d v="2016-09-09T06:00:00"/>
    <d v="2016-09-09T06:00:00"/>
    <b v="0"/>
    <n v="34"/>
    <b v="0"/>
    <s v="technology/wearables"/>
    <n v="0.1234"/>
    <n v="1.3776337115072933E-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x v="0"/>
    <d v="2015-07-01T00:40:46"/>
    <d v="2015-07-01T00:40:46"/>
    <b v="0"/>
    <n v="10"/>
    <b v="0"/>
    <s v="technology/wearables"/>
    <n v="5.1999999999999998E-3"/>
    <n v="3.8461538461538464E-2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x v="2"/>
    <d v="2016-12-22T09:01:03"/>
    <d v="2016-12-22T09:01:03"/>
    <b v="0"/>
    <n v="201"/>
    <b v="0"/>
    <s v="technology/wearables"/>
    <n v="6.5299999999999997E-2"/>
    <n v="0.15390505359877488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x v="0"/>
    <d v="2015-04-30T19:23:47"/>
    <d v="2015-04-30T19:23:47"/>
    <b v="0"/>
    <n v="296"/>
    <b v="0"/>
    <s v="technology/wearables"/>
    <n v="0.35338000000000003"/>
    <n v="8.3762521931065714E-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x v="1"/>
    <d v="2017-02-01T15:55:59"/>
    <d v="2017-02-01T15:55:59"/>
    <b v="0"/>
    <n v="7"/>
    <b v="0"/>
    <s v="technology/wearables"/>
    <n v="3.933333333333333E-3"/>
    <n v="1.1864406779661017E-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x v="3"/>
    <d v="2014-10-31T12:30:20"/>
    <d v="2014-10-31T12:30:20"/>
    <b v="0"/>
    <n v="7"/>
    <b v="0"/>
    <s v="technology/wearables"/>
    <n v="1.06E-2"/>
    <n v="1.10062893081761E-2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x v="3"/>
    <d v="2014-07-25T22:15:02"/>
    <d v="2014-07-25T22:15: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x v="2"/>
    <d v="2016-02-03T12:33:09"/>
    <d v="2016-02-03T12:33:09"/>
    <b v="0"/>
    <n v="114"/>
    <b v="0"/>
    <s v="technology/wearables"/>
    <n v="0.46379999999999999"/>
    <n v="4.9159120310478657E-2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x v="3"/>
    <d v="2014-09-18T02:00:00"/>
    <d v="2014-09-18T02:00:00"/>
    <b v="0"/>
    <n v="29"/>
    <b v="0"/>
    <s v="technology/wearables"/>
    <n v="0.15390000000000001"/>
    <n v="1.8843404808317088E-3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x v="4"/>
    <d v="2013-11-22T16:00:00"/>
    <d v="2013-11-22T16:00:00"/>
    <b v="0"/>
    <n v="890"/>
    <b v="0"/>
    <s v="technology/wearables"/>
    <n v="0.824221076923077"/>
    <n v="8.3062106003299711E-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x v="1"/>
    <d v="2017-01-10T16:31:21"/>
    <d v="2017-01-10T16:31:21"/>
    <b v="0"/>
    <n v="31"/>
    <b v="0"/>
    <s v="technology/wearables"/>
    <n v="2.6866666666666667E-2"/>
    <n v="7.6923076923076927E-2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x v="3"/>
    <d v="2014-07-23T15:54:40"/>
    <d v="2014-07-23T15:54:40"/>
    <b v="0"/>
    <n v="21"/>
    <b v="0"/>
    <s v="technology/wearables"/>
    <n v="0.26600000000000001"/>
    <n v="3.4324942791762012E-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x v="2"/>
    <d v="2016-11-24T18:26:27"/>
    <d v="2016-11-24T18:26:27"/>
    <b v="0"/>
    <n v="37"/>
    <b v="0"/>
    <s v="technology/wearables"/>
    <n v="0.30813400000000002"/>
    <n v="8.0051752376130731E-3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x v="1"/>
    <d v="2017-01-31T23:32:00"/>
    <d v="2017-01-31T23:32:00"/>
    <b v="0"/>
    <n v="7"/>
    <b v="0"/>
    <s v="technology/wearables"/>
    <n v="5.5800000000000002E-2"/>
    <n v="8.3632019115890081E-3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x v="1"/>
    <d v="2017-02-20T04:37:48"/>
    <d v="2017-02-20T04:37:48"/>
    <b v="0"/>
    <n v="4"/>
    <b v="0"/>
    <s v="technology/wearables"/>
    <n v="8.7454545454545458E-3"/>
    <n v="8.3160083160083165E-3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x v="1"/>
    <d v="2017-01-21T11:47:58"/>
    <d v="2017-01-21T11:47:58"/>
    <b v="0"/>
    <n v="5"/>
    <b v="0"/>
    <s v="technology/wearables"/>
    <n v="9.7699999999999992E-3"/>
    <n v="5.1177072671443197E-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x v="2"/>
    <d v="2016-12-14T18:39:00"/>
    <d v="2016-12-14T18:39:00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x v="1"/>
    <d v="2017-01-01T15:55:27"/>
    <d v="2017-01-01T15:55:27"/>
    <b v="0"/>
    <n v="456"/>
    <b v="0"/>
    <s v="technology/wearables"/>
    <n v="0.78927352941176465"/>
    <n v="8.49627170182558E-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x v="3"/>
    <d v="2014-09-13T13:56:40"/>
    <d v="2014-09-13T13:56:40"/>
    <b v="0"/>
    <n v="369"/>
    <b v="0"/>
    <s v="technology/wearables"/>
    <n v="0.22092500000000001"/>
    <n v="4.1756252121760776E-2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x v="3"/>
    <d v="2014-12-05T00:59:19"/>
    <d v="2014-12-05T00:59:19"/>
    <b v="0"/>
    <n v="2"/>
    <b v="0"/>
    <s v="technology/wearables"/>
    <n v="4.0666666666666663E-3"/>
    <n v="3.2786885245901641E-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x v="3"/>
    <d v="2014-08-20T00:44:00"/>
    <d v="2014-08-20T00:44:0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x v="2"/>
    <d v="2016-12-14T12:01:08"/>
    <d v="2016-12-14T12:01:08"/>
    <b v="0"/>
    <n v="338"/>
    <b v="0"/>
    <s v="technology/wearables"/>
    <n v="0.33790999999999999"/>
    <n v="1.000266343109112E-2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x v="2"/>
    <d v="2016-02-14T16:20:32"/>
    <d v="2016-02-14T16:20:32"/>
    <b v="0"/>
    <n v="4"/>
    <b v="0"/>
    <s v="technology/wearables"/>
    <n v="2.1649484536082476E-3"/>
    <n v="3.8095238095238099E-2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x v="2"/>
    <d v="2016-06-05T12:42:12"/>
    <d v="2016-06-05T12:42:12"/>
    <b v="0"/>
    <n v="1"/>
    <b v="0"/>
    <s v="technology/wearables"/>
    <n v="7.9600000000000001E-3"/>
    <n v="5.0251256281407036E-3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x v="1"/>
    <d v="2017-02-28T18:54:42"/>
    <d v="2017-02-28T18:54:42"/>
    <b v="0"/>
    <n v="28"/>
    <b v="0"/>
    <s v="technology/wearables"/>
    <n v="0.14993333333333334"/>
    <n v="1.2449977767896843E-2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x v="0"/>
    <d v="2015-11-05T03:10:40"/>
    <d v="2015-11-05T03:10:40"/>
    <b v="0"/>
    <n v="12"/>
    <b v="0"/>
    <s v="technology/wearables"/>
    <n v="5.0509090909090906E-2"/>
    <n v="8.6393088552915772E-3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x v="3"/>
    <d v="2014-12-01T00:00:00"/>
    <d v="2014-12-01T00:00:00"/>
    <b v="0"/>
    <n v="16"/>
    <b v="0"/>
    <s v="technology/wearables"/>
    <n v="0.10214285714285715"/>
    <n v="2.2377622377622378E-2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x v="3"/>
    <d v="2014-09-05T20:30:02"/>
    <d v="2014-09-05T20:30:02"/>
    <b v="0"/>
    <n v="4"/>
    <b v="0"/>
    <s v="technology/wearables"/>
    <n v="3.0500000000000002E-3"/>
    <n v="1.3114754098360656E-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x v="1"/>
    <d v="2017-02-18T05:59:00"/>
    <d v="2017-02-18T05:59:00"/>
    <b v="0"/>
    <n v="4"/>
    <b v="0"/>
    <s v="technology/wearables"/>
    <n v="7.4999999999999997E-3"/>
    <n v="4.4444444444444446E-2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x v="2"/>
    <d v="2016-02-23T00:57:56"/>
    <d v="2016-02-23T00:57:56"/>
    <b v="0"/>
    <n v="10"/>
    <b v="0"/>
    <s v="technology/wearables"/>
    <n v="1.2933333333333333E-2"/>
    <n v="5.1546391752577317E-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x v="5"/>
    <d v="2012-01-29T15:34:51"/>
    <d v="2012-01-29T15:34:51"/>
    <b v="0"/>
    <n v="41"/>
    <b v="1"/>
    <s v="publishing/nonfiction"/>
    <n v="1.4394736842105262"/>
    <n v="1.4990859232175503E-2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x v="3"/>
    <d v="2014-08-01T13:43:27"/>
    <d v="2014-08-01T13:43:27"/>
    <b v="0"/>
    <n v="119"/>
    <b v="1"/>
    <s v="publishing/nonfiction"/>
    <n v="1.2210975609756098"/>
    <n v="1.1884550084889643E-2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x v="5"/>
    <d v="2012-04-08T18:19:38"/>
    <d v="2012-04-08T18:19:38"/>
    <b v="0"/>
    <n v="153"/>
    <b v="1"/>
    <s v="publishing/nonfiction"/>
    <n v="1.3202400000000001"/>
    <n v="4.6355208143973826E-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x v="0"/>
    <d v="2015-07-30T03:59:00"/>
    <d v="2015-07-30T03:59:00"/>
    <b v="0"/>
    <n v="100"/>
    <b v="1"/>
    <s v="publishing/nonfiction"/>
    <n v="1.0938000000000001"/>
    <n v="1.8284878405558602E-2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x v="724"/>
    <x v="6"/>
    <d v="2011-06-30T15:19:23"/>
    <d v="2011-06-30T15:19:23"/>
    <b v="0"/>
    <n v="143"/>
    <b v="1"/>
    <s v="publishing/nonfiction"/>
    <n v="1.0547157142857144"/>
    <n v="1.9368794028451809E-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x v="0"/>
    <d v="2015-12-13T15:01:52"/>
    <d v="2015-12-13T15:01:52"/>
    <b v="0"/>
    <n v="140"/>
    <b v="1"/>
    <s v="publishing/nonfiction"/>
    <n v="1.0035000000000001"/>
    <n v="6.9755854509217742E-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x v="4"/>
    <d v="2013-04-12T01:01:27"/>
    <d v="2013-04-12T01:01:27"/>
    <b v="0"/>
    <n v="35"/>
    <b v="1"/>
    <s v="publishing/nonfiction"/>
    <n v="1.014"/>
    <n v="1.3806706114398421E-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x v="4"/>
    <d v="2013-01-14T21:20:00"/>
    <d v="2013-01-14T21:20:00"/>
    <b v="0"/>
    <n v="149"/>
    <b v="1"/>
    <s v="publishing/nonfiction"/>
    <n v="1.5551428571428572"/>
    <n v="2.7374609590299467E-2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x v="6"/>
    <d v="2011-08-21T20:05:57"/>
    <d v="2011-08-21T20:05:57"/>
    <b v="0"/>
    <n v="130"/>
    <b v="1"/>
    <s v="publishing/nonfiction"/>
    <n v="1.05566"/>
    <n v="1.6419427972390099E-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x v="5"/>
    <d v="2012-09-19T04:27:41"/>
    <d v="2012-09-19T04:27:41"/>
    <b v="0"/>
    <n v="120"/>
    <b v="1"/>
    <s v="publishing/nonfiction"/>
    <n v="1.3065"/>
    <n v="2.2962112514351322E-2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x v="6"/>
    <d v="2011-12-07T17:53:11"/>
    <d v="2011-12-07T17:53:11"/>
    <b v="0"/>
    <n v="265"/>
    <b v="1"/>
    <s v="publishing/nonfiction"/>
    <n v="1.3219000000000001"/>
    <n v="1.0023451093123534E-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x v="5"/>
    <d v="2012-01-22T06:00:00"/>
    <d v="2012-01-22T06:00:00"/>
    <b v="0"/>
    <n v="71"/>
    <b v="1"/>
    <s v="publishing/nonfiction"/>
    <n v="1.26"/>
    <n v="1.126984126984127E-2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x v="4"/>
    <d v="2013-09-29T10:11:01"/>
    <d v="2013-09-29T10:11:01"/>
    <b v="0"/>
    <n v="13"/>
    <b v="1"/>
    <s v="publishing/nonfiction"/>
    <n v="1.6"/>
    <n v="0.20312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x v="4"/>
    <d v="2013-12-20T10:04:52"/>
    <d v="2013-12-20T10:04:52"/>
    <b v="0"/>
    <n v="169"/>
    <b v="1"/>
    <s v="publishing/nonfiction"/>
    <n v="1.2048000000000001"/>
    <n v="5.6108897742363877E-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x v="0"/>
    <d v="2015-05-09T05:00:00"/>
    <d v="2015-05-09T05:00:00"/>
    <b v="0"/>
    <n v="57"/>
    <b v="1"/>
    <s v="publishing/nonfiction"/>
    <n v="1.2552941176470589"/>
    <n v="5.3420805998125589E-3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x v="735"/>
    <x v="3"/>
    <d v="2014-12-04T00:39:00"/>
    <d v="2014-12-04T00:39:00"/>
    <b v="0"/>
    <n v="229"/>
    <b v="1"/>
    <s v="publishing/nonfiction"/>
    <n v="1.1440638297872341"/>
    <n v="4.2588012125495157E-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x v="4"/>
    <d v="2013-11-21T04:59:00"/>
    <d v="2013-11-21T04:59:00"/>
    <b v="0"/>
    <n v="108"/>
    <b v="1"/>
    <s v="publishing/nonfiction"/>
    <n v="3.151388888888889"/>
    <n v="9.5196121639488755E-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x v="3"/>
    <d v="2014-02-14T20:00:00"/>
    <d v="2014-02-14T20:00:00"/>
    <b v="0"/>
    <n v="108"/>
    <b v="1"/>
    <s v="publishing/nonfiction"/>
    <n v="1.224"/>
    <n v="1.7647058823529412E-2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x v="3"/>
    <d v="2014-12-01T04:59:00"/>
    <d v="2014-12-01T04:59:00"/>
    <b v="0"/>
    <n v="41"/>
    <b v="1"/>
    <s v="publishing/nonfiction"/>
    <n v="1.0673333333333332"/>
    <n v="2.5608994378513428E-2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x v="3"/>
    <d v="2014-08-11T12:03:49"/>
    <d v="2014-08-11T12:03:49"/>
    <b v="0"/>
    <n v="139"/>
    <b v="1"/>
    <s v="publishing/nonfiction"/>
    <n v="1.5833333333333333"/>
    <n v="1.4631578947368421E-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x v="0"/>
    <d v="2015-06-21T03:31:22"/>
    <d v="2015-06-21T03:31:22"/>
    <b v="0"/>
    <n v="19"/>
    <b v="1"/>
    <s v="publishing/nonfiction"/>
    <n v="1.0740000000000001"/>
    <n v="5.8969584109248912E-3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x v="4"/>
    <d v="2013-06-11T15:33:26"/>
    <d v="2013-06-11T15:33:26"/>
    <b v="0"/>
    <n v="94"/>
    <b v="1"/>
    <s v="publishing/nonfiction"/>
    <n v="1.0226"/>
    <n v="7.0709654124479085E-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x v="3"/>
    <d v="2014-03-21T21:01:52"/>
    <d v="2014-03-21T21:01:52"/>
    <b v="0"/>
    <n v="23"/>
    <b v="1"/>
    <s v="publishing/nonfiction"/>
    <n v="1.1071428571428572"/>
    <n v="1.4838709677419355E-2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x v="5"/>
    <d v="2012-04-16T21:00:00"/>
    <d v="2012-04-16T21:00:00"/>
    <b v="0"/>
    <n v="15"/>
    <b v="1"/>
    <s v="publishing/nonfiction"/>
    <n v="1.48"/>
    <n v="1.8427518427518427E-2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x v="5"/>
    <d v="2012-12-13T22:58:23"/>
    <d v="2012-12-13T22:58:23"/>
    <b v="0"/>
    <n v="62"/>
    <b v="1"/>
    <s v="publishing/nonfiction"/>
    <n v="1.0232000000000001"/>
    <n v="1.2118842845973418E-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x v="4"/>
    <d v="2013-05-03T13:44:05"/>
    <d v="2013-05-03T13:44:05"/>
    <b v="0"/>
    <n v="74"/>
    <b v="1"/>
    <s v="publishing/nonfiction"/>
    <n v="1.7909909909909909"/>
    <n v="1.8611670020120725E-2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x v="5"/>
    <d v="2012-09-23T03:59:00"/>
    <d v="2012-09-23T03:59:00"/>
    <b v="0"/>
    <n v="97"/>
    <b v="1"/>
    <s v="publishing/nonfiction"/>
    <n v="1.1108135252761968"/>
    <n v="2.923447860156721E-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x v="0"/>
    <d v="2015-01-15T10:54:00"/>
    <d v="2015-01-15T10:54:00"/>
    <b v="0"/>
    <n v="55"/>
    <b v="1"/>
    <s v="publishing/nonfiction"/>
    <n v="1.0004285714285714"/>
    <n v="7.8537769527345421E-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x v="3"/>
    <d v="2014-08-10T20:19:26"/>
    <d v="2014-08-10T20:19:26"/>
    <b v="0"/>
    <n v="44"/>
    <b v="1"/>
    <s v="publishing/nonfiction"/>
    <n v="1.0024999999999999"/>
    <n v="2.1945137157107233E-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x v="1"/>
    <d v="2017-01-28T22:35:30"/>
    <d v="2017-01-28T22:35:30"/>
    <b v="0"/>
    <n v="110"/>
    <b v="1"/>
    <s v="publishing/nonfiction"/>
    <n v="1.0556000000000001"/>
    <n v="1.0420613868889731E-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x v="4"/>
    <d v="2013-02-24T21:04:32"/>
    <d v="2013-02-24T21:04:32"/>
    <b v="0"/>
    <n v="59"/>
    <b v="1"/>
    <s v="publishing/nonfiction"/>
    <n v="1.0258775877587758"/>
    <n v="1.2941434525115156E-2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x v="6"/>
    <d v="2011-08-04T15:07:55"/>
    <d v="2011-08-04T15:07:55"/>
    <b v="0"/>
    <n v="62"/>
    <b v="1"/>
    <s v="publishing/nonfiction"/>
    <n v="1.1850000000000001"/>
    <n v="1.7440225035161745E-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x v="2"/>
    <d v="2016-10-16T11:00:00"/>
    <d v="2016-10-16T11:00:00"/>
    <b v="0"/>
    <n v="105"/>
    <b v="1"/>
    <s v="publishing/nonfiction"/>
    <n v="1.117"/>
    <n v="1.8800358102059087E-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x v="0"/>
    <d v="2015-02-14T14:09:51"/>
    <d v="2015-02-14T14:09:51"/>
    <b v="0"/>
    <n v="26"/>
    <b v="1"/>
    <s v="publishing/nonfiction"/>
    <n v="1.28"/>
    <n v="2.0312500000000001E-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x v="4"/>
    <d v="2013-01-05T17:58:41"/>
    <d v="2013-01-05T17:58:41"/>
    <b v="0"/>
    <n v="49"/>
    <b v="1"/>
    <s v="publishing/nonfiction"/>
    <n v="1.0375000000000001"/>
    <n v="2.3614457831325302E-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x v="4"/>
    <d v="2013-05-20T00:41:00"/>
    <d v="2013-05-20T00:41:00"/>
    <b v="0"/>
    <n v="68"/>
    <b v="1"/>
    <s v="publishing/nonfiction"/>
    <n v="1.0190760000000001"/>
    <n v="2.6690845432529076E-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x v="6"/>
    <d v="2011-04-18T17:24:19"/>
    <d v="2011-04-18T17:24:19"/>
    <b v="0"/>
    <n v="22"/>
    <b v="1"/>
    <s v="publishing/nonfiction"/>
    <n v="1.177142857142857"/>
    <n v="2.6699029126213591E-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x v="5"/>
    <d v="2012-12-06T01:18:34"/>
    <d v="2012-12-06T01:18:34"/>
    <b v="0"/>
    <n v="18"/>
    <b v="1"/>
    <s v="publishing/nonfiction"/>
    <n v="2.38"/>
    <n v="3.0252100840336135E-2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x v="7"/>
    <d v="2010-10-08T20:04:28"/>
    <d v="2010-10-08T20:04:28"/>
    <b v="0"/>
    <n v="19"/>
    <b v="1"/>
    <s v="publishing/nonfiction"/>
    <n v="1.02"/>
    <n v="7.4509803921568628E-3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x v="3"/>
    <d v="2014-07-09T07:55:39"/>
    <d v="2014-07-09T07:55:39"/>
    <b v="0"/>
    <n v="99"/>
    <b v="1"/>
    <s v="publishing/nonfiction"/>
    <n v="1.0192000000000001"/>
    <n v="1.9427001569858712E-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x v="2"/>
    <d v="2016-11-26T19:20:13"/>
    <d v="2016-11-26T19:20: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x v="3"/>
    <d v="2014-02-02T18:02:06"/>
    <d v="2014-02-02T18:02:06"/>
    <b v="0"/>
    <n v="6"/>
    <b v="0"/>
    <s v="publishing/fiction"/>
    <n v="4.7E-2"/>
    <n v="2.553191489361702E-2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x v="2"/>
    <d v="2016-12-04T06:00:00"/>
    <d v="2016-12-04T06:00:0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x v="4"/>
    <d v="2013-08-15T10:43:28"/>
    <d v="2013-08-15T10:43:28"/>
    <b v="0"/>
    <n v="1"/>
    <b v="0"/>
    <s v="publishing/fiction"/>
    <n v="1.1655011655011655E-3"/>
    <n v="0.2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x v="0"/>
    <d v="2015-09-10T04:09:21"/>
    <d v="2015-09-10T04:09:2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x v="3"/>
    <d v="2014-10-19T13:01:24"/>
    <d v="2014-10-19T13:01:24"/>
    <b v="0"/>
    <n v="44"/>
    <b v="0"/>
    <s v="publishing/fiction"/>
    <n v="0.36014285714285715"/>
    <n v="1.7453391511305039E-2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x v="0"/>
    <d v="2015-02-16T18:48:03"/>
    <d v="2015-02-16T18:48:0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x v="767"/>
    <x v="0"/>
    <d v="2015-05-21T03:26:50"/>
    <d v="2015-05-21T03:26:50"/>
    <b v="0"/>
    <n v="3"/>
    <b v="0"/>
    <s v="publishing/fiction"/>
    <n v="3.5400000000000001E-2"/>
    <n v="1.6949152542372881E-2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x v="4"/>
    <d v="2013-12-16T04:58:10"/>
    <d v="2013-12-16T04:58:1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x v="4"/>
    <d v="2013-12-26T23:54:54"/>
    <d v="2013-12-26T23:54:54"/>
    <b v="0"/>
    <n v="52"/>
    <b v="0"/>
    <s v="publishing/fiction"/>
    <n v="0.41399999999999998"/>
    <n v="3.140096618357488E-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x v="4"/>
    <d v="2013-02-24T23:59:29"/>
    <d v="2013-02-24T23:59:2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x v="2"/>
    <d v="2016-01-30T19:46:42"/>
    <d v="2016-01-30T19:46:42"/>
    <b v="0"/>
    <n v="1"/>
    <b v="0"/>
    <s v="publishing/fiction"/>
    <n v="2.631578947368421E-4"/>
    <n v="0.1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x v="8"/>
    <d v="2009-11-01T03:59:00"/>
    <d v="2009-11-01T03:59:00"/>
    <b v="0"/>
    <n v="1"/>
    <b v="0"/>
    <s v="publishing/fiction"/>
    <n v="3.3333333333333333E-2"/>
    <n v="0.02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x v="0"/>
    <d v="2015-05-10T23:01:00"/>
    <d v="2015-05-10T23:01:00"/>
    <b v="0"/>
    <n v="2"/>
    <b v="0"/>
    <s v="publishing/fiction"/>
    <n v="8.5129023676509714E-3"/>
    <n v="6.25E-2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x v="3"/>
    <d v="2014-02-23T18:43:38"/>
    <d v="2014-02-23T18:43:38"/>
    <b v="0"/>
    <n v="9"/>
    <b v="0"/>
    <s v="publishing/fiction"/>
    <n v="0.70199999999999996"/>
    <n v="2.564102564102564E-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x v="6"/>
    <d v="2011-12-16T01:26:35"/>
    <d v="2011-12-16T01:26:35"/>
    <b v="0"/>
    <n v="5"/>
    <b v="0"/>
    <s v="publishing/fiction"/>
    <n v="1.7000000000000001E-2"/>
    <n v="2.9411764705882353E-2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x v="0"/>
    <d v="2015-10-11T05:00:00"/>
    <d v="2015-10-11T05:00:00"/>
    <b v="0"/>
    <n v="57"/>
    <b v="0"/>
    <s v="publishing/fiction"/>
    <n v="0.51400000000000001"/>
    <n v="1.584213451917732E-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x v="4"/>
    <d v="2013-07-31T23:32:57"/>
    <d v="2013-07-31T23:32:57"/>
    <b v="0"/>
    <n v="3"/>
    <b v="0"/>
    <s v="publishing/fiction"/>
    <n v="7.0000000000000001E-3"/>
    <n v="0.14285714285714285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x v="3"/>
    <d v="2014-04-30T16:51:20"/>
    <d v="2014-04-30T16:51:20"/>
    <b v="0"/>
    <n v="1"/>
    <b v="0"/>
    <s v="publishing/fiction"/>
    <n v="4.0000000000000001E-3"/>
    <n v="0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x v="7"/>
    <d v="2010-10-15T04:00:00"/>
    <d v="2010-10-15T04:00:00"/>
    <b v="0"/>
    <n v="6"/>
    <b v="0"/>
    <s v="publishing/fiction"/>
    <n v="2.6666666666666668E-2"/>
    <n v="1.4999999999999999E-2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x v="6"/>
    <d v="2011-05-03T16:10:25"/>
    <d v="2011-05-03T16:10:25"/>
    <b v="0"/>
    <n v="27"/>
    <b v="1"/>
    <s v="music/rock"/>
    <n v="1.04"/>
    <n v="2.5961538461538463E-2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x v="4"/>
    <d v="2013-06-08T00:01:14"/>
    <d v="2013-06-08T00:01:14"/>
    <b v="0"/>
    <n v="25"/>
    <b v="1"/>
    <s v="music/rock"/>
    <n v="1.3315375"/>
    <n v="2.3469109957473974E-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x v="5"/>
    <d v="2012-08-25T18:11:42"/>
    <d v="2012-08-25T18:11:42"/>
    <b v="0"/>
    <n v="14"/>
    <b v="1"/>
    <s v="music/rock"/>
    <n v="1"/>
    <n v="0.02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x v="5"/>
    <d v="2012-04-27T22:00:00"/>
    <d v="2012-04-27T22:00:00"/>
    <b v="0"/>
    <n v="35"/>
    <b v="1"/>
    <s v="music/rock"/>
    <n v="1.4813333333333334"/>
    <n v="1.5751575157515751E-2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x v="3"/>
    <d v="2014-03-17T02:35:19"/>
    <d v="2014-03-17T02:35:19"/>
    <b v="0"/>
    <n v="10"/>
    <b v="1"/>
    <s v="music/rock"/>
    <n v="1.0249999999999999"/>
    <n v="9.7560975609756097E-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x v="4"/>
    <d v="2013-02-28T14:15:15"/>
    <d v="2013-02-28T14:15:15"/>
    <b v="0"/>
    <n v="29"/>
    <b v="1"/>
    <s v="music/rock"/>
    <n v="1.8062799999999999"/>
    <n v="3.2110193325508782E-2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x v="5"/>
    <d v="2012-05-11T15:47:00"/>
    <d v="2012-05-11T15:47:00"/>
    <b v="0"/>
    <n v="44"/>
    <b v="1"/>
    <s v="music/rock"/>
    <n v="1.4279999999999999"/>
    <n v="6.1624649859943975E-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x v="4"/>
    <d v="2013-11-01T15:03:46"/>
    <d v="2013-11-01T15:03:46"/>
    <b v="0"/>
    <n v="17"/>
    <b v="1"/>
    <s v="music/rock"/>
    <n v="1.1416666666666666"/>
    <n v="1.2408759124087591E-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x v="5"/>
    <d v="2012-07-07T03:59:00"/>
    <d v="2012-07-07T03:59:00"/>
    <b v="0"/>
    <n v="34"/>
    <b v="1"/>
    <s v="music/rock"/>
    <n v="2.03505"/>
    <n v="1.6707206211149603E-2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x v="4"/>
    <d v="2013-01-21T07:59:00"/>
    <d v="2013-01-21T07:59:00"/>
    <b v="0"/>
    <n v="14"/>
    <b v="1"/>
    <s v="music/rock"/>
    <n v="1.0941176470588236"/>
    <n v="7.526881720430108E-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x v="4"/>
    <d v="2013-02-01T01:08:59"/>
    <d v="2013-02-01T01:08:59"/>
    <b v="0"/>
    <n v="156"/>
    <b v="1"/>
    <s v="music/rock"/>
    <n v="1.443746"/>
    <n v="1.0805224741748203E-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x v="4"/>
    <d v="2013-11-13T05:59:00"/>
    <d v="2013-11-13T05:59:00"/>
    <b v="0"/>
    <n v="128"/>
    <b v="1"/>
    <s v="music/rock"/>
    <n v="1.0386666666666666"/>
    <n v="1.6431322207958923E-2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x v="4"/>
    <d v="2013-11-07T21:58:03"/>
    <d v="2013-11-07T21:58:03"/>
    <b v="0"/>
    <n v="60"/>
    <b v="1"/>
    <s v="music/rock"/>
    <n v="1.0044440000000001"/>
    <n v="2.3893815882219414E-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x v="4"/>
    <d v="2013-07-03T04:59:00"/>
    <d v="2013-07-03T04:59:00"/>
    <b v="0"/>
    <n v="32"/>
    <b v="1"/>
    <s v="music/rock"/>
    <n v="1.0277927272727272"/>
    <n v="1.1321702642556159E-2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x v="6"/>
    <d v="2011-09-05T17:06:00"/>
    <d v="2011-09-05T17:06:00"/>
    <b v="0"/>
    <n v="53"/>
    <b v="1"/>
    <s v="music/rock"/>
    <n v="1.0531250000000001"/>
    <n v="6.2908011869436198E-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x v="5"/>
    <d v="2012-04-07T04:59:00"/>
    <d v="2012-04-07T04:59:00"/>
    <b v="0"/>
    <n v="184"/>
    <b v="1"/>
    <s v="music/rock"/>
    <n v="1.1178571428571429"/>
    <n v="1.1757188498402555E-2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x v="796"/>
    <x v="4"/>
    <d v="2013-09-15T21:10:00"/>
    <d v="2013-09-15T21:10:00"/>
    <b v="0"/>
    <n v="90"/>
    <b v="1"/>
    <s v="music/rock"/>
    <n v="1.0135000000000001"/>
    <n v="8.8801184015786881E-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x v="5"/>
    <d v="2012-04-29T04:00:00"/>
    <d v="2012-04-29T04:00:00"/>
    <b v="0"/>
    <n v="71"/>
    <b v="1"/>
    <s v="music/rock"/>
    <n v="1.0753333333333333"/>
    <n v="2.2008679479231245E-2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x v="3"/>
    <d v="2014-09-30T14:09:47"/>
    <d v="2014-09-30T14:09:47"/>
    <b v="0"/>
    <n v="87"/>
    <b v="1"/>
    <s v="music/rock"/>
    <n v="1.1488571428571428"/>
    <n v="2.1636408853519026E-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x v="5"/>
    <d v="2012-04-27T16:00:46"/>
    <d v="2012-04-27T16:00:46"/>
    <b v="0"/>
    <n v="28"/>
    <b v="1"/>
    <s v="music/rock"/>
    <n v="1.0002"/>
    <n v="5.5988802239552091E-3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x v="3"/>
    <d v="2014-09-11T10:24:14"/>
    <d v="2014-09-11T10:24:14"/>
    <b v="0"/>
    <n v="56"/>
    <b v="1"/>
    <s v="music/rock"/>
    <n v="1.5213333333333334"/>
    <n v="2.4539877300613498E-2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x v="6"/>
    <d v="2011-07-01T19:05:20"/>
    <d v="2011-07-01T19:05:20"/>
    <b v="0"/>
    <n v="51"/>
    <b v="1"/>
    <s v="music/rock"/>
    <n v="1.1152149999999998"/>
    <n v="2.2865546105459485E-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x v="5"/>
    <d v="2012-09-17T04:05:00"/>
    <d v="2012-09-17T04:05:00"/>
    <b v="0"/>
    <n v="75"/>
    <b v="1"/>
    <s v="music/rock"/>
    <n v="1.0133333333333334"/>
    <n v="1.2335526315789474E-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x v="6"/>
    <d v="2011-05-29T01:00:00"/>
    <d v="2011-05-29T01:00:00"/>
    <b v="0"/>
    <n v="38"/>
    <b v="1"/>
    <s v="music/rock"/>
    <n v="1.232608695652174"/>
    <n v="1.3403880070546737E-2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x v="6"/>
    <d v="2011-07-23T03:59:00"/>
    <d v="2011-07-23T03:59:00"/>
    <b v="0"/>
    <n v="18"/>
    <b v="1"/>
    <s v="music/rock"/>
    <n v="1"/>
    <n v="3.2727272727272726E-3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x v="6"/>
    <d v="2011-07-16T23:00:00"/>
    <d v="2011-07-16T23:00:00"/>
    <b v="0"/>
    <n v="54"/>
    <b v="1"/>
    <s v="music/rock"/>
    <n v="1.05"/>
    <n v="1.7142857142857144E-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x v="6"/>
    <d v="2011-09-07T16:35:39"/>
    <d v="2011-09-07T16:35:39"/>
    <b v="0"/>
    <n v="71"/>
    <b v="1"/>
    <s v="music/rock"/>
    <n v="1.0443750000000001"/>
    <n v="8.497905445840814E-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x v="1"/>
    <d v="2017-03-01T02:00:00"/>
    <d v="2017-03-01T02:00:00"/>
    <b v="0"/>
    <n v="57"/>
    <b v="1"/>
    <s v="music/rock"/>
    <n v="1.05125"/>
    <n v="1.3555291319857313E-2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x v="3"/>
    <d v="2014-12-22T04:59:00"/>
    <d v="2014-12-22T04:59:00"/>
    <b v="0"/>
    <n v="43"/>
    <b v="1"/>
    <s v="music/rock"/>
    <n v="1"/>
    <n v="9.555555555555555E-3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x v="3"/>
    <d v="2014-01-19T20:00:30"/>
    <d v="2014-01-19T20:00:30"/>
    <b v="0"/>
    <n v="52"/>
    <b v="1"/>
    <s v="music/rock"/>
    <n v="1.03775"/>
    <n v="1.2527101903155867E-2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x v="5"/>
    <d v="2012-09-01T01:21:02"/>
    <d v="2012-09-01T01:21:02"/>
    <b v="0"/>
    <n v="27"/>
    <b v="1"/>
    <s v="music/rock"/>
    <n v="1.05"/>
    <n v="1.7142857142857144E-2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x v="4"/>
    <d v="2013-07-10T16:52:00"/>
    <d v="2013-07-10T16:52:00"/>
    <b v="0"/>
    <n v="12"/>
    <b v="1"/>
    <s v="music/rock"/>
    <n v="1.04"/>
    <n v="1.1538461538461539E-2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x v="4"/>
    <d v="2013-03-01T13:58:00"/>
    <d v="2013-03-01T13:58:00"/>
    <b v="0"/>
    <n v="33"/>
    <b v="1"/>
    <s v="music/rock"/>
    <n v="1.5183333333333333"/>
    <n v="3.6223929747530186E-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x v="5"/>
    <d v="2012-07-20T23:02:45"/>
    <d v="2012-07-20T23:02:45"/>
    <b v="0"/>
    <n v="96"/>
    <b v="1"/>
    <s v="music/rock"/>
    <n v="1.59996"/>
    <n v="4.0001000025000621E-2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x v="6"/>
    <d v="2011-05-31T18:04:00"/>
    <d v="2011-05-31T18:04:00"/>
    <b v="0"/>
    <n v="28"/>
    <b v="1"/>
    <s v="music/rock"/>
    <n v="1.2729999999999999"/>
    <n v="2.199528672427337E-2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x v="3"/>
    <d v="2014-11-01T22:01:43"/>
    <d v="2014-11-01T22:01:43"/>
    <b v="0"/>
    <n v="43"/>
    <b v="1"/>
    <s v="music/rock"/>
    <n v="1.07"/>
    <n v="1.0046728971962618E-2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x v="4"/>
    <d v="2013-04-09T06:30:00"/>
    <d v="2013-04-09T06:30:00"/>
    <b v="0"/>
    <n v="205"/>
    <b v="1"/>
    <s v="music/rock"/>
    <n v="1.1512214285714286"/>
    <n v="2.5438819638768762E-2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x v="5"/>
    <d v="2012-03-11T04:59:00"/>
    <d v="2012-03-11T04:59:00"/>
    <b v="0"/>
    <n v="23"/>
    <b v="1"/>
    <s v="music/rock"/>
    <n v="1.3711066666666665"/>
    <n v="1.1183180496533215E-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x v="5"/>
    <d v="2012-08-07T17:01:00"/>
    <d v="2012-08-07T17:01:00"/>
    <b v="0"/>
    <n v="19"/>
    <b v="1"/>
    <s v="music/rock"/>
    <n v="1.5571428571428572"/>
    <n v="3.4862385321100919E-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x v="4"/>
    <d v="2013-12-21T04:44:00"/>
    <d v="2013-12-21T04:44:00"/>
    <b v="0"/>
    <n v="14"/>
    <b v="1"/>
    <s v="music/rock"/>
    <n v="1.0874999999999999"/>
    <n v="3.2183908045977011E-2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x v="3"/>
    <d v="2014-06-09T05:00:00"/>
    <d v="2014-06-09T05:00:00"/>
    <b v="0"/>
    <n v="38"/>
    <b v="1"/>
    <s v="music/rock"/>
    <n v="1.3405"/>
    <n v="1.4173815740395375E-2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x v="0"/>
    <d v="2015-05-04T04:01:00"/>
    <d v="2015-05-04T04:01:00"/>
    <b v="0"/>
    <n v="78"/>
    <b v="1"/>
    <s v="music/rock"/>
    <n v="1"/>
    <n v="4.4617320672691915E-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x v="5"/>
    <d v="2012-10-05T22:44:10"/>
    <d v="2012-10-05T22:44:10"/>
    <b v="0"/>
    <n v="69"/>
    <b v="1"/>
    <s v="music/rock"/>
    <n v="1.1916666666666667"/>
    <n v="1.93006993006993E-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x v="0"/>
    <d v="2015-03-22T22:20:52"/>
    <d v="2015-03-22T22:20:52"/>
    <b v="0"/>
    <n v="33"/>
    <b v="1"/>
    <s v="music/rock"/>
    <n v="1.7949999999999999"/>
    <n v="2.298050139275766E-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x v="7"/>
    <d v="2010-04-18T06:59:00"/>
    <d v="2010-04-18T06:59:00"/>
    <b v="0"/>
    <n v="54"/>
    <b v="1"/>
    <s v="music/rock"/>
    <n v="1.3438124999999999"/>
    <n v="2.5115110925073254E-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x v="5"/>
    <d v="2012-10-29T07:21:24"/>
    <d v="2012-10-29T07:21:24"/>
    <b v="0"/>
    <n v="99"/>
    <b v="1"/>
    <s v="music/rock"/>
    <n v="1.0043200000000001"/>
    <n v="7.885932770431734E-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x v="5"/>
    <d v="2012-03-25T23:55:30"/>
    <d v="2012-03-25T23:55:30"/>
    <b v="0"/>
    <n v="49"/>
    <b v="1"/>
    <s v="music/rock"/>
    <n v="1.0145454545454546"/>
    <n v="8.7813620071684594E-3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x v="5"/>
    <d v="2012-02-14T19:49:00"/>
    <d v="2012-02-14T19:49:00"/>
    <b v="0"/>
    <n v="11"/>
    <b v="1"/>
    <s v="music/rock"/>
    <n v="1.0333333333333334"/>
    <n v="3.5483870967741936E-2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x v="5"/>
    <d v="2012-06-25T16:24:00"/>
    <d v="2012-06-25T16:24:00"/>
    <b v="0"/>
    <n v="38"/>
    <b v="1"/>
    <s v="music/rock"/>
    <n v="1.07"/>
    <n v="2.7318475916606758E-2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x v="2"/>
    <d v="2016-07-13T19:14:00"/>
    <d v="2016-07-13T19:14:00"/>
    <b v="0"/>
    <n v="16"/>
    <b v="1"/>
    <s v="music/rock"/>
    <n v="1.04"/>
    <n v="3.0769230769230771E-2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x v="4"/>
    <d v="2013-03-22T11:37:05"/>
    <d v="2013-03-22T11:37:05"/>
    <b v="0"/>
    <n v="32"/>
    <b v="1"/>
    <s v="music/rock"/>
    <n v="1.0783333333333334"/>
    <n v="1.6486347243688821E-2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x v="5"/>
    <d v="2012-04-27T15:31:34"/>
    <d v="2012-04-27T15:31:34"/>
    <b v="0"/>
    <n v="20"/>
    <b v="1"/>
    <s v="music/rock"/>
    <n v="2.3333333333333335"/>
    <n v="5.7142857142857143E-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x v="5"/>
    <d v="2012-01-21T08:13:00"/>
    <d v="2012-01-21T08:13:00"/>
    <b v="0"/>
    <n v="154"/>
    <b v="1"/>
    <s v="music/rock"/>
    <n v="1.0060706666666666"/>
    <n v="1.0204717229936135E-2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x v="3"/>
    <d v="2014-04-19T21:04:35"/>
    <d v="2014-04-19T21:04:35"/>
    <b v="0"/>
    <n v="41"/>
    <b v="1"/>
    <s v="music/rock"/>
    <n v="1.0166666666666666"/>
    <n v="6.7213114754098363E-3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x v="4"/>
    <d v="2013-07-01T03:59:00"/>
    <d v="2013-07-01T03:59:00"/>
    <b v="0"/>
    <n v="75"/>
    <b v="1"/>
    <s v="music/rock"/>
    <n v="1.3101818181818181"/>
    <n v="1.0407993338884263E-2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x v="5"/>
    <d v="2012-05-19T03:00:00"/>
    <d v="2012-05-19T03:00:00"/>
    <b v="0"/>
    <n v="40"/>
    <b v="1"/>
    <s v="music/rock"/>
    <n v="1.1725000000000001"/>
    <n v="1.7057569296375266E-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x v="4"/>
    <d v="2013-10-07T01:21:58"/>
    <d v="2013-10-07T01:21:58"/>
    <b v="0"/>
    <n v="46"/>
    <b v="1"/>
    <s v="music/rock"/>
    <n v="1.009304"/>
    <n v="9.1151922512939607E-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x v="3"/>
    <d v="2014-05-01T23:57:42"/>
    <d v="2014-05-01T23:57:42"/>
    <b v="0"/>
    <n v="62"/>
    <b v="1"/>
    <s v="music/rock"/>
    <n v="1.218"/>
    <n v="2.0361247947454843E-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x v="5"/>
    <d v="2012-01-17T21:33:05"/>
    <d v="2012-01-17T21:33:05"/>
    <b v="0"/>
    <n v="61"/>
    <b v="1"/>
    <s v="music/rock"/>
    <n v="1.454"/>
    <n v="2.0976616231086657E-2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x v="5"/>
    <d v="2012-09-22T18:19:16"/>
    <d v="2012-09-22T18:19:16"/>
    <b v="0"/>
    <n v="96"/>
    <b v="1"/>
    <s v="music/rock"/>
    <n v="1.166166"/>
    <n v="1.6464208354556729E-2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x v="2"/>
    <d v="2016-09-24T05:26:27"/>
    <d v="2016-09-24T05:26:27"/>
    <b v="0"/>
    <n v="190"/>
    <b v="1"/>
    <s v="music/metal"/>
    <n v="1.2041660000000001"/>
    <n v="1.5778555448335195E-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x v="3"/>
    <d v="2014-11-10T21:07:43"/>
    <d v="2014-11-10T21:07:43"/>
    <b v="1"/>
    <n v="94"/>
    <b v="1"/>
    <s v="music/metal"/>
    <n v="1.0132000000000001"/>
    <n v="1.8555073035925778E-2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x v="4"/>
    <d v="2013-10-14T03:59:00"/>
    <d v="2013-10-14T03:59:00"/>
    <b v="1"/>
    <n v="39"/>
    <b v="1"/>
    <s v="music/metal"/>
    <n v="1.0431999999999999"/>
    <n v="1.495398773006135E-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x v="2"/>
    <d v="2016-12-08T08:00:00"/>
    <d v="2016-12-08T08:00:00"/>
    <b v="0"/>
    <n v="127"/>
    <b v="1"/>
    <s v="music/metal"/>
    <n v="2.6713333333333331"/>
    <n v="1.5847267282256054E-2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x v="3"/>
    <d v="2014-11-01T04:59:00"/>
    <d v="2014-11-01T04:59:00"/>
    <b v="1"/>
    <n v="159"/>
    <b v="1"/>
    <s v="music/metal"/>
    <n v="1.9413333333333334"/>
    <n v="2.7300824175824176E-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x v="2"/>
    <d v="2016-09-05T03:59:00"/>
    <d v="2016-09-05T03:59:00"/>
    <b v="0"/>
    <n v="177"/>
    <b v="1"/>
    <s v="music/metal"/>
    <n v="1.203802"/>
    <n v="2.9406829362303766E-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x v="3"/>
    <d v="2014-03-10T14:00:00"/>
    <d v="2014-03-10T14:00:00"/>
    <b v="0"/>
    <n v="47"/>
    <b v="1"/>
    <s v="music/metal"/>
    <n v="1.2200090909090908"/>
    <n v="3.5022093725084018E-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x v="0"/>
    <d v="2015-07-10T19:09:36"/>
    <d v="2015-07-10T19:09:36"/>
    <b v="0"/>
    <n v="1"/>
    <b v="1"/>
    <s v="music/metal"/>
    <n v="1"/>
    <n v="0.1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x v="0"/>
    <d v="2015-04-14T19:00:33"/>
    <d v="2015-04-14T19:00:33"/>
    <b v="0"/>
    <n v="16"/>
    <b v="1"/>
    <s v="music/metal"/>
    <n v="1"/>
    <n v="5.3333333333333337E-2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x v="849"/>
    <x v="0"/>
    <d v="2015-03-16T02:34:24"/>
    <d v="2015-03-16T02:34:24"/>
    <b v="0"/>
    <n v="115"/>
    <b v="1"/>
    <s v="music/metal"/>
    <n v="1.1990000000000001"/>
    <n v="2.3978315262718933E-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x v="2"/>
    <d v="2016-04-25T04:59:00"/>
    <d v="2016-04-25T04:59:00"/>
    <b v="0"/>
    <n v="133"/>
    <b v="1"/>
    <s v="music/metal"/>
    <n v="1.55175"/>
    <n v="2.1427420654100211E-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x v="2"/>
    <d v="2016-07-31T19:45:00"/>
    <d v="2016-07-31T19:45:00"/>
    <b v="0"/>
    <n v="70"/>
    <b v="1"/>
    <s v="music/metal"/>
    <n v="1.3045"/>
    <n v="2.6830203142966653E-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x v="2"/>
    <d v="2016-10-24T21:00:00"/>
    <d v="2016-10-24T21:00:00"/>
    <b v="0"/>
    <n v="62"/>
    <b v="1"/>
    <s v="music/metal"/>
    <n v="1.0497142857142858"/>
    <n v="1.6875340228633642E-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x v="0"/>
    <d v="2015-02-16T19:58:29"/>
    <d v="2015-02-16T19:58:29"/>
    <b v="0"/>
    <n v="10"/>
    <b v="1"/>
    <s v="music/metal"/>
    <n v="1"/>
    <n v="3.3333333333333333E-2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x v="2"/>
    <d v="2016-12-28T05:05:46"/>
    <d v="2016-12-28T05:05:46"/>
    <b v="0"/>
    <n v="499"/>
    <b v="1"/>
    <s v="music/metal"/>
    <n v="1.1822050359712231"/>
    <n v="1.518318713049934E-2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x v="2"/>
    <d v="2016-07-24T03:00:17"/>
    <d v="2016-07-24T03:00:17"/>
    <b v="0"/>
    <n v="47"/>
    <b v="1"/>
    <s v="music/metal"/>
    <n v="1.0344827586206897"/>
    <n v="3.1333333333333331E-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x v="2"/>
    <d v="2016-10-25T19:00:00"/>
    <d v="2016-10-25T19:00:00"/>
    <b v="0"/>
    <n v="28"/>
    <b v="1"/>
    <s v="music/metal"/>
    <n v="2.1800000000000002"/>
    <n v="5.1376146788990829E-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x v="0"/>
    <d v="2015-11-25T14:57:11"/>
    <d v="2015-11-25T14:57:11"/>
    <b v="0"/>
    <n v="24"/>
    <b v="1"/>
    <s v="music/metal"/>
    <n v="1"/>
    <n v="0.0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x v="0"/>
    <d v="2015-04-15T22:59:00"/>
    <d v="2015-04-15T22:59:00"/>
    <b v="0"/>
    <n v="76"/>
    <b v="1"/>
    <s v="music/metal"/>
    <n v="1.4400583333333332"/>
    <n v="4.3979699896416237E-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x v="0"/>
    <d v="2015-06-04T00:00:00"/>
    <d v="2015-06-04T00:00:00"/>
    <b v="0"/>
    <n v="98"/>
    <b v="1"/>
    <s v="music/metal"/>
    <n v="1.0467500000000001"/>
    <n v="2.340577979460234E-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x v="4"/>
    <d v="2013-11-22T12:35:13"/>
    <d v="2013-11-22T12:35:13"/>
    <b v="0"/>
    <n v="48"/>
    <b v="0"/>
    <s v="music/jazz"/>
    <n v="0.18142857142857144"/>
    <n v="1.889763779527559E-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x v="2"/>
    <d v="2016-09-16T23:10:04"/>
    <d v="2016-09-16T23:10:04"/>
    <b v="0"/>
    <n v="2"/>
    <b v="0"/>
    <s v="music/jazz"/>
    <n v="2.2444444444444444E-2"/>
    <n v="1.9801980198019802E-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x v="4"/>
    <d v="2013-11-11T14:19:08"/>
    <d v="2013-11-11T14:19:08"/>
    <b v="0"/>
    <n v="4"/>
    <b v="0"/>
    <s v="music/jazz"/>
    <n v="3.3999999999999998E-3"/>
    <n v="2.3529411764705882E-2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x v="5"/>
    <d v="2012-02-12T02:49:26"/>
    <d v="2012-02-12T02:49:26"/>
    <b v="0"/>
    <n v="5"/>
    <b v="0"/>
    <s v="music/jazz"/>
    <n v="4.4999999999999998E-2"/>
    <n v="5.5555555555555552E-2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x v="4"/>
    <d v="2013-10-16T09:59:00"/>
    <d v="2013-10-16T09:59:00"/>
    <b v="0"/>
    <n v="79"/>
    <b v="0"/>
    <s v="music/jazz"/>
    <n v="0.41538461538461541"/>
    <n v="2.9259259259259259E-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x v="4"/>
    <d v="2013-01-16T18:33:17"/>
    <d v="2013-01-16T18:33:17"/>
    <b v="0"/>
    <n v="2"/>
    <b v="0"/>
    <s v="music/jazz"/>
    <n v="2.0454545454545454E-2"/>
    <n v="4.4444444444444446E-2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x v="0"/>
    <d v="2015-02-28T15:10:00"/>
    <d v="2015-02-28T15:10:00"/>
    <b v="0"/>
    <n v="11"/>
    <b v="0"/>
    <s v="music/jazz"/>
    <n v="0.18285714285714286"/>
    <n v="1.7187500000000001E-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x v="8"/>
    <d v="2009-12-01T04:59:00"/>
    <d v="2009-12-01T04:59:00"/>
    <b v="0"/>
    <n v="11"/>
    <b v="0"/>
    <s v="music/jazz"/>
    <n v="0.2402"/>
    <n v="9.1590341382181521E-3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x v="3"/>
    <d v="2014-01-07T00:39:58"/>
    <d v="2014-01-07T00:39:58"/>
    <b v="0"/>
    <n v="1"/>
    <b v="0"/>
    <s v="music/jazz"/>
    <n v="1.1111111111111111E-3"/>
    <n v="0.02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x v="4"/>
    <d v="2013-04-08T19:17:37"/>
    <d v="2013-04-08T19:17:37"/>
    <b v="0"/>
    <n v="3"/>
    <b v="0"/>
    <s v="music/jazz"/>
    <n v="0.11818181818181818"/>
    <n v="2.8846153846153848E-3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x v="4"/>
    <d v="2013-09-01T00:32:03"/>
    <d v="2013-09-01T00:32:03"/>
    <b v="0"/>
    <n v="5"/>
    <b v="0"/>
    <s v="music/jazz"/>
    <n v="3.0999999999999999E-3"/>
    <n v="8.0645161290322578E-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x v="4"/>
    <d v="2013-11-29T14:28:15"/>
    <d v="2013-11-29T14:28:15"/>
    <b v="0"/>
    <n v="12"/>
    <b v="0"/>
    <s v="music/jazz"/>
    <n v="5.4166666666666669E-2"/>
    <n v="3.6923076923076927E-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x v="6"/>
    <d v="2011-03-10T19:48:47"/>
    <d v="2011-03-10T19:48:47"/>
    <b v="0"/>
    <n v="2"/>
    <b v="0"/>
    <s v="music/jazz"/>
    <n v="8.1250000000000003E-3"/>
    <n v="3.0769230769230771E-2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x v="5"/>
    <d v="2012-11-11T05:00:40"/>
    <d v="2012-11-11T05:00:40"/>
    <b v="0"/>
    <n v="5"/>
    <b v="0"/>
    <s v="music/jazz"/>
    <n v="1.2857142857142857E-2"/>
    <n v="0.1111111111111111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x v="4"/>
    <d v="2013-05-04T14:00:34"/>
    <d v="2013-05-04T14:00:34"/>
    <b v="0"/>
    <n v="21"/>
    <b v="0"/>
    <s v="music/jazz"/>
    <n v="0.24333333333333335"/>
    <n v="2.8767123287671233E-2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x v="0"/>
    <d v="2015-09-21T17:22:11"/>
    <d v="2015-09-21T17:22:1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x v="4"/>
    <d v="2013-02-04T11:55:27"/>
    <d v="2013-02-04T11:55:27"/>
    <b v="0"/>
    <n v="45"/>
    <b v="0"/>
    <s v="music/jazz"/>
    <n v="0.40799492385786801"/>
    <n v="3.4992223950233284E-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x v="4"/>
    <d v="2013-12-19T18:56:00"/>
    <d v="2013-12-19T18:56:00"/>
    <b v="0"/>
    <n v="29"/>
    <b v="0"/>
    <s v="music/jazz"/>
    <n v="0.67549999999999999"/>
    <n v="2.1465581051073278E-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x v="7"/>
    <d v="2010-12-23T05:35:24"/>
    <d v="2010-12-23T05:35:24"/>
    <b v="0"/>
    <n v="2"/>
    <b v="0"/>
    <s v="music/jazz"/>
    <n v="1.2999999999999999E-2"/>
    <n v="3.0769230769230771E-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x v="5"/>
    <d v="2012-05-29T19:55:05"/>
    <d v="2012-05-29T19:55:05"/>
    <b v="0"/>
    <n v="30"/>
    <b v="0"/>
    <s v="music/jazz"/>
    <n v="0.30666666666666664"/>
    <n v="4.6583850931677016E-2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x v="5"/>
    <d v="2012-10-30T07:42:18"/>
    <d v="2012-10-30T07:42:18"/>
    <b v="0"/>
    <n v="8"/>
    <b v="0"/>
    <s v="music/indie rock"/>
    <n v="2.9894179894179893E-2"/>
    <n v="7.0796460176991149E-2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x v="5"/>
    <d v="2012-01-14T06:01:26"/>
    <d v="2012-01-14T06:01:26"/>
    <b v="0"/>
    <n v="1"/>
    <b v="0"/>
    <s v="music/indie rock"/>
    <n v="8.0000000000000002E-3"/>
    <n v="3.3333333333333333E-2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x v="6"/>
    <d v="2011-09-06T20:39:10"/>
    <d v="2011-09-06T20:39:10"/>
    <b v="0"/>
    <n v="14"/>
    <b v="0"/>
    <s v="music/indie rock"/>
    <n v="0.20133333333333334"/>
    <n v="4.6357615894039736E-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x v="2"/>
    <d v="2016-03-02T22:27:15"/>
    <d v="2016-03-02T22:27:15"/>
    <b v="0"/>
    <n v="24"/>
    <b v="0"/>
    <s v="music/indie rock"/>
    <n v="0.4002"/>
    <n v="1.1994002998500749E-2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x v="5"/>
    <d v="2012-05-12T02:31:00"/>
    <d v="2012-05-12T02:31:00"/>
    <b v="0"/>
    <n v="2"/>
    <b v="0"/>
    <s v="music/indie rock"/>
    <n v="0.01"/>
    <n v="0.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x v="2"/>
    <d v="2016-12-30T22:35:11"/>
    <d v="2016-12-30T22:35:11"/>
    <b v="0"/>
    <n v="21"/>
    <b v="0"/>
    <s v="music/indie rock"/>
    <n v="0.75"/>
    <n v="2.8000000000000001E-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x v="2"/>
    <d v="2016-09-15T20:53:33"/>
    <d v="2016-09-15T20:53:33"/>
    <b v="0"/>
    <n v="7"/>
    <b v="0"/>
    <s v="music/indie rock"/>
    <n v="0.41"/>
    <n v="3.4146341463414637E-2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x v="5"/>
    <d v="2012-05-27T23:00:55"/>
    <d v="2012-05-27T23:00: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x v="6"/>
    <d v="2011-09-01T06:00:00"/>
    <d v="2011-09-01T06:00:00"/>
    <b v="0"/>
    <n v="4"/>
    <b v="0"/>
    <s v="music/indie rock"/>
    <n v="7.1999999999999995E-2"/>
    <n v="5.5555555555555552E-2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x v="3"/>
    <d v="2014-10-05T18:49:03"/>
    <d v="2014-10-05T18:49:03"/>
    <b v="0"/>
    <n v="32"/>
    <b v="0"/>
    <s v="music/indie rock"/>
    <n v="9.4412800000000005E-2"/>
    <n v="1.3557483731019521E-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x v="4"/>
    <d v="2013-11-21T17:46:19"/>
    <d v="2013-11-21T17:46:19"/>
    <b v="0"/>
    <n v="4"/>
    <b v="0"/>
    <s v="music/indie rock"/>
    <n v="4.1666666666666664E-2"/>
    <n v="3.2000000000000001E-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x v="3"/>
    <d v="2014-08-21T00:45:30"/>
    <d v="2014-08-21T00:45:30"/>
    <b v="0"/>
    <n v="9"/>
    <b v="0"/>
    <s v="music/indie rock"/>
    <n v="3.2500000000000001E-2"/>
    <n v="3.4615384615384617E-2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x v="7"/>
    <d v="2010-08-01T04:00:00"/>
    <d v="2010-08-01T04:00:00"/>
    <b v="0"/>
    <n v="17"/>
    <b v="0"/>
    <s v="music/indie rock"/>
    <n v="0.40749999999999997"/>
    <n v="6.9529652351738242E-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x v="0"/>
    <d v="2015-04-01T20:32:43"/>
    <d v="2015-04-01T20:32:43"/>
    <b v="0"/>
    <n v="5"/>
    <b v="0"/>
    <s v="music/indie rock"/>
    <n v="0.1"/>
    <n v="2.5000000000000001E-2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x v="2"/>
    <d v="2016-06-05T23:33:30"/>
    <d v="2016-06-05T23:33:30"/>
    <b v="0"/>
    <n v="53"/>
    <b v="0"/>
    <s v="music/indie rock"/>
    <n v="0.39169999999999999"/>
    <n v="6.7653816696451362E-3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x v="7"/>
    <d v="2010-10-25T03:03:49"/>
    <d v="2010-10-25T03:03:49"/>
    <b v="0"/>
    <n v="7"/>
    <b v="0"/>
    <s v="music/indie rock"/>
    <n v="2.4375000000000001E-2"/>
    <n v="3.5897435897435895E-2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x v="0"/>
    <d v="2015-08-28T04:00:00"/>
    <d v="2015-08-28T04:00:00"/>
    <b v="0"/>
    <n v="72"/>
    <b v="0"/>
    <s v="music/indie rock"/>
    <n v="0.4"/>
    <n v="2.2499999999999999E-2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x v="5"/>
    <d v="2012-11-28T17:31:48"/>
    <d v="2012-11-28T17:31:4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x v="5"/>
    <d v="2012-01-15T18:11:50"/>
    <d v="2012-01-15T18:11:50"/>
    <b v="0"/>
    <n v="2"/>
    <b v="0"/>
    <s v="music/indie rock"/>
    <n v="2.8000000000000001E-2"/>
    <n v="2.8571428571428571E-2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x v="6"/>
    <d v="2011-05-28T02:22:42"/>
    <d v="2011-05-28T02:22:42"/>
    <b v="0"/>
    <n v="8"/>
    <b v="0"/>
    <s v="music/indie rock"/>
    <n v="0.37333333333333335"/>
    <n v="2.8571428571428571E-2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x v="2"/>
    <d v="2016-03-30T19:23:22"/>
    <d v="2016-03-30T19:23:22"/>
    <b v="0"/>
    <n v="2"/>
    <b v="0"/>
    <s v="music/jazz"/>
    <n v="4.1999999999999997E-3"/>
    <n v="9.5238095238095233E-2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x v="7"/>
    <d v="2010-06-08T19:11:00"/>
    <d v="2010-06-08T19:11:00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x v="3"/>
    <d v="2014-08-30T15:30:00"/>
    <d v="2014-08-30T15:30:00"/>
    <b v="0"/>
    <n v="3"/>
    <b v="0"/>
    <s v="music/jazz"/>
    <n v="3.0000000000000001E-3"/>
    <n v="3.3333333333333333E-2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x v="5"/>
    <d v="2012-09-23T02:25:00"/>
    <d v="2012-09-23T02:25:00"/>
    <b v="0"/>
    <n v="4"/>
    <b v="0"/>
    <s v="music/jazz"/>
    <n v="3.2000000000000001E-2"/>
    <n v="2.5000000000000001E-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x v="2"/>
    <d v="2016-01-03T01:55:37"/>
    <d v="2016-01-03T01:55:37"/>
    <b v="0"/>
    <n v="3"/>
    <b v="0"/>
    <s v="music/jazz"/>
    <n v="3.0200000000000001E-3"/>
    <n v="1.9867549668874173E-2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x v="6"/>
    <d v="2011-01-24T05:45:26"/>
    <d v="2011-01-24T05:45:26"/>
    <b v="0"/>
    <n v="6"/>
    <b v="0"/>
    <s v="music/jazz"/>
    <n v="3.0153846153846153E-2"/>
    <n v="3.0612244897959183E-2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x v="3"/>
    <d v="2014-03-13T03:33:10"/>
    <d v="2014-03-13T03:33:1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x v="6"/>
    <d v="2011-09-11T04:37:03"/>
    <d v="2011-09-11T04:37:0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x v="7"/>
    <d v="2010-07-27T04:59:00"/>
    <d v="2010-07-27T04:59:00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x v="5"/>
    <d v="2012-07-23T04:00:00"/>
    <d v="2012-07-23T04:00:00"/>
    <b v="0"/>
    <n v="8"/>
    <b v="0"/>
    <s v="music/jazz"/>
    <n v="3.2500000000000001E-2"/>
    <n v="1.5384615384615385E-2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x v="1"/>
    <d v="2017-03-03T13:05:19"/>
    <d v="2017-03-03T13:05:19"/>
    <b v="0"/>
    <n v="5"/>
    <b v="0"/>
    <s v="music/jazz"/>
    <n v="0.22363636363636363"/>
    <n v="4.065040650406504E-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x v="3"/>
    <d v="2014-01-24T00:07:25"/>
    <d v="2014-01-24T00:07:2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x v="5"/>
    <d v="2012-12-11T03:37:27"/>
    <d v="2012-12-11T03:37:27"/>
    <b v="0"/>
    <n v="2"/>
    <b v="0"/>
    <s v="music/jazz"/>
    <n v="8.5714285714285719E-3"/>
    <n v="6.6666666666666666E-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x v="5"/>
    <d v="2012-05-05T03:20:19"/>
    <d v="2012-05-05T03:20:19"/>
    <b v="0"/>
    <n v="24"/>
    <b v="0"/>
    <s v="music/jazz"/>
    <n v="6.6066666666666662E-2"/>
    <n v="1.2108980827447022E-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x v="5"/>
    <d v="2012-08-25T18:19:07"/>
    <d v="2012-08-25T18:19:0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x v="5"/>
    <d v="2012-03-01T04:59:00"/>
    <d v="2012-03-01T04:59:00"/>
    <b v="0"/>
    <n v="9"/>
    <b v="0"/>
    <s v="music/jazz"/>
    <n v="5.7692307692307696E-2"/>
    <n v="2.4E-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x v="7"/>
    <d v="2010-10-22T05:00:00"/>
    <d v="2010-10-22T05:00:00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x v="3"/>
    <d v="2014-07-14T02:30:00"/>
    <d v="2014-07-14T02:30:00"/>
    <b v="0"/>
    <n v="1"/>
    <b v="0"/>
    <s v="music/jazz"/>
    <n v="6.0000000000000001E-3"/>
    <n v="3.3333333333333333E-2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x v="3"/>
    <d v="2014-12-01T22:59:21"/>
    <d v="2014-12-01T22:59:21"/>
    <b v="0"/>
    <n v="10"/>
    <b v="0"/>
    <s v="music/jazz"/>
    <n v="5.0256410256410255E-2"/>
    <n v="5.1020408163265307E-2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x v="5"/>
    <d v="2012-12-19T15:24:05"/>
    <d v="2012-12-19T15:24:05"/>
    <b v="0"/>
    <n v="1"/>
    <b v="0"/>
    <s v="music/jazz"/>
    <n v="5.0000000000000001E-3"/>
    <n v="0.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x v="4"/>
    <d v="2013-11-14T17:07:02"/>
    <d v="2013-11-14T17:07:0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x v="6"/>
    <d v="2011-12-12T05:06:16"/>
    <d v="2011-12-12T05:06:16"/>
    <b v="0"/>
    <n v="20"/>
    <b v="0"/>
    <s v="music/jazz"/>
    <n v="0.309"/>
    <n v="4.3149946062567418E-3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x v="3"/>
    <d v="2014-10-01T12:43:13"/>
    <d v="2014-10-01T12:43:13"/>
    <b v="0"/>
    <n v="30"/>
    <b v="0"/>
    <s v="music/jazz"/>
    <n v="0.21037037037037037"/>
    <n v="5.2816901408450703E-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x v="3"/>
    <d v="2014-11-22T00:02:03"/>
    <d v="2014-11-22T00:02:03"/>
    <b v="0"/>
    <n v="6"/>
    <b v="0"/>
    <s v="music/jazz"/>
    <n v="2.1999999999999999E-2"/>
    <n v="1.8181818181818181E-2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x v="4"/>
    <d v="2013-02-13T22:37:49"/>
    <d v="2013-02-13T22:37:49"/>
    <b v="0"/>
    <n v="15"/>
    <b v="0"/>
    <s v="music/jazz"/>
    <n v="0.109"/>
    <n v="4.5871559633027525E-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x v="4"/>
    <d v="2013-11-27T22:08:31"/>
    <d v="2013-11-27T22:08:31"/>
    <b v="0"/>
    <n v="5"/>
    <b v="0"/>
    <s v="music/jazz"/>
    <n v="2.6666666666666668E-2"/>
    <n v="3.125E-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x v="7"/>
    <d v="2010-07-08T22:40:00"/>
    <d v="2010-07-08T22:40:0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x v="5"/>
    <d v="2012-05-14T19:44:55"/>
    <d v="2012-05-14T19:44:5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x v="5"/>
    <d v="2012-11-18T00:00:00"/>
    <d v="2012-11-18T00:00:00"/>
    <b v="0"/>
    <n v="28"/>
    <b v="0"/>
    <s v="music/jazz"/>
    <n v="0.10862068965517241"/>
    <n v="1.7777777777777778E-2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x v="5"/>
    <d v="2012-04-09T04:42:49"/>
    <d v="2012-04-09T04:42:4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x v="7"/>
    <d v="2010-06-25T21:32:00"/>
    <d v="2010-06-25T21:32:00"/>
    <b v="0"/>
    <n v="5"/>
    <b v="0"/>
    <s v="music/jazz"/>
    <n v="0.38333333333333336"/>
    <n v="1.4492753623188406E-2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x v="3"/>
    <d v="2014-03-16T22:00:00"/>
    <d v="2014-03-16T22:00:00"/>
    <b v="0"/>
    <n v="7"/>
    <b v="0"/>
    <s v="music/jazz"/>
    <n v="6.5500000000000003E-2"/>
    <n v="5.3435114503816793E-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x v="4"/>
    <d v="2013-03-22T22:15:45"/>
    <d v="2013-03-22T22:15:45"/>
    <b v="0"/>
    <n v="30"/>
    <b v="0"/>
    <s v="music/jazz"/>
    <n v="0.14536842105263159"/>
    <n v="2.1723388848660392E-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x v="3"/>
    <d v="2014-05-12T04:03:29"/>
    <d v="2014-05-12T04:03:29"/>
    <b v="0"/>
    <n v="2"/>
    <b v="0"/>
    <s v="music/jazz"/>
    <n v="0.06"/>
    <n v="1.6666666666666666E-2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x v="3"/>
    <d v="2014-05-04T06:00:00"/>
    <d v="2014-05-04T06:00:00"/>
    <b v="0"/>
    <n v="30"/>
    <b v="0"/>
    <s v="music/jazz"/>
    <n v="0.30399999999999999"/>
    <n v="1.9736842105263157E-2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x v="2"/>
    <d v="2016-01-29T08:00:29"/>
    <d v="2016-01-29T08:00:29"/>
    <b v="0"/>
    <n v="2"/>
    <b v="0"/>
    <s v="music/jazz"/>
    <n v="1.4285714285714285E-2"/>
    <n v="0.0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x v="5"/>
    <d v="2012-01-18T20:00:00"/>
    <d v="2012-01-18T20:00:00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x v="4"/>
    <d v="2013-11-03T20:09:17"/>
    <d v="2013-11-03T20:09:17"/>
    <b v="0"/>
    <n v="2"/>
    <b v="0"/>
    <s v="music/jazz"/>
    <n v="1.1428571428571429E-2"/>
    <n v="0.05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x v="938"/>
    <x v="5"/>
    <d v="2012-09-02T11:30:48"/>
    <d v="2012-09-02T11:30:48"/>
    <b v="0"/>
    <n v="1"/>
    <b v="0"/>
    <s v="music/jazz"/>
    <n v="3.5714285714285713E-3"/>
    <n v="0.0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x v="4"/>
    <d v="2013-06-30T19:58:00"/>
    <d v="2013-06-30T19:58:00"/>
    <b v="0"/>
    <n v="2"/>
    <b v="0"/>
    <s v="music/jazz"/>
    <n v="1.4545454545454545E-2"/>
    <n v="0.0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x v="0"/>
    <d v="2015-08-11T00:12:06"/>
    <d v="2015-08-11T00:12:06"/>
    <b v="0"/>
    <n v="14"/>
    <b v="0"/>
    <s v="technology/wearables"/>
    <n v="0.17155555555555554"/>
    <n v="9.0673575129533671E-3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x v="1"/>
    <d v="2017-02-10T02:19:05"/>
    <d v="2017-02-10T02:19:05"/>
    <b v="0"/>
    <n v="31"/>
    <b v="0"/>
    <s v="technology/wearables"/>
    <n v="2.3220000000000001E-2"/>
    <n v="2.6701119724375538E-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x v="2"/>
    <d v="2016-02-18T20:14:20"/>
    <d v="2016-02-18T20:14:20"/>
    <b v="0"/>
    <n v="16"/>
    <b v="0"/>
    <s v="technology/wearables"/>
    <n v="8.9066666666666669E-2"/>
    <n v="2.3952095808383235E-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x v="2"/>
    <d v="2016-11-29T17:01:45"/>
    <d v="2016-11-29T17:01:45"/>
    <b v="0"/>
    <n v="12"/>
    <b v="0"/>
    <s v="technology/wearables"/>
    <n v="9.633333333333334E-2"/>
    <n v="4.1522491349480967E-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x v="2"/>
    <d v="2016-04-18T14:00:00"/>
    <d v="2016-04-18T14:00:00"/>
    <b v="0"/>
    <n v="96"/>
    <b v="0"/>
    <s v="technology/wearables"/>
    <n v="0.13325999999999999"/>
    <n v="1.4407924358397118E-2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x v="1"/>
    <d v="2017-02-18T23:59:00"/>
    <d v="2017-02-18T23:59:00"/>
    <b v="0"/>
    <n v="16"/>
    <b v="0"/>
    <s v="technology/wearables"/>
    <n v="2.4840000000000001E-2"/>
    <n v="6.4412238325281803E-3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x v="2"/>
    <d v="2016-09-09T18:00:48"/>
    <d v="2016-09-09T18:00:48"/>
    <b v="0"/>
    <n v="5"/>
    <b v="0"/>
    <s v="technology/wearables"/>
    <n v="1.9066666666666666E-2"/>
    <n v="1.7482517482517484E-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x v="2"/>
    <d v="2016-06-30T18:45:06"/>
    <d v="2016-06-30T18:45: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x v="948"/>
    <x v="2"/>
    <d v="2016-03-12T19:52:44"/>
    <d v="2016-03-12T19:52:44"/>
    <b v="0"/>
    <n v="8"/>
    <b v="0"/>
    <s v="technology/wearables"/>
    <n v="0.12"/>
    <n v="1.6666666666666666E-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x v="2"/>
    <d v="2016-02-21T01:02:56"/>
    <d v="2016-02-21T01:02:56"/>
    <b v="0"/>
    <n v="7"/>
    <b v="0"/>
    <s v="technology/wearables"/>
    <n v="1.3650000000000001E-2"/>
    <n v="2.564102564102564E-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x v="2"/>
    <d v="2016-01-17T18:01:01"/>
    <d v="2016-01-17T18:01:01"/>
    <b v="0"/>
    <n v="24"/>
    <b v="0"/>
    <s v="technology/wearables"/>
    <n v="0.28039999999999998"/>
    <n v="1.7118402282453638E-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x v="2"/>
    <d v="2016-06-04T15:41:12"/>
    <d v="2016-06-04T15:41:12"/>
    <b v="0"/>
    <n v="121"/>
    <b v="0"/>
    <s v="technology/wearables"/>
    <n v="0.38390000000000002"/>
    <n v="6.3037249283667621E-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x v="2"/>
    <d v="2016-11-18T15:43:32"/>
    <d v="2016-11-18T15:43:32"/>
    <b v="0"/>
    <n v="196"/>
    <b v="0"/>
    <s v="technology/wearables"/>
    <n v="0.39942857142857141"/>
    <n v="1.0014306151645207E-2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x v="0"/>
    <d v="2015-01-25T03:56:39"/>
    <d v="2015-01-25T03:56:39"/>
    <b v="0"/>
    <n v="5"/>
    <b v="0"/>
    <s v="technology/wearables"/>
    <n v="8.3999999999999995E-3"/>
    <n v="3.968253968253968E-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x v="0"/>
    <d v="2015-08-20T20:00:39"/>
    <d v="2015-08-20T20:00:39"/>
    <b v="0"/>
    <n v="73"/>
    <b v="0"/>
    <s v="technology/wearables"/>
    <n v="0.43406666666666666"/>
    <n v="1.1211795423130088E-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x v="2"/>
    <d v="2016-09-13T07:05:00"/>
    <d v="2016-09-13T07:05:00"/>
    <b v="0"/>
    <n v="93"/>
    <b v="0"/>
    <s v="technology/wearables"/>
    <n v="5.6613333333333335E-2"/>
    <n v="5.4757418747056049E-3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x v="956"/>
    <x v="0"/>
    <d v="2015-04-26T20:55:59"/>
    <d v="2015-04-26T20:55:59"/>
    <b v="0"/>
    <n v="17"/>
    <b v="0"/>
    <s v="technology/wearables"/>
    <n v="1.7219999999999999E-2"/>
    <n v="1.9744483159117306E-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x v="2"/>
    <d v="2016-11-17T14:15:33"/>
    <d v="2016-11-17T14:15:33"/>
    <b v="0"/>
    <n v="7"/>
    <b v="0"/>
    <s v="technology/wearables"/>
    <n v="1.9416666666666665E-2"/>
    <n v="3.0042918454935622E-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x v="0"/>
    <d v="2015-04-10T04:59:00"/>
    <d v="2015-04-10T04:59:00"/>
    <b v="0"/>
    <n v="17"/>
    <b v="0"/>
    <s v="technology/wearables"/>
    <n v="0.11328275684711328"/>
    <n v="1.9296254256526674E-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x v="0"/>
    <d v="2015-01-19T04:11:05"/>
    <d v="2015-01-19T04:11:05"/>
    <b v="0"/>
    <n v="171"/>
    <b v="0"/>
    <s v="technology/wearables"/>
    <n v="0.3886"/>
    <n v="8.8008234688625835E-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x v="1"/>
    <d v="2017-03-14T14:02:35"/>
    <d v="2017-03-14T14:02:35"/>
    <b v="0"/>
    <n v="188"/>
    <b v="0"/>
    <s v="technology/wearables"/>
    <n v="0.46100628930817611"/>
    <n v="7.3280062366010527E-3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x v="961"/>
    <x v="1"/>
    <d v="2017-02-20T19:00:00"/>
    <d v="2017-02-20T19:00:00"/>
    <b v="0"/>
    <n v="110"/>
    <b v="0"/>
    <s v="technology/wearables"/>
    <n v="0.42188421052631581"/>
    <n v="2.744579455575239E-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x v="2"/>
    <d v="2016-02-11T17:05:53"/>
    <d v="2016-02-11T17:05:53"/>
    <b v="0"/>
    <n v="37"/>
    <b v="0"/>
    <s v="technology/wearables"/>
    <n v="0.2848"/>
    <n v="5.1966292134831463E-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x v="2"/>
    <d v="2016-10-17T15:15:19"/>
    <d v="2016-10-17T15:15:19"/>
    <b v="0"/>
    <n v="9"/>
    <b v="0"/>
    <s v="technology/wearables"/>
    <n v="1.0771428571428571E-2"/>
    <n v="2.3872679045092837E-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x v="0"/>
    <d v="2015-09-01T15:05:19"/>
    <d v="2015-09-01T15:05:19"/>
    <b v="0"/>
    <n v="29"/>
    <b v="0"/>
    <s v="technology/wearables"/>
    <n v="7.9909090909090902E-3"/>
    <n v="3.2992036405005691E-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x v="2"/>
    <d v="2016-10-26T03:59:00"/>
    <d v="2016-10-26T03:59:00"/>
    <b v="0"/>
    <n v="6"/>
    <b v="0"/>
    <s v="technology/wearables"/>
    <n v="1.192E-2"/>
    <n v="2.0134228187919462E-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x v="2"/>
    <d v="2016-10-06T15:15:32"/>
    <d v="2016-10-06T15:15:32"/>
    <b v="0"/>
    <n v="30"/>
    <b v="0"/>
    <s v="technology/wearables"/>
    <n v="0.14799999999999999"/>
    <n v="1.6891891891891893E-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x v="2"/>
    <d v="2016-04-22T05:06:14"/>
    <d v="2016-04-22T05:06:14"/>
    <b v="0"/>
    <n v="81"/>
    <b v="0"/>
    <s v="technology/wearables"/>
    <n v="0.17810000000000001"/>
    <n v="2.2740033688938798E-2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x v="3"/>
    <d v="2014-08-15T20:20:34"/>
    <d v="2014-08-15T20:20:34"/>
    <b v="0"/>
    <n v="4"/>
    <b v="0"/>
    <s v="technology/wearables"/>
    <n v="1.325E-2"/>
    <n v="3.7735849056603772E-2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x v="1"/>
    <d v="2017-02-09T07:16:47"/>
    <d v="2017-02-09T07:16:47"/>
    <b v="0"/>
    <n v="11"/>
    <b v="0"/>
    <s v="technology/wearables"/>
    <n v="0.46666666666666667"/>
    <n v="7.8571428571428575E-4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x v="1"/>
    <d v="2017-01-23T04:59:00"/>
    <d v="2017-01-23T04:59:00"/>
    <b v="0"/>
    <n v="14"/>
    <b v="0"/>
    <s v="technology/wearables"/>
    <n v="0.4592"/>
    <n v="6.0975609756097563E-3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x v="0"/>
    <d v="2015-06-01T17:01:00"/>
    <d v="2015-06-01T17:01:00"/>
    <b v="0"/>
    <n v="5"/>
    <b v="0"/>
    <s v="technology/wearables"/>
    <n v="2.2599999999999999E-3"/>
    <n v="2.2123893805309734E-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x v="3"/>
    <d v="2014-09-04T06:59:00"/>
    <d v="2014-09-04T06:59:00"/>
    <b v="0"/>
    <n v="45"/>
    <b v="0"/>
    <s v="technology/wearables"/>
    <n v="0.34625"/>
    <n v="6.4981949458483759E-3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x v="0"/>
    <d v="2015-11-09T01:21:33"/>
    <d v="2015-11-09T01:21:33"/>
    <b v="0"/>
    <n v="8"/>
    <b v="0"/>
    <s v="technology/wearables"/>
    <n v="2.0549999999999999E-2"/>
    <n v="1.9464720194647202E-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x v="2"/>
    <d v="2016-03-25T16:59:16"/>
    <d v="2016-03-25T16:59:16"/>
    <b v="0"/>
    <n v="3"/>
    <b v="0"/>
    <s v="technology/wearables"/>
    <n v="5.5999999999999999E-3"/>
    <n v="1.0714285714285714E-2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x v="2"/>
    <d v="2016-06-28T16:43:05"/>
    <d v="2016-06-28T16:43:05"/>
    <b v="0"/>
    <n v="24"/>
    <b v="0"/>
    <s v="technology/wearables"/>
    <n v="2.6069999999999999E-2"/>
    <n v="9.2059838895281933E-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x v="0"/>
    <d v="2015-08-14T01:24:57"/>
    <d v="2015-08-14T01:24:57"/>
    <b v="0"/>
    <n v="18"/>
    <b v="0"/>
    <s v="technology/wearables"/>
    <n v="1.9259999999999999E-2"/>
    <n v="6.2305295950155761E-3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x v="2"/>
    <d v="2016-02-21T22:36:37"/>
    <d v="2016-02-21T22:36:37"/>
    <b v="0"/>
    <n v="12"/>
    <b v="0"/>
    <s v="technology/wearables"/>
    <n v="0.33666666666666667"/>
    <n v="1.3201320132013201E-2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x v="2"/>
    <d v="2016-02-25T07:25:01"/>
    <d v="2016-02-25T07:25:01"/>
    <b v="0"/>
    <n v="123"/>
    <b v="0"/>
    <s v="technology/wearables"/>
    <n v="0.5626326718299024"/>
    <n v="1.2644824360305532E-3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x v="2"/>
    <d v="2016-06-20T18:59:00"/>
    <d v="2016-06-20T18:59:00"/>
    <b v="0"/>
    <n v="96"/>
    <b v="0"/>
    <s v="technology/wearables"/>
    <n v="0.82817600000000002"/>
    <n v="3.3119254154396443E-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x v="3"/>
    <d v="2014-11-30T22:42:02"/>
    <d v="2014-11-30T22:42:02"/>
    <b v="0"/>
    <n v="31"/>
    <b v="0"/>
    <s v="technology/wearables"/>
    <n v="0.14860000000000001"/>
    <n v="2.0861372812920592E-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x v="3"/>
    <d v="2014-08-09T22:43:42"/>
    <d v="2014-08-09T22:43:42"/>
    <b v="0"/>
    <n v="4"/>
    <b v="0"/>
    <s v="technology/wearables"/>
    <n v="1.2375123751237513E-4"/>
    <n v="0.3636363636363636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x v="2"/>
    <d v="2016-10-02T18:04:46"/>
    <d v="2016-10-02T18:04:4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x v="2"/>
    <d v="2016-08-23T20:54:00"/>
    <d v="2016-08-23T20:54:00"/>
    <b v="0"/>
    <n v="179"/>
    <b v="0"/>
    <s v="technology/wearables"/>
    <n v="0.2950613611721471"/>
    <n v="5.8209489122304963E-3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x v="984"/>
    <x v="0"/>
    <d v="2015-03-28T01:46:48"/>
    <d v="2015-03-28T01:46:48"/>
    <b v="0"/>
    <n v="3"/>
    <b v="0"/>
    <s v="technology/wearables"/>
    <n v="1.06E-2"/>
    <n v="2.8301886792452831E-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x v="0"/>
    <d v="2015-12-31T23:00:00"/>
    <d v="2015-12-31T23:00:00"/>
    <b v="0"/>
    <n v="23"/>
    <b v="0"/>
    <s v="technology/wearables"/>
    <n v="6.2933333333333327E-2"/>
    <n v="1.2182203389830509E-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x v="2"/>
    <d v="2016-01-10T00:00:00"/>
    <d v="2016-01-10T00:00:00"/>
    <b v="0"/>
    <n v="23"/>
    <b v="0"/>
    <s v="technology/wearables"/>
    <n v="0.1275"/>
    <n v="9.0196078431372551E-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x v="3"/>
    <d v="2014-06-23T07:04:10"/>
    <d v="2014-06-23T07:04:10"/>
    <b v="0"/>
    <n v="41"/>
    <b v="0"/>
    <s v="technology/wearables"/>
    <n v="0.13220000000000001"/>
    <n v="6.2027231467473524E-3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x v="988"/>
    <x v="2"/>
    <d v="2016-10-01T08:33:45"/>
    <d v="2016-10-01T08:33:4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x v="2"/>
    <d v="2016-09-28T22:24:55"/>
    <d v="2016-09-28T22:24:55"/>
    <b v="0"/>
    <n v="32"/>
    <b v="0"/>
    <s v="technology/wearables"/>
    <n v="0.16769999999999999"/>
    <n v="1.908169350029815E-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x v="3"/>
    <d v="2014-09-03T18:49:24"/>
    <d v="2014-09-03T18:49:24"/>
    <b v="0"/>
    <n v="2"/>
    <b v="0"/>
    <s v="technology/wearables"/>
    <n v="1.0399999999999999E-3"/>
    <n v="7.6923076923076927E-2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x v="991"/>
    <x v="2"/>
    <d v="2016-07-12T18:51:00"/>
    <d v="2016-07-12T18:51:00"/>
    <b v="0"/>
    <n v="7"/>
    <b v="0"/>
    <s v="technology/wearables"/>
    <n v="4.24E-2"/>
    <n v="3.3018867924528301E-2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x v="2"/>
    <d v="2016-05-07T21:11:59"/>
    <d v="2016-05-07T21:11:59"/>
    <b v="0"/>
    <n v="4"/>
    <b v="0"/>
    <s v="technology/wearables"/>
    <n v="4.6699999999999997E-3"/>
    <n v="8.5653104925053538E-3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x v="2"/>
    <d v="2016-11-12T05:00:00"/>
    <d v="2016-11-12T05:00:00"/>
    <b v="0"/>
    <n v="196"/>
    <b v="0"/>
    <s v="technology/wearables"/>
    <n v="0.25087142857142858"/>
    <n v="1.116109560958943E-2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x v="994"/>
    <x v="3"/>
    <d v="2014-11-30T22:59:00"/>
    <d v="2014-11-30T22:59:00"/>
    <b v="0"/>
    <n v="11"/>
    <b v="0"/>
    <s v="technology/wearables"/>
    <n v="2.3345000000000001E-2"/>
    <n v="2.3559648747055045E-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x v="3"/>
    <d v="2014-11-29T16:00:00"/>
    <d v="2014-11-29T16:00:00"/>
    <b v="0"/>
    <n v="9"/>
    <b v="0"/>
    <s v="technology/wearables"/>
    <n v="7.2599999999999998E-2"/>
    <n v="1.2396694214876033E-2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x v="3"/>
    <d v="2014-07-27T15:27:00"/>
    <d v="2014-07-27T15:27:00"/>
    <b v="0"/>
    <n v="5"/>
    <b v="0"/>
    <s v="technology/wearables"/>
    <n v="1.6250000000000001E-2"/>
    <n v="7.6923076923076927E-2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x v="3"/>
    <d v="2014-11-28T03:28:17"/>
    <d v="2014-11-28T03:28:17"/>
    <b v="0"/>
    <n v="8"/>
    <b v="0"/>
    <s v="technology/wearables"/>
    <n v="1.2999999999999999E-2"/>
    <n v="0.123076923076923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x v="0"/>
    <d v="2015-11-19T05:03:21"/>
    <d v="2015-11-19T05:03:21"/>
    <b v="0"/>
    <n v="229"/>
    <b v="0"/>
    <s v="technology/wearables"/>
    <n v="0.58558333333333334"/>
    <n v="6.5177173758360612E-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x v="3"/>
    <d v="2014-11-13T08:02:00"/>
    <d v="2014-11-13T08:02:00"/>
    <b v="0"/>
    <n v="40"/>
    <b v="0"/>
    <s v="technology/wearables"/>
    <n v="7.7886666666666673E-2"/>
    <n v="3.4237781391765814E-3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x v="1"/>
    <d v="2017-03-15T00:26:00"/>
    <d v="2017-03-15T00:26:00"/>
    <b v="0"/>
    <n v="6"/>
    <b v="0"/>
    <s v="technology/wearables"/>
    <n v="2.2157147647256063E-2"/>
    <n v="3.0266343825665861E-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x v="1"/>
    <d v="2017-01-30T17:16:53"/>
    <d v="2017-01-30T17:16:53"/>
    <b v="0"/>
    <n v="4"/>
    <b v="0"/>
    <s v="technology/wearables"/>
    <n v="1.04"/>
    <n v="7.6923076923076923E-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x v="0"/>
    <d v="2015-12-17T05:59:00"/>
    <d v="2015-12-17T05:59:00"/>
    <b v="0"/>
    <n v="22"/>
    <b v="0"/>
    <s v="technology/wearables"/>
    <n v="0.29602960296029601"/>
    <n v="7.4324324324324328E-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x v="1"/>
    <d v="2017-03-16T16:01:01"/>
    <d v="2017-03-16T16:01:01"/>
    <b v="0"/>
    <n v="15"/>
    <b v="0"/>
    <s v="technology/wearables"/>
    <n v="0.16055"/>
    <n v="4.6714419184054811E-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x v="2"/>
    <d v="2016-02-18T17:00:27"/>
    <d v="2016-02-18T17:00:27"/>
    <b v="0"/>
    <n v="95"/>
    <b v="0"/>
    <s v="technology/wearables"/>
    <n v="0.82208000000000003"/>
    <n v="4.6224211755546904E-3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x v="0"/>
    <d v="2015-10-30T14:59:43"/>
    <d v="2015-10-30T14:59:43"/>
    <b v="0"/>
    <n v="161"/>
    <b v="0"/>
    <s v="technology/wearables"/>
    <n v="0.75051000000000001"/>
    <n v="1.072603962638739E-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x v="3"/>
    <d v="2014-12-12T07:11:00"/>
    <d v="2014-12-12T07:11:00"/>
    <b v="0"/>
    <n v="8"/>
    <b v="0"/>
    <s v="technology/wearables"/>
    <n v="5.8500000000000003E-2"/>
    <n v="3.4188034188034191E-2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x v="2"/>
    <d v="2016-12-14T15:00:23"/>
    <d v="2016-12-14T15:00:23"/>
    <b v="0"/>
    <n v="76"/>
    <b v="0"/>
    <s v="technology/wearables"/>
    <n v="0.44319999999999998"/>
    <n v="5.7160048134777377E-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x v="2"/>
    <d v="2016-12-28T19:25:15"/>
    <d v="2016-12-28T19:25:15"/>
    <b v="0"/>
    <n v="1"/>
    <b v="0"/>
    <s v="technology/wearables"/>
    <n v="2.6737967914438501E-3"/>
    <n v="4.0000000000000001E-3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x v="2"/>
    <d v="2016-06-19T14:30:46"/>
    <d v="2016-06-19T14:30:46"/>
    <b v="0"/>
    <n v="101"/>
    <b v="0"/>
    <s v="technology/wearables"/>
    <n v="0.1313"/>
    <n v="1.5384615384615385E-2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x v="2"/>
    <d v="2016-09-05T02:59:00"/>
    <d v="2016-09-05T02:59:00"/>
    <b v="0"/>
    <n v="4"/>
    <b v="0"/>
    <s v="technology/wearables"/>
    <n v="1.9088937093275488E-3"/>
    <n v="1.8181818181818181E-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x v="3"/>
    <d v="2014-12-18T21:33:15"/>
    <d v="2014-12-18T21:33:15"/>
    <b v="0"/>
    <n v="1"/>
    <b v="0"/>
    <s v="technology/wearables"/>
    <n v="3.7499999999999999E-3"/>
    <n v="1.3333333333333334E-2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x v="1"/>
    <d v="2017-01-24T10:34:12"/>
    <d v="2017-01-24T10:34:12"/>
    <b v="0"/>
    <n v="775"/>
    <b v="0"/>
    <s v="technology/wearables"/>
    <n v="215.35021"/>
    <n v="7.1975783074462751E-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x v="0"/>
    <d v="2015-12-29T20:00:00"/>
    <d v="2015-12-29T20:00:00"/>
    <b v="0"/>
    <n v="90"/>
    <b v="0"/>
    <s v="technology/wearables"/>
    <n v="0.34527999999999998"/>
    <n v="1.0426320667284522E-2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x v="0"/>
    <d v="2015-01-01T00:03:35"/>
    <d v="2015-01-01T00:03:35"/>
    <b v="0"/>
    <n v="16"/>
    <b v="0"/>
    <s v="technology/wearables"/>
    <n v="0.30599999999999999"/>
    <n v="5.2287581699346402E-3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x v="0"/>
    <d v="2015-11-25T22:04:55"/>
    <d v="2015-11-25T22:04:55"/>
    <b v="0"/>
    <n v="6"/>
    <b v="0"/>
    <s v="technology/wearables"/>
    <n v="2.6666666666666668E-2"/>
    <n v="2.5000000000000001E-2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x v="2"/>
    <d v="2016-04-07T01:34:16"/>
    <d v="2016-04-07T01:34:16"/>
    <b v="0"/>
    <n v="38"/>
    <b v="0"/>
    <s v="technology/wearables"/>
    <n v="2.8420000000000001E-2"/>
    <n v="1.3370865587614356E-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x v="0"/>
    <d v="2015-11-21T17:12:15"/>
    <d v="2015-11-21T17:12:15"/>
    <b v="0"/>
    <n v="355"/>
    <b v="0"/>
    <s v="technology/wearables"/>
    <n v="0.22878799999999999"/>
    <n v="6.2066192282812039E-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x v="2"/>
    <d v="2016-07-14T11:48:53"/>
    <d v="2016-07-14T11:48:53"/>
    <b v="0"/>
    <n v="7"/>
    <b v="0"/>
    <s v="technology/wearables"/>
    <n v="3.1050000000000001E-2"/>
    <n v="1.1272141706924315E-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x v="0"/>
    <d v="2015-02-04T23:22:29"/>
    <d v="2015-02-04T23:22:29"/>
    <b v="0"/>
    <n v="400"/>
    <b v="0"/>
    <s v="technology/wearables"/>
    <n v="0.47333333333333333"/>
    <n v="1.8779342723004695E-2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x v="0"/>
    <d v="2015-06-02T00:47:00"/>
    <d v="2015-06-02T00:47:00"/>
    <b v="0"/>
    <n v="30"/>
    <b v="1"/>
    <s v="music/electronic music"/>
    <n v="2.0554838709677421"/>
    <n v="9.4161958568738224E-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x v="0"/>
    <d v="2015-10-17T04:00:00"/>
    <d v="2015-10-17T04:00:00"/>
    <b v="1"/>
    <n v="478"/>
    <b v="1"/>
    <s v="music/electronic music"/>
    <n v="3.5180366666666667"/>
    <n v="4.5290412929181144E-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x v="0"/>
    <d v="2015-05-17T15:31:17"/>
    <d v="2015-05-17T15:31:17"/>
    <b v="1"/>
    <n v="74"/>
    <b v="1"/>
    <s v="music/electronic music"/>
    <n v="1.149"/>
    <n v="3.2201914708442123E-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x v="0"/>
    <d v="2015-06-20T22:04:21"/>
    <d v="2015-06-20T22:04:21"/>
    <b v="0"/>
    <n v="131"/>
    <b v="1"/>
    <s v="music/electronic music"/>
    <n v="2.3715000000000002"/>
    <n v="2.7619650010541851E-2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x v="2"/>
    <d v="2016-01-31T13:56:03"/>
    <d v="2016-01-31T13:56:03"/>
    <b v="1"/>
    <n v="61"/>
    <b v="1"/>
    <s v="music/electronic music"/>
    <n v="1.1863774999999999"/>
    <n v="2.5708511835398091E-3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x v="0"/>
    <d v="2015-03-16T19:00:37"/>
    <d v="2015-03-16T19:00:37"/>
    <b v="1"/>
    <n v="1071"/>
    <b v="1"/>
    <s v="music/electronic music"/>
    <n v="1.099283142857143"/>
    <n v="1.391816121207301E-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x v="2"/>
    <d v="2016-03-31T08:46:56"/>
    <d v="2016-03-31T08:46:56"/>
    <b v="1"/>
    <n v="122"/>
    <b v="1"/>
    <s v="music/electronic music"/>
    <n v="1.0000828571428571"/>
    <n v="1.742712746658134E-2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x v="3"/>
    <d v="2014-10-23T00:49:07"/>
    <d v="2014-10-23T00:49:07"/>
    <b v="1"/>
    <n v="111"/>
    <b v="1"/>
    <s v="music/electronic music"/>
    <n v="1.0309292094387414"/>
    <n v="1.4354066985645933E-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x v="1"/>
    <d v="2017-03-06T20:00:00"/>
    <d v="2017-03-06T20:00:00"/>
    <b v="1"/>
    <n v="255"/>
    <b v="1"/>
    <s v="music/electronic music"/>
    <n v="1.1727000000000001"/>
    <n v="2.1744691737017138E-2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x v="0"/>
    <d v="2015-04-04T21:59:00"/>
    <d v="2015-04-04T21:59:00"/>
    <b v="0"/>
    <n v="141"/>
    <b v="1"/>
    <s v="music/electronic music"/>
    <n v="1.1175999999999999"/>
    <n v="1.2616320687186829E-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x v="2"/>
    <d v="2016-09-12T11:35:49"/>
    <d v="2016-09-12T11:35:49"/>
    <b v="0"/>
    <n v="159"/>
    <b v="1"/>
    <s v="music/electronic music"/>
    <n v="3.4209999999999998"/>
    <n v="2.3238819058754748E-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x v="0"/>
    <d v="2015-12-16T18:20:10"/>
    <d v="2015-12-16T18:20:10"/>
    <b v="0"/>
    <n v="99"/>
    <b v="1"/>
    <s v="music/electronic music"/>
    <n v="1.0740000000000001"/>
    <n v="9.2178770949720677E-3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x v="2"/>
    <d v="2016-06-23T16:00:25"/>
    <d v="2016-06-23T16:00:25"/>
    <b v="0"/>
    <n v="96"/>
    <b v="1"/>
    <s v="music/electronic music"/>
    <n v="1.0849703703703704"/>
    <n v="1.6385496105031028E-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x v="2"/>
    <d v="2016-12-12T17:34:40"/>
    <d v="2016-12-12T17:34:40"/>
    <b v="0"/>
    <n v="27"/>
    <b v="1"/>
    <s v="music/electronic music"/>
    <n v="1.0286144578313252"/>
    <n v="1.9765739385065886E-2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x v="2"/>
    <d v="2016-08-05T03:59:00"/>
    <d v="2016-08-05T03:59:00"/>
    <b v="0"/>
    <n v="166"/>
    <b v="1"/>
    <s v="music/electronic music"/>
    <n v="1.3000180000000001"/>
    <n v="2.5538107933890147E-2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x v="0"/>
    <d v="2015-02-11T15:23:40"/>
    <d v="2015-02-11T15:23:40"/>
    <b v="0"/>
    <n v="76"/>
    <b v="1"/>
    <s v="music/electronic music"/>
    <n v="1.0765217391304347"/>
    <n v="1.5347334410339256E-2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x v="4"/>
    <d v="2013-01-07T08:00:00"/>
    <d v="2013-01-07T08:00:00"/>
    <b v="0"/>
    <n v="211"/>
    <b v="1"/>
    <s v="music/electronic music"/>
    <n v="1.1236044444444444"/>
    <n v="4.1730779119579446E-2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x v="0"/>
    <d v="2015-05-18T05:00:00"/>
    <d v="2015-05-18T05:00:00"/>
    <b v="0"/>
    <n v="21"/>
    <b v="1"/>
    <s v="music/electronic music"/>
    <n v="1.0209999999999999"/>
    <n v="2.0568070519098921E-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x v="2"/>
    <d v="2016-03-19T04:33:43"/>
    <d v="2016-03-19T04:33:43"/>
    <b v="0"/>
    <n v="61"/>
    <b v="1"/>
    <s v="music/electronic music"/>
    <n v="1.4533333333333334"/>
    <n v="2.7981651376146791E-2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x v="2"/>
    <d v="2016-12-13T07:59:00"/>
    <d v="2016-12-13T07:59:00"/>
    <b v="0"/>
    <n v="30"/>
    <b v="1"/>
    <s v="music/electronic music"/>
    <n v="1.282"/>
    <n v="4.6801872074882997E-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x v="2"/>
    <d v="2016-08-27T17:00:09"/>
    <d v="2016-08-27T17:00:09"/>
    <b v="0"/>
    <n v="1"/>
    <b v="0"/>
    <s v="journalism/audio"/>
    <n v="2.9411764705882353E-3"/>
    <n v="4.0000000000000001E-3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x v="3"/>
    <d v="2014-07-31T01:26:32"/>
    <d v="2014-07-31T01:26:3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x v="3"/>
    <d v="2014-09-12T10:00:00"/>
    <d v="2014-09-12T10:00:00"/>
    <b v="0"/>
    <n v="1"/>
    <b v="0"/>
    <s v="journalism/audio"/>
    <n v="1.5384615384615385E-2"/>
    <n v="0.1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x v="0"/>
    <d v="2015-05-20T06:04:15"/>
    <d v="2015-05-20T06:04:15"/>
    <b v="0"/>
    <n v="292"/>
    <b v="0"/>
    <s v="journalism/audio"/>
    <n v="8.5370000000000001E-2"/>
    <n v="3.4204052945999763E-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x v="0"/>
    <d v="2015-03-05T20:27:00"/>
    <d v="2015-03-05T20:27:00"/>
    <b v="0"/>
    <n v="2"/>
    <b v="0"/>
    <s v="journalism/audio"/>
    <n v="8.571428571428571E-4"/>
    <n v="0.33333333333333331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x v="3"/>
    <d v="2014-08-23T20:59:10"/>
    <d v="2014-08-23T20:59:10"/>
    <b v="0"/>
    <n v="8"/>
    <b v="0"/>
    <s v="journalism/audio"/>
    <n v="2.6599999999999999E-2"/>
    <n v="3.007518796992481E-2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x v="0"/>
    <d v="2015-12-26T20:26:00"/>
    <d v="2015-12-26T20:26:0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x v="3"/>
    <d v="2014-11-05T20:38:35"/>
    <d v="2014-11-05T20:38:3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x v="2"/>
    <d v="2016-09-25T01:16:29"/>
    <d v="2016-09-25T01:16:29"/>
    <b v="0"/>
    <n v="4"/>
    <b v="0"/>
    <s v="journalism/audio"/>
    <n v="1.4133333333333333E-2"/>
    <n v="1.8867924528301886E-2"/>
    <x v="5"/>
    <x v="16"/>
  </r>
  <r>
    <n v="1049"/>
    <s v="J1 (Canceled)"/>
    <s v="------"/>
    <n v="12000"/>
    <n v="0"/>
    <x v="1"/>
    <x v="0"/>
    <s v="USD"/>
    <n v="1455272445"/>
    <n v="1452680445"/>
    <x v="1049"/>
    <x v="2"/>
    <d v="2016-02-12T10:20:45"/>
    <d v="2016-02-12T10:20: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x v="0"/>
    <d v="2015-09-14T19:07:57"/>
    <d v="2015-09-14T19:07:5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x v="3"/>
    <d v="2014-08-27T00:20:25"/>
    <d v="2014-08-27T00:20: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x v="2"/>
    <d v="2016-06-06T20:09:00"/>
    <d v="2016-06-06T20:09:00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x v="1"/>
    <d v="2017-03-06T04:08:52"/>
    <d v="2017-03-06T04:08:52"/>
    <b v="0"/>
    <n v="1"/>
    <b v="0"/>
    <s v="journalism/audio"/>
    <n v="0.01"/>
    <n v="6.6666666666666666E-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x v="3"/>
    <d v="2014-08-10T22:00:00"/>
    <d v="2014-08-10T22:00:00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x v="2"/>
    <d v="2016-03-07T23:49:05"/>
    <d v="2016-03-07T23:49:0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x v="0"/>
    <d v="2015-04-24T16:16:17"/>
    <d v="2015-04-24T16:16:1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x v="2"/>
    <d v="2016-12-04T21:54:43"/>
    <d v="2016-12-04T21:54:4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x v="0"/>
    <d v="2015-03-26T00:00:00"/>
    <d v="2015-03-26T00:00:00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x v="0"/>
    <d v="2015-03-13T17:57:36"/>
    <d v="2015-03-13T17:57:3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x v="0"/>
    <d v="2015-04-15T21:54:53"/>
    <d v="2015-04-15T21:54:53"/>
    <b v="0"/>
    <n v="1"/>
    <b v="0"/>
    <s v="journalism/audio"/>
    <n v="0.01"/>
    <n v="0.02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x v="2"/>
    <d v="2016-05-02T01:00:00"/>
    <d v="2016-05-02T01:00:00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x v="2"/>
    <d v="2016-07-12T19:22:21"/>
    <d v="2016-07-12T19:22:21"/>
    <b v="0"/>
    <n v="4"/>
    <b v="0"/>
    <s v="journalism/audio"/>
    <n v="0.95477386934673369"/>
    <n v="2.1052631578947368E-2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x v="2"/>
    <d v="2016-08-31T00:44:22"/>
    <d v="2016-08-31T00:44:2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x v="4"/>
    <d v="2013-07-07T05:28:23"/>
    <d v="2013-07-07T05:28:23"/>
    <b v="0"/>
    <n v="123"/>
    <b v="0"/>
    <s v="games/video games"/>
    <n v="8.9744444444444446E-2"/>
    <n v="1.5228426395939087E-2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x v="3"/>
    <d v="2014-02-19T09:08:42"/>
    <d v="2014-02-19T09:08:42"/>
    <b v="0"/>
    <n v="5"/>
    <b v="0"/>
    <s v="games/video games"/>
    <n v="2.7E-2"/>
    <n v="6.1728395061728392E-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x v="4"/>
    <d v="2013-08-04T23:06:22"/>
    <d v="2013-08-04T23:06:22"/>
    <b v="0"/>
    <n v="148"/>
    <b v="0"/>
    <s v="games/video games"/>
    <n v="3.3673333333333333E-2"/>
    <n v="2.9301128489408038E-2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x v="4"/>
    <d v="2013-12-21T20:32:11"/>
    <d v="2013-12-21T20:32:11"/>
    <b v="0"/>
    <n v="10"/>
    <b v="0"/>
    <s v="games/video games"/>
    <n v="0.26"/>
    <n v="7.6923076923076927E-2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x v="2"/>
    <d v="2016-04-10T07:54:24"/>
    <d v="2016-04-10T07:54:24"/>
    <b v="0"/>
    <n v="4"/>
    <b v="0"/>
    <s v="games/video games"/>
    <n v="1.5E-3"/>
    <n v="8.8888888888888892E-2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x v="4"/>
    <d v="2013-11-26T06:30:59"/>
    <d v="2013-11-26T06:30:59"/>
    <b v="0"/>
    <n v="21"/>
    <b v="0"/>
    <s v="games/video games"/>
    <n v="0.38636363636363635"/>
    <n v="2.4705882352941175E-2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x v="5"/>
    <d v="2012-10-01T00:17:02"/>
    <d v="2012-10-01T00:17:02"/>
    <b v="0"/>
    <n v="2"/>
    <b v="0"/>
    <s v="games/video games"/>
    <n v="7.0000000000000001E-3"/>
    <n v="2.8571428571428571E-2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x v="0"/>
    <d v="2015-11-17T19:04:53"/>
    <d v="2015-11-17T19:04:5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x v="3"/>
    <d v="2014-02-05T19:58:17"/>
    <d v="2014-02-05T19:58:17"/>
    <b v="0"/>
    <n v="4"/>
    <b v="0"/>
    <s v="games/video games"/>
    <n v="6.8000000000000005E-4"/>
    <n v="7.8431372549019607E-2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x v="6"/>
    <d v="2011-10-16T23:09:01"/>
    <d v="2011-10-16T23:09:01"/>
    <b v="0"/>
    <n v="1"/>
    <b v="0"/>
    <s v="games/video games"/>
    <n v="1.3333333333333334E-2"/>
    <n v="0.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x v="3"/>
    <d v="2014-01-04T04:09:05"/>
    <d v="2014-01-04T04:09:05"/>
    <b v="0"/>
    <n v="30"/>
    <b v="0"/>
    <s v="games/video games"/>
    <n v="6.3092592592592589E-2"/>
    <n v="8.8054006457293811E-3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x v="5"/>
    <d v="2012-05-06T21:41:56"/>
    <d v="2012-05-06T21:41:56"/>
    <b v="0"/>
    <n v="3"/>
    <b v="0"/>
    <s v="games/video games"/>
    <n v="4.4999999999999998E-2"/>
    <n v="6.6666666666666666E-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x v="3"/>
    <d v="2014-09-11T09:04:10"/>
    <d v="2014-09-11T09:04:10"/>
    <b v="0"/>
    <n v="975"/>
    <b v="0"/>
    <s v="games/video games"/>
    <n v="0.62765333333333329"/>
    <n v="2.0712070357309768E-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x v="2"/>
    <d v="2016-01-14T04:00:11"/>
    <d v="2016-01-14T04:00:11"/>
    <b v="0"/>
    <n v="167"/>
    <b v="0"/>
    <s v="games/video games"/>
    <n v="0.29376000000000002"/>
    <n v="2.2739651416122005E-2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x v="6"/>
    <d v="2011-07-22T04:42:01"/>
    <d v="2011-07-22T04:42:01"/>
    <b v="0"/>
    <n v="5"/>
    <b v="0"/>
    <s v="games/video games"/>
    <n v="7.4999999999999997E-2"/>
    <n v="0.1111111111111111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x v="2"/>
    <d v="2016-05-14T13:35:36"/>
    <d v="2016-05-14T13:35:36"/>
    <b v="0"/>
    <n v="18"/>
    <b v="0"/>
    <s v="games/video games"/>
    <n v="2.6076923076923077E-2"/>
    <n v="2.6548672566371681E-2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x v="3"/>
    <d v="2014-05-11T03:18:53"/>
    <d v="2014-05-11T03:18:53"/>
    <b v="0"/>
    <n v="98"/>
    <b v="0"/>
    <s v="games/video games"/>
    <n v="9.1050000000000006E-2"/>
    <n v="5.3816584294343765E-2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x v="0"/>
    <d v="2015-01-28T22:14:52"/>
    <d v="2015-01-28T22:14:52"/>
    <b v="0"/>
    <n v="4"/>
    <b v="0"/>
    <s v="games/video games"/>
    <n v="1.7647058823529413E-4"/>
    <n v="0.33333333333333331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x v="5"/>
    <d v="2012-08-10T21:44:48"/>
    <d v="2012-08-10T21:44:48"/>
    <b v="0"/>
    <n v="3"/>
    <b v="0"/>
    <s v="games/video games"/>
    <n v="5.5999999999999999E-3"/>
    <n v="5.3571428571428568E-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x v="3"/>
    <d v="2014-08-02T15:49:43"/>
    <d v="2014-08-02T15:49:43"/>
    <b v="0"/>
    <n v="1"/>
    <b v="0"/>
    <s v="games/video games"/>
    <n v="8.2000000000000007E-3"/>
    <n v="2.4390243902439024E-3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x v="3"/>
    <d v="2014-08-08T21:53:24"/>
    <d v="2014-08-08T21:53:2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x v="2"/>
    <d v="2016-03-14T15:06:15"/>
    <d v="2016-03-14T15:06:15"/>
    <b v="0"/>
    <n v="9"/>
    <b v="0"/>
    <s v="games/video games"/>
    <n v="3.4200000000000001E-2"/>
    <n v="8.771929824561403E-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x v="3"/>
    <d v="2014-08-24T20:48:11"/>
    <d v="2014-08-24T20:48:11"/>
    <b v="0"/>
    <n v="2"/>
    <b v="0"/>
    <s v="games/video games"/>
    <n v="8.3333333333333339E-4"/>
    <n v="0.13333333333333333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x v="3"/>
    <d v="2014-06-15T17:08:07"/>
    <d v="2014-06-15T17:08:0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x v="3"/>
    <d v="2014-04-24T19:11:07"/>
    <d v="2014-04-24T19:11:07"/>
    <b v="0"/>
    <n v="147"/>
    <b v="0"/>
    <s v="games/video games"/>
    <n v="0.14182977777777778"/>
    <n v="2.3032304765963581E-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x v="0"/>
    <d v="2015-06-26T04:32:55"/>
    <d v="2015-06-26T04:32:55"/>
    <b v="0"/>
    <n v="49"/>
    <b v="0"/>
    <s v="games/video games"/>
    <n v="7.8266666666666665E-2"/>
    <n v="4.1737649063032366E-2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x v="0"/>
    <d v="2015-05-29T04:27:33"/>
    <d v="2015-05-29T04:27:33"/>
    <b v="0"/>
    <n v="1"/>
    <b v="0"/>
    <s v="games/video games"/>
    <n v="3.8464497269020693E-4"/>
    <n v="0.2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x v="2"/>
    <d v="2016-04-10T18:41:12"/>
    <d v="2016-04-10T18:41:12"/>
    <b v="0"/>
    <n v="2"/>
    <b v="0"/>
    <s v="games/video games"/>
    <n v="0.125"/>
    <n v="0.08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x v="4"/>
    <d v="2013-01-06T00:37:18"/>
    <d v="2013-01-06T00:37:18"/>
    <b v="0"/>
    <n v="7"/>
    <b v="0"/>
    <s v="games/video games"/>
    <n v="1.0500000000000001E-2"/>
    <n v="0.33333333333333331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x v="2"/>
    <d v="2016-02-11T23:22:17"/>
    <d v="2016-02-11T23:22:17"/>
    <b v="0"/>
    <n v="4"/>
    <b v="0"/>
    <s v="games/video games"/>
    <n v="0.14083333333333334"/>
    <n v="9.4674556213017749E-2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x v="6"/>
    <d v="2011-10-09T17:07:13"/>
    <d v="2011-10-09T17:07:13"/>
    <b v="0"/>
    <n v="27"/>
    <b v="0"/>
    <s v="games/video games"/>
    <n v="0.18300055555555556"/>
    <n v="8.1966964277582644E-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x v="4"/>
    <d v="2013-08-30T12:53:40"/>
    <d v="2013-08-30T12:53:40"/>
    <b v="0"/>
    <n v="94"/>
    <b v="0"/>
    <s v="games/video games"/>
    <n v="5.0347999999999997E-2"/>
    <n v="3.734011281480893E-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x v="3"/>
    <d v="2014-10-04T03:30:00"/>
    <d v="2014-10-04T03:30:00"/>
    <b v="0"/>
    <n v="29"/>
    <b v="0"/>
    <s v="games/video games"/>
    <n v="0.17933333333333334"/>
    <n v="1.3475836431226766E-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x v="3"/>
    <d v="2014-03-02T19:01:17"/>
    <d v="2014-03-02T19:01:17"/>
    <b v="0"/>
    <n v="7"/>
    <b v="0"/>
    <s v="games/video games"/>
    <n v="4.6999999999999999E-4"/>
    <n v="0.1489361702127659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x v="3"/>
    <d v="2014-04-13T18:18:15"/>
    <d v="2014-04-13T18:18:15"/>
    <b v="0"/>
    <n v="22"/>
    <b v="0"/>
    <s v="games/video games"/>
    <n v="7.2120000000000004E-2"/>
    <n v="1.2201885745978924E-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x v="0"/>
    <d v="2015-05-13T20:04:28"/>
    <d v="2015-05-13T20:04:28"/>
    <b v="0"/>
    <n v="1"/>
    <b v="0"/>
    <s v="games/video games"/>
    <n v="5.0000000000000001E-3"/>
    <n v="0.0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x v="2"/>
    <d v="2016-02-14T02:39:31"/>
    <d v="2016-02-14T02:39:31"/>
    <b v="0"/>
    <n v="10"/>
    <b v="0"/>
    <s v="games/video games"/>
    <n v="2.5000000000000001E-2"/>
    <n v="0.1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x v="2"/>
    <d v="2016-07-14T18:12:00"/>
    <d v="2016-07-14T18:12:00"/>
    <b v="0"/>
    <n v="6"/>
    <b v="0"/>
    <s v="games/video games"/>
    <n v="4.0999999999999999E-4"/>
    <n v="0.1463414634146341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x v="4"/>
    <d v="2013-12-09T05:59:00"/>
    <d v="2013-12-09T05:59:00"/>
    <b v="0"/>
    <n v="24"/>
    <b v="0"/>
    <s v="games/video games"/>
    <n v="5.3124999999999999E-2"/>
    <n v="5.647058823529412E-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x v="2"/>
    <d v="2016-06-18T05:19:50"/>
    <d v="2016-06-18T05:19:50"/>
    <b v="0"/>
    <n v="15"/>
    <b v="0"/>
    <s v="games/video games"/>
    <n v="1.6199999999999999E-2"/>
    <n v="6.1728395061728392E-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x v="3"/>
    <d v="2014-06-11T09:50:21"/>
    <d v="2014-06-11T09:50:21"/>
    <b v="0"/>
    <n v="37"/>
    <b v="0"/>
    <s v="games/video games"/>
    <n v="4.9516666666666667E-2"/>
    <n v="1.2453719286435544E-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x v="3"/>
    <d v="2014-03-24T02:15:27"/>
    <d v="2014-03-24T02:15:27"/>
    <b v="0"/>
    <n v="20"/>
    <b v="0"/>
    <s v="games/video games"/>
    <n v="1.5900000000000001E-3"/>
    <n v="1.3976240391334731E-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x v="5"/>
    <d v="2012-04-04T16:46:15"/>
    <d v="2012-04-04T16:46:15"/>
    <b v="0"/>
    <n v="7"/>
    <b v="0"/>
    <s v="games/video games"/>
    <n v="0.41249999999999998"/>
    <n v="4.2424242424242427E-2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x v="3"/>
    <d v="2014-07-23T20:40:24"/>
    <d v="2014-07-23T20:40: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x v="5"/>
    <d v="2012-04-13T14:17:15"/>
    <d v="2012-04-13T14:17:15"/>
    <b v="0"/>
    <n v="21"/>
    <b v="0"/>
    <s v="games/video games"/>
    <n v="2.93E-2"/>
    <n v="2.8668941979522185E-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x v="2"/>
    <d v="2016-11-18T19:03:10"/>
    <d v="2016-11-18T19:03:10"/>
    <b v="0"/>
    <n v="3"/>
    <b v="0"/>
    <s v="games/video games"/>
    <n v="4.4999999999999997E-3"/>
    <n v="6.6666666666666666E-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x v="5"/>
    <d v="2012-12-07T22:23:42"/>
    <d v="2012-12-07T22:23:42"/>
    <b v="0"/>
    <n v="11"/>
    <b v="0"/>
    <s v="games/video games"/>
    <n v="5.1000000000000004E-3"/>
    <n v="4.3137254901960784E-2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x v="2"/>
    <d v="2016-01-08T04:53:10"/>
    <d v="2016-01-08T04:53:1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x v="0"/>
    <d v="2015-01-19T08:30:00"/>
    <d v="2015-01-19T08:30:00"/>
    <b v="0"/>
    <n v="312"/>
    <b v="0"/>
    <s v="games/video games"/>
    <n v="0.35537409090909089"/>
    <n v="9.9766827018391638E-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x v="3"/>
    <d v="2014-08-14T23:27:00"/>
    <d v="2014-08-14T23:27:00"/>
    <b v="0"/>
    <n v="1"/>
    <b v="0"/>
    <s v="games/video games"/>
    <n v="5.0000000000000001E-3"/>
    <n v="0.2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x v="4"/>
    <d v="2013-10-09T08:18:07"/>
    <d v="2013-10-09T08:18:07"/>
    <b v="0"/>
    <n v="3"/>
    <b v="0"/>
    <s v="games/video games"/>
    <n v="1.6666666666666668E-3"/>
    <n v="0.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x v="2"/>
    <d v="2016-03-30T15:41:35"/>
    <d v="2016-03-30T15:41:35"/>
    <b v="0"/>
    <n v="4"/>
    <b v="0"/>
    <s v="games/video games"/>
    <n v="1.325E-3"/>
    <n v="7.5471698113207544E-2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x v="5"/>
    <d v="2012-06-09T20:20:08"/>
    <d v="2012-06-09T20:20:08"/>
    <b v="0"/>
    <n v="10"/>
    <b v="0"/>
    <s v="games/video games"/>
    <n v="3.5704000000000004E-4"/>
    <n v="5.6016132646202102E-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x v="0"/>
    <d v="2015-12-25T14:21:53"/>
    <d v="2015-12-25T14:21:53"/>
    <b v="0"/>
    <n v="8"/>
    <b v="0"/>
    <s v="games/video games"/>
    <n v="8.3000000000000004E-2"/>
    <n v="9.6385542168674704E-2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x v="3"/>
    <d v="2014-04-05T02:59:39"/>
    <d v="2014-04-05T02:59:39"/>
    <b v="0"/>
    <n v="3"/>
    <b v="0"/>
    <s v="games/video games"/>
    <n v="2.4222222222222221E-2"/>
    <n v="2.7522935779816515E-2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x v="3"/>
    <d v="2014-04-06T19:01:04"/>
    <d v="2014-04-06T19:01:04"/>
    <b v="0"/>
    <n v="1"/>
    <b v="0"/>
    <s v="games/video games"/>
    <n v="2.3809523809523812E-3"/>
    <n v="0.2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x v="6"/>
    <d v="2011-10-28T20:56:40"/>
    <d v="2011-10-28T20:56:4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x v="2"/>
    <d v="2016-03-13T21:25:16"/>
    <d v="2016-03-13T21:25:16"/>
    <b v="0"/>
    <n v="5"/>
    <b v="0"/>
    <s v="games/video games"/>
    <n v="1.16E-4"/>
    <n v="0.17241379310344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x v="4"/>
    <d v="2013-05-30T16:53:45"/>
    <d v="2013-05-30T16:53:4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x v="3"/>
    <d v="2014-04-19T12:34:08"/>
    <d v="2014-04-19T12:34:08"/>
    <b v="0"/>
    <n v="3"/>
    <b v="0"/>
    <s v="games/video games"/>
    <n v="2.2000000000000001E-3"/>
    <n v="0.27272727272727271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x v="0"/>
    <d v="2015-04-30T16:00:51"/>
    <d v="2015-04-30T16:00:51"/>
    <b v="0"/>
    <n v="7"/>
    <b v="0"/>
    <s v="games/mobile games"/>
    <n v="4.7222222222222223E-3"/>
    <n v="1.6470588235294119E-2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x v="0"/>
    <d v="2015-09-25T14:58:50"/>
    <d v="2015-09-25T14:58:5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x v="2"/>
    <d v="2016-07-14T07:51:34"/>
    <d v="2016-07-14T07:51:34"/>
    <b v="0"/>
    <n v="2"/>
    <b v="0"/>
    <s v="games/mobile games"/>
    <n v="5.0000000000000001E-3"/>
    <n v="0.2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x v="3"/>
    <d v="2014-11-14T21:30:00"/>
    <d v="2014-11-14T21:30:00"/>
    <b v="0"/>
    <n v="23"/>
    <b v="0"/>
    <s v="games/mobile games"/>
    <n v="1.6714285714285713E-2"/>
    <n v="3.9316239316239315E-2"/>
    <x v="6"/>
    <x v="18"/>
  </r>
  <r>
    <n v="1128"/>
    <s v="Flying Turds"/>
    <s v="#havingfunFTW"/>
    <n v="1000"/>
    <n v="1"/>
    <x v="2"/>
    <x v="1"/>
    <s v="GBP"/>
    <n v="1407425717"/>
    <n v="1404833717"/>
    <x v="1128"/>
    <x v="3"/>
    <d v="2014-08-07T15:35:17"/>
    <d v="2014-08-07T15:35: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x v="2"/>
    <d v="2016-06-05T06:21:33"/>
    <d v="2016-06-05T06:21:33"/>
    <b v="0"/>
    <n v="2"/>
    <b v="0"/>
    <s v="games/mobile games"/>
    <n v="1.0499999999999999E-3"/>
    <n v="9.5238095238095233E-2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x v="3"/>
    <d v="2014-11-26T00:55:00"/>
    <d v="2014-11-26T00:55:00"/>
    <b v="0"/>
    <n v="3"/>
    <b v="0"/>
    <s v="games/mobile games"/>
    <n v="2.2000000000000001E-3"/>
    <n v="0.27272727272727271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x v="0"/>
    <d v="2015-12-24T21:47:48"/>
    <d v="2015-12-24T21:47:4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x v="1"/>
    <d v="2017-01-01T02:46:11"/>
    <d v="2017-01-01T02:46:11"/>
    <b v="0"/>
    <n v="13"/>
    <b v="0"/>
    <s v="games/mobile games"/>
    <n v="0.14380000000000001"/>
    <n v="9.0403337969401955E-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x v="3"/>
    <d v="2014-07-31T09:46:21"/>
    <d v="2014-07-31T09:46:21"/>
    <b v="0"/>
    <n v="1"/>
    <b v="0"/>
    <s v="games/mobile games"/>
    <n v="6.6666666666666671E-3"/>
    <n v="0.0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x v="3"/>
    <d v="2014-11-29T04:33:00"/>
    <d v="2014-11-29T04:33:00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x v="1135"/>
    <x v="2"/>
    <d v="2016-08-06T23:44:54"/>
    <d v="2016-08-06T23:44:54"/>
    <b v="0"/>
    <n v="1"/>
    <b v="0"/>
    <s v="games/mobile games"/>
    <n v="0.05"/>
    <n v="0.02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x v="0"/>
    <d v="2015-12-19T16:07:09"/>
    <d v="2015-12-19T16:07:09"/>
    <b v="0"/>
    <n v="6"/>
    <b v="0"/>
    <s v="games/mobile games"/>
    <n v="6.4439140811455853E-2"/>
    <n v="2.2222222222222223E-2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x v="2"/>
    <d v="2016-04-23T19:40:21"/>
    <d v="2016-04-23T19:40:21"/>
    <b v="0"/>
    <n v="39"/>
    <b v="0"/>
    <s v="games/mobile games"/>
    <n v="0.39500000000000002"/>
    <n v="3.9493670886075949E-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x v="1"/>
    <d v="2017-01-21T21:45:31"/>
    <d v="2017-01-21T21:45:31"/>
    <b v="0"/>
    <n v="4"/>
    <b v="0"/>
    <s v="games/mobile games"/>
    <n v="3.5714285714285713E-3"/>
    <n v="3.2000000000000001E-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x v="0"/>
    <d v="2015-01-01T08:20:26"/>
    <d v="2015-01-01T08:20:26"/>
    <b v="0"/>
    <n v="1"/>
    <b v="0"/>
    <s v="games/mobile games"/>
    <n v="6.2500000000000001E-4"/>
    <n v="0.2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x v="0"/>
    <d v="2015-08-06T11:05:21"/>
    <d v="2015-08-06T11:05: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x v="0"/>
    <d v="2015-07-09T16:47:30"/>
    <d v="2015-07-09T16:47:3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x v="1142"/>
    <x v="0"/>
    <d v="2015-02-17T00:08:47"/>
    <d v="2015-02-17T00:08:4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x v="0"/>
    <d v="2015-12-17T04:38:46"/>
    <d v="2015-12-17T04:38:46"/>
    <b v="0"/>
    <n v="8"/>
    <b v="0"/>
    <s v="games/mobile games"/>
    <n v="4.1333333333333335E-3"/>
    <n v="4.3010752688172046E-2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x v="0"/>
    <d v="2015-04-29T04:22:00"/>
    <d v="2015-04-29T04:22:0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x v="3"/>
    <d v="2014-10-02T17:56:32"/>
    <d v="2014-10-02T17:56:32"/>
    <b v="0"/>
    <n v="1"/>
    <b v="0"/>
    <s v="food/food trucks"/>
    <n v="1.25E-3"/>
    <n v="0.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x v="3"/>
    <d v="2014-05-02T22:52:53"/>
    <d v="2014-05-02T22:52:53"/>
    <b v="0"/>
    <n v="12"/>
    <b v="0"/>
    <s v="food/food trucks"/>
    <n v="8.8333333333333333E-2"/>
    <n v="2.2641509433962263E-2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x v="3"/>
    <d v="2014-10-19T23:19:43"/>
    <d v="2014-10-19T23:19:4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x v="2"/>
    <d v="2016-12-01T05:06:21"/>
    <d v="2016-12-01T05:06:21"/>
    <b v="0"/>
    <n v="3"/>
    <b v="0"/>
    <s v="food/food trucks"/>
    <n v="4.8666666666666667E-3"/>
    <n v="4.1095890410958902E-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x v="2"/>
    <d v="2016-06-16T17:02:46"/>
    <d v="2016-06-16T17:02:46"/>
    <b v="0"/>
    <n v="2"/>
    <b v="0"/>
    <s v="food/food trucks"/>
    <n v="1.5E-3"/>
    <n v="2.6666666666666668E-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x v="2"/>
    <d v="2016-01-08T22:54:35"/>
    <d v="2016-01-08T22:54:35"/>
    <b v="0"/>
    <n v="6"/>
    <b v="0"/>
    <s v="food/food trucks"/>
    <n v="0.1008"/>
    <n v="2.3809523809523808E-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x v="0"/>
    <d v="2015-09-07T02:27:43"/>
    <d v="2015-09-07T02:27:4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x v="0"/>
    <d v="2015-05-15T17:01:52"/>
    <d v="2015-05-15T17:01:52"/>
    <b v="0"/>
    <n v="15"/>
    <b v="0"/>
    <s v="food/food trucks"/>
    <n v="5.6937500000000002E-2"/>
    <n v="1.6465422612513721E-2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x v="0"/>
    <d v="2015-06-18T17:08:25"/>
    <d v="2015-06-18T17:08:25"/>
    <b v="0"/>
    <n v="1"/>
    <b v="0"/>
    <s v="food/food trucks"/>
    <n v="6.2500000000000003E-3"/>
    <n v="0.02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x v="0"/>
    <d v="2015-09-06T02:36:46"/>
    <d v="2015-09-06T02:36:46"/>
    <b v="0"/>
    <n v="3"/>
    <b v="0"/>
    <s v="food/food trucks"/>
    <n v="6.5000000000000002E-2"/>
    <n v="9.2307692307692316E-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x v="3"/>
    <d v="2014-08-14T18:20:08"/>
    <d v="2014-08-14T18:20:08"/>
    <b v="0"/>
    <n v="8"/>
    <b v="0"/>
    <s v="food/food trucks"/>
    <n v="7.5199999999999998E-3"/>
    <n v="4.2553191489361701E-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x v="0"/>
    <d v="2015-02-24T01:42:42"/>
    <d v="2015-02-24T01:42:4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x v="3"/>
    <d v="2014-12-05T16:04:40"/>
    <d v="2014-12-05T16:04:40"/>
    <b v="0"/>
    <n v="3"/>
    <b v="0"/>
    <s v="food/food trucks"/>
    <n v="1.5100000000000001E-2"/>
    <n v="1.9867549668874173E-2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x v="3"/>
    <d v="2014-12-09T02:12:08"/>
    <d v="2014-12-09T02:12:08"/>
    <b v="0"/>
    <n v="3"/>
    <b v="0"/>
    <s v="food/food trucks"/>
    <n v="4.6666666666666671E-3"/>
    <n v="8.5714285714285715E-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x v="0"/>
    <d v="2015-06-30T15:45:00"/>
    <d v="2015-06-30T15:45:00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x v="0"/>
    <d v="2015-03-28T02:43:06"/>
    <d v="2015-03-28T02:43:06"/>
    <b v="0"/>
    <n v="19"/>
    <b v="0"/>
    <s v="food/food trucks"/>
    <n v="3.85E-2"/>
    <n v="1.6450216450216451E-2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x v="0"/>
    <d v="2015-05-19T15:06:29"/>
    <d v="2015-05-19T15:06:2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x v="3"/>
    <d v="2014-09-25T16:24:24"/>
    <d v="2014-09-25T16:24:24"/>
    <b v="0"/>
    <n v="2"/>
    <b v="0"/>
    <s v="food/food trucks"/>
    <n v="5.8333333333333338E-4"/>
    <n v="5.7142857142857141E-2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x v="3"/>
    <d v="2014-08-09T17:22:00"/>
    <d v="2014-08-09T17:22:0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x v="1164"/>
    <x v="2"/>
    <d v="2016-06-18T17:23:02"/>
    <d v="2016-06-18T17:23:0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x v="3"/>
    <d v="2014-07-06T05:08:50"/>
    <d v="2014-07-06T05:08:50"/>
    <b v="0"/>
    <n v="25"/>
    <b v="0"/>
    <s v="food/food trucks"/>
    <n v="0.20705000000000001"/>
    <n v="1.207437816952427E-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x v="0"/>
    <d v="2015-06-26T04:00:00"/>
    <d v="2015-06-26T04:00:00"/>
    <b v="0"/>
    <n v="8"/>
    <b v="0"/>
    <s v="food/food trucks"/>
    <n v="0.19139999999999999"/>
    <n v="2.7864855451062349E-3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x v="3"/>
    <d v="2014-09-12T17:38:15"/>
    <d v="2014-09-12T17:38:15"/>
    <b v="0"/>
    <n v="16"/>
    <b v="0"/>
    <s v="food/food trucks"/>
    <n v="1.6316666666666667E-2"/>
    <n v="1.634320735444331E-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x v="2"/>
    <d v="2016-09-22T01:17:45"/>
    <d v="2016-09-22T01:17:45"/>
    <b v="0"/>
    <n v="3"/>
    <b v="0"/>
    <s v="food/food trucks"/>
    <n v="5.6666666666666664E-2"/>
    <n v="2.9411764705882353E-3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x v="0"/>
    <d v="2015-02-22T08:29:23"/>
    <d v="2015-02-22T08:29:23"/>
    <b v="0"/>
    <n v="3"/>
    <b v="0"/>
    <s v="food/food trucks"/>
    <n v="1.6999999999999999E-3"/>
    <n v="0.17647058823529413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x v="0"/>
    <d v="2015-05-30T21:26:11"/>
    <d v="2015-05-30T21:26:11"/>
    <b v="0"/>
    <n v="2"/>
    <b v="0"/>
    <s v="food/food trucks"/>
    <n v="4.0000000000000001E-3"/>
    <n v="0.02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x v="3"/>
    <d v="2014-11-13T20:18:47"/>
    <d v="2014-11-13T20:18:47"/>
    <b v="0"/>
    <n v="1"/>
    <b v="0"/>
    <s v="food/food trucks"/>
    <n v="1E-3"/>
    <n v="0.04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x v="3"/>
    <d v="2014-08-20T16:22:32"/>
    <d v="2014-08-20T16:22:3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x v="0"/>
    <d v="2015-08-03T04:27:37"/>
    <d v="2015-08-03T04:27:37"/>
    <b v="0"/>
    <n v="1"/>
    <b v="0"/>
    <s v="food/food trucks"/>
    <n v="2.4000000000000001E-4"/>
    <n v="3.3333333333333333E-2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x v="2"/>
    <d v="2016-05-08T20:12:07"/>
    <d v="2016-05-08T20:12:07"/>
    <b v="0"/>
    <n v="19"/>
    <b v="0"/>
    <s v="food/food trucks"/>
    <n v="5.906666666666667E-2"/>
    <n v="2.144469525959368E-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x v="0"/>
    <d v="2015-07-15T17:28:59"/>
    <d v="2015-07-15T17:28:59"/>
    <b v="0"/>
    <n v="9"/>
    <b v="0"/>
    <s v="food/food trucks"/>
    <n v="2.9250000000000002E-2"/>
    <n v="1.5384615384615385E-2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x v="1176"/>
    <x v="1"/>
    <d v="2017-03-06T13:00:00"/>
    <d v="2017-03-06T13:00:00"/>
    <b v="0"/>
    <n v="1"/>
    <b v="0"/>
    <s v="food/food trucks"/>
    <n v="5.7142857142857142E-5"/>
    <n v="0.1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x v="3"/>
    <d v="2014-10-15T15:51:36"/>
    <d v="2014-10-15T15:51:3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x v="3"/>
    <d v="2014-08-16T21:44:12"/>
    <d v="2014-08-16T21:44:12"/>
    <b v="0"/>
    <n v="1"/>
    <b v="0"/>
    <s v="food/food trucks"/>
    <n v="6.666666666666667E-5"/>
    <n v="0.2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x v="0"/>
    <d v="2015-10-28T17:17:07"/>
    <d v="2015-10-28T17:17:07"/>
    <b v="0"/>
    <n v="5"/>
    <b v="0"/>
    <s v="food/food trucks"/>
    <n v="5.3333333333333337E-2"/>
    <n v="1.5625000000000001E-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x v="3"/>
    <d v="2014-06-28T19:21:54"/>
    <d v="2014-06-28T19:21:54"/>
    <b v="0"/>
    <n v="85"/>
    <b v="0"/>
    <s v="food/food trucks"/>
    <n v="0.11749999999999999"/>
    <n v="1.4468085106382979E-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x v="0"/>
    <d v="2015-03-01T08:08:41"/>
    <d v="2015-03-01T08:08:41"/>
    <b v="0"/>
    <n v="3"/>
    <b v="0"/>
    <s v="food/food trucks"/>
    <n v="8.0000000000000007E-5"/>
    <n v="0.7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x v="1"/>
    <d v="2017-01-12T16:42:00"/>
    <d v="2017-01-12T16:42:00"/>
    <b v="0"/>
    <n v="4"/>
    <b v="0"/>
    <s v="food/food trucks"/>
    <n v="4.2000000000000003E-2"/>
    <n v="9.5238095238095233E-2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x v="2"/>
    <d v="2016-11-02T03:59:00"/>
    <d v="2016-11-02T03:59:00"/>
    <b v="0"/>
    <n v="3"/>
    <b v="0"/>
    <s v="food/food trucks"/>
    <n v="0.04"/>
    <n v="0.0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x v="1"/>
    <d v="2017-02-06T14:23:31"/>
    <d v="2017-02-06T14:23:31"/>
    <b v="0"/>
    <n v="375"/>
    <b v="1"/>
    <s v="photography/photobooks"/>
    <n v="1.0493636363636363"/>
    <n v="1.6243610846400417E-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x v="0"/>
    <d v="2015-06-08T04:00:00"/>
    <d v="2015-06-08T04:00:00"/>
    <b v="0"/>
    <n v="111"/>
    <b v="1"/>
    <s v="photography/photobooks"/>
    <n v="1.0544"/>
    <n v="8.4218512898330804E-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x v="0"/>
    <d v="2015-06-01T22:42:00"/>
    <d v="2015-06-01T22:42:00"/>
    <b v="0"/>
    <n v="123"/>
    <b v="1"/>
    <s v="photography/photobooks"/>
    <n v="1.0673333333333332"/>
    <n v="1.5365396627108058E-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x v="0"/>
    <d v="2015-05-17T18:00:00"/>
    <d v="2015-05-17T18:00:00"/>
    <b v="0"/>
    <n v="70"/>
    <b v="1"/>
    <s v="photography/photobooks"/>
    <n v="1.0412571428571429"/>
    <n v="7.6830205246405442E-3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x v="2"/>
    <d v="2016-12-28T16:49:00"/>
    <d v="2016-12-28T16:49:00"/>
    <b v="0"/>
    <n v="85"/>
    <b v="1"/>
    <s v="photography/photobooks"/>
    <n v="1.6054999999999999"/>
    <n v="2.6471504204297728E-2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x v="2"/>
    <d v="2016-06-29T23:29:55"/>
    <d v="2016-06-29T23:29:55"/>
    <b v="0"/>
    <n v="86"/>
    <b v="1"/>
    <s v="photography/photobooks"/>
    <n v="1.0777777777777777"/>
    <n v="8.8659793814432983E-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x v="3"/>
    <d v="2014-08-31T15:58:45"/>
    <d v="2014-08-31T15:58:45"/>
    <b v="0"/>
    <n v="13"/>
    <b v="1"/>
    <s v="photography/photobooks"/>
    <n v="1.35"/>
    <n v="1.9259259259259261E-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x v="2"/>
    <d v="2016-03-20T13:29:20"/>
    <d v="2016-03-20T13:29:20"/>
    <b v="0"/>
    <n v="33"/>
    <b v="1"/>
    <s v="photography/photobooks"/>
    <n v="1.0907407407407408"/>
    <n v="1.1205432937181663E-2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x v="1"/>
    <d v="2017-02-11T12:09:38"/>
    <d v="2017-02-11T12:09:38"/>
    <b v="0"/>
    <n v="15"/>
    <b v="1"/>
    <s v="photography/photobooks"/>
    <n v="2.9"/>
    <n v="5.1724137931034482E-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x v="2"/>
    <d v="2016-04-09T17:37:33"/>
    <d v="2016-04-09T17:37:33"/>
    <b v="0"/>
    <n v="273"/>
    <b v="1"/>
    <s v="photography/photobooks"/>
    <n v="1.0395714285714286"/>
    <n v="1.2505153222481791E-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x v="0"/>
    <d v="2015-04-08T11:42:59"/>
    <d v="2015-04-08T11:42:59"/>
    <b v="0"/>
    <n v="714"/>
    <b v="1"/>
    <s v="photography/photobooks"/>
    <n v="3.2223999999999999"/>
    <n v="1.7725918570009932E-2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x v="1195"/>
    <x v="0"/>
    <d v="2015-12-20T09:00:00"/>
    <d v="2015-12-20T09:00:00"/>
    <b v="0"/>
    <n v="170"/>
    <b v="1"/>
    <s v="photography/photobooks"/>
    <n v="1.35"/>
    <n v="1.2592592592592593E-2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x v="0"/>
    <d v="2015-12-18T19:38:59"/>
    <d v="2015-12-18T19:38:59"/>
    <b v="0"/>
    <n v="512"/>
    <b v="1"/>
    <s v="photography/photobooks"/>
    <n v="2.6991034482758622"/>
    <n v="1.3082249533689347E-2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x v="2"/>
    <d v="2016-06-13T05:59:00"/>
    <d v="2016-06-13T05:59:00"/>
    <b v="0"/>
    <n v="314"/>
    <b v="1"/>
    <s v="photography/photobooks"/>
    <n v="2.5329333333333333"/>
    <n v="8.2644628099173556E-3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x v="0"/>
    <d v="2015-12-31T03:00:00"/>
    <d v="2015-12-31T03:00:00"/>
    <b v="0"/>
    <n v="167"/>
    <b v="1"/>
    <s v="photography/photobooks"/>
    <n v="2.6059999999999999"/>
    <n v="1.8309395899572416E-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x v="0"/>
    <d v="2015-07-08T18:30:00"/>
    <d v="2015-07-08T18:30:00"/>
    <b v="0"/>
    <n v="9"/>
    <b v="1"/>
    <s v="photography/photobooks"/>
    <n v="1.0131677953348381"/>
    <n v="3.3419977720014855E-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x v="0"/>
    <d v="2015-04-16T11:27:36"/>
    <d v="2015-04-16T11:27:36"/>
    <b v="0"/>
    <n v="103"/>
    <b v="1"/>
    <s v="photography/photobooks"/>
    <n v="1.2560416666666667"/>
    <n v="1.708409354785205E-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x v="2"/>
    <d v="2016-07-15T14:34:06"/>
    <d v="2016-07-15T14:34:06"/>
    <b v="0"/>
    <n v="111"/>
    <b v="1"/>
    <s v="photography/photobooks"/>
    <n v="1.0243783333333334"/>
    <n v="1.805973378976192E-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x v="0"/>
    <d v="2015-06-27T06:55:54"/>
    <d v="2015-06-27T06:55:54"/>
    <b v="0"/>
    <n v="271"/>
    <b v="1"/>
    <s v="photography/photobooks"/>
    <n v="1.99244"/>
    <n v="5.440565336973761E-3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x v="0"/>
    <d v="2015-05-31T14:45:27"/>
    <d v="2015-05-31T14:45:27"/>
    <b v="0"/>
    <n v="101"/>
    <b v="1"/>
    <s v="photography/photobooks"/>
    <n v="1.0245398773006136"/>
    <n v="6.0479041916167665E-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x v="0"/>
    <d v="2015-12-04T05:00:00"/>
    <d v="2015-12-04T05:00:00"/>
    <b v="0"/>
    <n v="57"/>
    <b v="1"/>
    <s v="photography/photobooks"/>
    <n v="1.0294615384615384"/>
    <n v="4.2591347231562427E-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x v="0"/>
    <d v="2015-06-13T12:09:11"/>
    <d v="2015-06-13T12:09:11"/>
    <b v="0"/>
    <n v="62"/>
    <b v="1"/>
    <s v="photography/photobooks"/>
    <n v="1.0086153846153847"/>
    <n v="4.7284929835265405E-3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x v="1"/>
    <d v="2017-03-11T13:29:00"/>
    <d v="2017-03-11T13:29:00"/>
    <b v="0"/>
    <n v="32"/>
    <b v="1"/>
    <s v="photography/photobooks"/>
    <n v="1.1499999999999999"/>
    <n v="3.0917874396135265E-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x v="2"/>
    <d v="2016-03-31T10:00:00"/>
    <d v="2016-03-31T10:00:00"/>
    <b v="0"/>
    <n v="141"/>
    <b v="1"/>
    <s v="photography/photobooks"/>
    <n v="1.0416766467065868"/>
    <n v="8.1053115658772136E-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x v="2"/>
    <d v="2016-03-24T16:01:04"/>
    <d v="2016-03-24T16:01:04"/>
    <b v="0"/>
    <n v="75"/>
    <b v="1"/>
    <s v="photography/photobooks"/>
    <n v="1.5529999999999999"/>
    <n v="4.829362524146813E-3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x v="1"/>
    <d v="2017-02-25T20:18:25"/>
    <d v="2017-02-25T20:18:25"/>
    <b v="0"/>
    <n v="46"/>
    <b v="1"/>
    <s v="photography/photobooks"/>
    <n v="1.06"/>
    <n v="7.2327044025157234E-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x v="0"/>
    <d v="2015-05-31T21:00:00"/>
    <d v="2015-05-31T21:00:00"/>
    <b v="0"/>
    <n v="103"/>
    <b v="1"/>
    <s v="photography/photobooks"/>
    <n v="2.5431499999999998"/>
    <n v="2.0250476770933687E-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x v="2"/>
    <d v="2016-06-09T20:47:41"/>
    <d v="2016-06-09T20:47:41"/>
    <b v="0"/>
    <n v="6"/>
    <b v="1"/>
    <s v="photography/photobooks"/>
    <n v="1.0109999999999999"/>
    <n v="5.9347181008902079E-3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x v="0"/>
    <d v="2015-11-27T01:00:00"/>
    <d v="2015-11-27T01:00:00"/>
    <b v="0"/>
    <n v="83"/>
    <b v="1"/>
    <s v="photography/photobooks"/>
    <n v="1.2904"/>
    <n v="2.5728456292622444E-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x v="1"/>
    <d v="2017-01-31T18:08:20"/>
    <d v="2017-01-31T18:08:20"/>
    <b v="0"/>
    <n v="108"/>
    <b v="1"/>
    <s v="photography/photobooks"/>
    <n v="1.0223076923076924"/>
    <n v="1.6252821670428894E-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x v="0"/>
    <d v="2015-06-09T20:10:05"/>
    <d v="2015-06-09T20:10:05"/>
    <b v="0"/>
    <n v="25"/>
    <b v="1"/>
    <s v="photography/photobooks"/>
    <n v="1.3180000000000001"/>
    <n v="9.4840667678300454E-3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x v="3"/>
    <d v="2014-05-30T22:09:16"/>
    <d v="2014-05-30T22:09:16"/>
    <b v="0"/>
    <n v="549"/>
    <b v="1"/>
    <s v="photography/photobooks"/>
    <n v="7.8608020000000005"/>
    <n v="1.3968040411143799E-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x v="0"/>
    <d v="2015-10-02T23:03:00"/>
    <d v="2015-10-02T23:03:00"/>
    <b v="0"/>
    <n v="222"/>
    <b v="1"/>
    <s v="photography/photobooks"/>
    <n v="1.4570000000000001"/>
    <n v="1.0883419943131679E-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x v="2"/>
    <d v="2016-07-14T19:25:40"/>
    <d v="2016-07-14T19:25:40"/>
    <b v="0"/>
    <n v="183"/>
    <b v="1"/>
    <s v="photography/photobooks"/>
    <n v="1.026"/>
    <n v="6.730663135826989E-3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x v="0"/>
    <d v="2015-11-01T03:00:00"/>
    <d v="2015-11-01T03:00:00"/>
    <b v="0"/>
    <n v="89"/>
    <b v="1"/>
    <s v="photography/photobooks"/>
    <n v="1.7227777777777777"/>
    <n v="5.7400838439213156E-3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x v="2"/>
    <d v="2016-10-20T11:05:13"/>
    <d v="2016-10-20T11:05:13"/>
    <b v="0"/>
    <n v="253"/>
    <b v="1"/>
    <s v="photography/photobooks"/>
    <n v="1.5916819571865444"/>
    <n v="9.7217952659083926E-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x v="0"/>
    <d v="2015-08-25T15:05:12"/>
    <d v="2015-08-25T15:05:12"/>
    <b v="0"/>
    <n v="140"/>
    <b v="1"/>
    <s v="photography/photobooks"/>
    <n v="1.0376666666666667"/>
    <n v="8.9945390298747183E-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x v="2"/>
    <d v="2016-12-04T00:00:00"/>
    <d v="2016-12-04T00:00:00"/>
    <b v="0"/>
    <n v="103"/>
    <b v="1"/>
    <s v="photography/photobooks"/>
    <n v="1.1140954545454547"/>
    <n v="4.2023492356212333E-2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x v="2"/>
    <d v="2016-04-01T04:00:00"/>
    <d v="2016-04-01T04:00:00"/>
    <b v="0"/>
    <n v="138"/>
    <b v="1"/>
    <s v="photography/photobooks"/>
    <n v="2.80375"/>
    <n v="1.2304948729380294E-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x v="2"/>
    <d v="2016-11-10T05:15:09"/>
    <d v="2016-11-10T05:15:09"/>
    <b v="0"/>
    <n v="191"/>
    <b v="1"/>
    <s v="photography/photobooks"/>
    <n v="1.1210606060606061"/>
    <n v="8.6047664098752082E-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x v="3"/>
    <d v="2014-06-06T13:11:42"/>
    <d v="2014-06-06T13:11:42"/>
    <b v="0"/>
    <n v="18"/>
    <b v="0"/>
    <s v="music/world music"/>
    <n v="7.0666666666666669E-2"/>
    <n v="1.6981132075471698E-2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x v="4"/>
    <d v="2013-10-22T21:44:38"/>
    <d v="2013-10-22T21:44:38"/>
    <b v="0"/>
    <n v="3"/>
    <b v="0"/>
    <s v="music/world music"/>
    <n v="4.3999999999999997E-2"/>
    <n v="2.2727272727272728E-2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x v="3"/>
    <d v="2014-04-21T01:00:00"/>
    <d v="2014-04-21T01:00:00"/>
    <b v="0"/>
    <n v="40"/>
    <b v="0"/>
    <s v="music/world music"/>
    <n v="3.8739999999999997E-2"/>
    <n v="2.0650490449148167E-2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x v="3"/>
    <d v="2014-08-07T07:00:00"/>
    <d v="2014-08-07T07:00:00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x v="6"/>
    <d v="2011-09-28T17:30:08"/>
    <d v="2011-09-28T17:30:08"/>
    <b v="0"/>
    <n v="24"/>
    <b v="0"/>
    <s v="music/world music"/>
    <n v="0.29299999999999998"/>
    <n v="1.6382252559726963E-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x v="5"/>
    <d v="2012-04-16T16:00:00"/>
    <d v="2012-04-16T16:00:00"/>
    <b v="0"/>
    <n v="1"/>
    <b v="0"/>
    <s v="music/world music"/>
    <n v="9.0909090909090905E-3"/>
    <n v="0.0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x v="6"/>
    <d v="2011-02-24T23:20:30"/>
    <d v="2011-02-24T23:20: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x v="0"/>
    <d v="2015-08-28T01:00:00"/>
    <d v="2015-08-28T01:00:00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x v="4"/>
    <d v="2013-10-06T20:21:10"/>
    <d v="2013-10-06T20:21:10"/>
    <b v="0"/>
    <n v="1"/>
    <b v="0"/>
    <s v="music/world music"/>
    <n v="8.0000000000000002E-3"/>
    <n v="2.5000000000000001E-2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x v="5"/>
    <d v="2012-02-21T22:46:14"/>
    <d v="2012-02-21T22:46:14"/>
    <b v="0"/>
    <n v="6"/>
    <b v="0"/>
    <s v="music/world music"/>
    <n v="0.11600000000000001"/>
    <n v="5.1724137931034482E-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x v="0"/>
    <d v="2015-02-02T18:55:42"/>
    <d v="2015-02-02T18:55: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x v="4"/>
    <d v="2013-12-15T03:14:59"/>
    <d v="2013-12-15T03:14:59"/>
    <b v="0"/>
    <n v="6"/>
    <b v="0"/>
    <s v="music/world music"/>
    <n v="2.787363950092912E-2"/>
    <n v="2.8571428571428571E-2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x v="5"/>
    <d v="2012-07-28T16:00:00"/>
    <d v="2012-07-28T16:00:00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x v="5"/>
    <d v="2012-08-24T06:47:45"/>
    <d v="2012-08-24T06:47:4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x v="6"/>
    <d v="2011-08-06T14:38:56"/>
    <d v="2011-08-06T14:38:56"/>
    <b v="0"/>
    <n v="3"/>
    <b v="0"/>
    <s v="music/world music"/>
    <n v="0.17799999999999999"/>
    <n v="1.6853932584269662E-2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x v="5"/>
    <d v="2012-01-05T23:06:07"/>
    <d v="2012-01-05T23:06:0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x v="4"/>
    <d v="2013-07-12T21:51:00"/>
    <d v="2013-07-12T21:51:00"/>
    <b v="0"/>
    <n v="8"/>
    <b v="0"/>
    <s v="music/world music"/>
    <n v="3.0124999999999999E-2"/>
    <n v="3.3195020746887967E-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x v="3"/>
    <d v="2014-11-03T05:59:00"/>
    <d v="2014-11-03T05:59:00"/>
    <b v="0"/>
    <n v="34"/>
    <b v="0"/>
    <s v="music/world music"/>
    <n v="0.50739999999999996"/>
    <n v="1.3401655498620418E-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x v="6"/>
    <d v="2011-09-11T13:18:00"/>
    <d v="2011-09-11T13:18:00"/>
    <b v="0"/>
    <n v="1"/>
    <b v="0"/>
    <s v="music/world music"/>
    <n v="5.4884742041712408E-3"/>
    <n v="0.2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x v="6"/>
    <d v="2011-07-08T21:00:00"/>
    <d v="2011-07-08T21:00:00"/>
    <b v="0"/>
    <n v="38"/>
    <b v="0"/>
    <s v="music/world music"/>
    <n v="0.14091666666666666"/>
    <n v="2.247191011235955E-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x v="4"/>
    <d v="2013-04-22T21:00:00"/>
    <d v="2013-04-22T21:00:00"/>
    <b v="1"/>
    <n v="45"/>
    <b v="1"/>
    <s v="music/rock"/>
    <n v="1.038"/>
    <n v="2.1676300578034682E-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x v="3"/>
    <d v="2014-06-14T14:23:54"/>
    <d v="2014-06-14T14:23:54"/>
    <b v="1"/>
    <n v="17"/>
    <b v="1"/>
    <s v="music/rock"/>
    <n v="1.2024999999999999"/>
    <n v="7.068607068607069E-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x v="6"/>
    <d v="2011-12-06T02:02:29"/>
    <d v="2011-12-06T02:02:29"/>
    <b v="1"/>
    <n v="31"/>
    <b v="1"/>
    <s v="music/rock"/>
    <n v="1.17"/>
    <n v="1.3247863247863248E-2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x v="4"/>
    <d v="2013-05-06T07:00:55"/>
    <d v="2013-05-06T07:00:55"/>
    <b v="1"/>
    <n v="50"/>
    <b v="1"/>
    <s v="music/rock"/>
    <n v="1.2214285714285715"/>
    <n v="1.1695906432748537E-2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x v="3"/>
    <d v="2014-06-13T06:59:00"/>
    <d v="2014-06-13T06:59:00"/>
    <b v="1"/>
    <n v="59"/>
    <b v="1"/>
    <s v="music/rock"/>
    <n v="1.5164"/>
    <n v="1.556317594302295E-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x v="5"/>
    <d v="2012-07-07T17:46:51"/>
    <d v="2012-07-07T17:46:51"/>
    <b v="1"/>
    <n v="81"/>
    <b v="1"/>
    <s v="music/rock"/>
    <n v="1.0444"/>
    <n v="1.5511298353121409E-2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x v="3"/>
    <d v="2014-09-06T15:25:31"/>
    <d v="2014-09-06T15:25:31"/>
    <b v="1"/>
    <n v="508"/>
    <b v="1"/>
    <s v="music/rock"/>
    <n v="2.0015333333333332"/>
    <n v="8.4601805282616665E-3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x v="6"/>
    <d v="2011-09-25T19:32:47"/>
    <d v="2011-09-25T19:32:47"/>
    <b v="1"/>
    <n v="74"/>
    <b v="1"/>
    <s v="music/rock"/>
    <n v="1.018"/>
    <n v="1.2115258677144728E-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x v="4"/>
    <d v="2013-10-24T23:42:49"/>
    <d v="2013-10-24T23:42:49"/>
    <b v="1"/>
    <n v="141"/>
    <b v="1"/>
    <s v="music/rock"/>
    <n v="1.3765714285714286"/>
    <n v="2.9265255292652552E-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x v="3"/>
    <d v="2014-09-03T18:48:27"/>
    <d v="2014-09-03T18:48:27"/>
    <b v="1"/>
    <n v="711"/>
    <b v="1"/>
    <s v="music/rock"/>
    <n v="3038.3319999999999"/>
    <n v="2.3400997652659419E-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x v="6"/>
    <d v="2011-01-01T04:59:00"/>
    <d v="2011-01-01T04:59:00"/>
    <b v="1"/>
    <n v="141"/>
    <b v="1"/>
    <s v="music/rock"/>
    <n v="1.9885074626865671"/>
    <n v="1.058320198153569E-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x v="4"/>
    <d v="2013-12-01T21:17:32"/>
    <d v="2013-12-01T21:17:32"/>
    <b v="1"/>
    <n v="109"/>
    <b v="1"/>
    <s v="music/rock"/>
    <n v="2.0236666666666667"/>
    <n v="1.795420853236699E-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x v="5"/>
    <d v="2012-02-12T22:03:51"/>
    <d v="2012-02-12T22:03:51"/>
    <b v="1"/>
    <n v="361"/>
    <b v="1"/>
    <s v="music/rock"/>
    <n v="1.1796376666666666"/>
    <n v="1.0200872414778211E-2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x v="6"/>
    <d v="2011-04-03T01:03:10"/>
    <d v="2011-04-03T01:03:10"/>
    <b v="1"/>
    <n v="176"/>
    <b v="1"/>
    <s v="music/rock"/>
    <n v="2.9472727272727273"/>
    <n v="1.0857495373226403E-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x v="4"/>
    <d v="2013-08-31T14:40:12"/>
    <d v="2013-08-31T14:40:12"/>
    <b v="1"/>
    <n v="670"/>
    <b v="1"/>
    <s v="music/rock"/>
    <n v="2.1314633333333335"/>
    <n v="2.6194836411291771E-2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x v="3"/>
    <d v="2014-06-09T03:59:00"/>
    <d v="2014-06-09T03:59:00"/>
    <b v="1"/>
    <n v="96"/>
    <b v="1"/>
    <s v="music/rock"/>
    <n v="1.0424"/>
    <n v="3.6838066001534921E-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x v="3"/>
    <d v="2014-02-26T20:13:40"/>
    <d v="2014-02-26T20:13:40"/>
    <b v="1"/>
    <n v="74"/>
    <b v="1"/>
    <s v="music/rock"/>
    <n v="1.1366666666666667"/>
    <n v="1.9728072513996268E-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x v="3"/>
    <d v="2014-01-29T08:13:47"/>
    <d v="2014-01-29T08:13:47"/>
    <b v="1"/>
    <n v="52"/>
    <b v="1"/>
    <s v="music/rock"/>
    <n v="1.0125"/>
    <n v="2.5679012345679011E-2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x v="1262"/>
    <x v="3"/>
    <d v="2014-02-16T18:18:12"/>
    <d v="2014-02-16T18:18:12"/>
    <b v="1"/>
    <n v="105"/>
    <b v="1"/>
    <s v="music/rock"/>
    <n v="1.2541538461538462"/>
    <n v="1.2880274779195289E-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x v="3"/>
    <d v="2014-03-29T01:00:00"/>
    <d v="2014-03-29T01:00:00"/>
    <b v="1"/>
    <n v="41"/>
    <b v="1"/>
    <s v="music/rock"/>
    <n v="1.19"/>
    <n v="2.296918767507003E-2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x v="4"/>
    <d v="2013-10-29T15:54:43"/>
    <d v="2013-10-29T15:54:43"/>
    <b v="1"/>
    <n v="34"/>
    <b v="1"/>
    <s v="music/rock"/>
    <n v="1.6646153846153846"/>
    <n v="3.1423290203327174E-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x v="7"/>
    <d v="2010-11-30T15:43:35"/>
    <d v="2010-11-30T15:43:35"/>
    <b v="1"/>
    <n v="66"/>
    <b v="1"/>
    <s v="music/rock"/>
    <n v="1.1914771428571429"/>
    <n v="1.5826692916595726E-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x v="3"/>
    <d v="2014-01-11T21:02:25"/>
    <d v="2014-01-11T21:02:25"/>
    <b v="1"/>
    <n v="50"/>
    <b v="1"/>
    <s v="music/rock"/>
    <n v="1.0047368421052632"/>
    <n v="5.2383446830801469E-3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x v="4"/>
    <d v="2013-07-24T14:02:38"/>
    <d v="2013-07-24T14:02:38"/>
    <b v="1"/>
    <n v="159"/>
    <b v="1"/>
    <s v="music/rock"/>
    <n v="1.018"/>
    <n v="7.0994820503661364E-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x v="4"/>
    <d v="2013-09-20T20:17:27"/>
    <d v="2013-09-20T20:17:27"/>
    <b v="1"/>
    <n v="182"/>
    <b v="1"/>
    <s v="music/rock"/>
    <n v="1.1666666666666667"/>
    <n v="1.2999999999999999E-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x v="2"/>
    <d v="2016-04-16T00:00:00"/>
    <d v="2016-04-16T00:00:00"/>
    <b v="1"/>
    <n v="206"/>
    <b v="1"/>
    <s v="music/rock"/>
    <n v="1.0864893617021276"/>
    <n v="1.0085185547831195E-2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x v="5"/>
    <d v="2012-03-25T19:34:02"/>
    <d v="2012-03-25T19:34:02"/>
    <b v="1"/>
    <n v="169"/>
    <b v="1"/>
    <s v="music/rock"/>
    <n v="1.1472"/>
    <n v="1.4731520223152023E-2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x v="4"/>
    <d v="2013-11-13T17:24:19"/>
    <d v="2013-11-13T17:24:19"/>
    <b v="1"/>
    <n v="31"/>
    <b v="1"/>
    <s v="music/rock"/>
    <n v="1.018"/>
    <n v="4.0602488539620172E-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x v="7"/>
    <d v="2010-06-15T04:00:00"/>
    <d v="2010-06-15T04:00:00"/>
    <b v="1"/>
    <n v="28"/>
    <b v="1"/>
    <s v="music/rock"/>
    <n v="1.06"/>
    <n v="5.2830188679245287E-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x v="3"/>
    <d v="2014-08-31T17:31:31"/>
    <d v="2014-08-31T17:31:31"/>
    <b v="1"/>
    <n v="54"/>
    <b v="1"/>
    <s v="music/rock"/>
    <n v="1.0349999999999999"/>
    <n v="1.3043478260869565E-2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x v="5"/>
    <d v="2012-08-30T16:33:45"/>
    <d v="2012-08-30T16:33:45"/>
    <b v="1"/>
    <n v="467"/>
    <b v="1"/>
    <s v="music/rock"/>
    <n v="1.5497535999999998"/>
    <n v="1.2053529025517347E-2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x v="4"/>
    <d v="2013-08-07T20:49:47"/>
    <d v="2013-08-07T20:49:47"/>
    <b v="1"/>
    <n v="389"/>
    <b v="1"/>
    <s v="music/rock"/>
    <n v="1.6214066666666667"/>
    <n v="1.5994342361159652E-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x v="8"/>
    <d v="2009-09-01T04:00:00"/>
    <d v="2009-09-01T04:00:00"/>
    <b v="1"/>
    <n v="68"/>
    <b v="1"/>
    <s v="music/rock"/>
    <n v="1.0442100000000001"/>
    <n v="2.170700018834015E-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x v="5"/>
    <d v="2012-09-04T13:29:07"/>
    <d v="2012-09-04T13:29:07"/>
    <b v="1"/>
    <n v="413"/>
    <b v="1"/>
    <s v="music/rock"/>
    <n v="1.0612433333333333"/>
    <n v="2.594441111526417E-2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x v="3"/>
    <d v="2014-06-25T02:00:00"/>
    <d v="2014-06-25T02:00:00"/>
    <b v="1"/>
    <n v="190"/>
    <b v="1"/>
    <s v="music/rock"/>
    <n v="1.5493846153846154"/>
    <n v="1.8866051037632808E-2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x v="3"/>
    <d v="2014-03-24T01:22:50"/>
    <d v="2014-03-24T01:22:50"/>
    <b v="1"/>
    <n v="189"/>
    <b v="1"/>
    <s v="music/rock"/>
    <n v="1.1077157238734421"/>
    <n v="1.3632262154892792E-2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x v="6"/>
    <d v="2011-03-01T18:10:54"/>
    <d v="2011-03-01T18:10:54"/>
    <b v="1"/>
    <n v="130"/>
    <b v="1"/>
    <s v="music/rock"/>
    <n v="1.1091186666666666"/>
    <n v="7.8140120864734642E-3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x v="4"/>
    <d v="2013-07-28T17:50:36"/>
    <d v="2013-07-28T17:50:36"/>
    <b v="1"/>
    <n v="74"/>
    <b v="1"/>
    <s v="music/rock"/>
    <n v="1.1071428571428572"/>
    <n v="9.548387096774193E-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x v="4"/>
    <d v="2013-12-09T04:59:00"/>
    <d v="2013-12-09T04:59:00"/>
    <b v="1"/>
    <n v="274"/>
    <b v="1"/>
    <s v="music/rock"/>
    <n v="1.2361333333333333"/>
    <n v="1.4777262431237191E-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x v="4"/>
    <d v="2013-03-11T04:00:00"/>
    <d v="2013-03-11T04:00:00"/>
    <b v="1"/>
    <n v="22"/>
    <b v="1"/>
    <s v="music/rock"/>
    <n v="2.1105"/>
    <n v="1.0424070125562663E-2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x v="2"/>
    <d v="2016-12-31T16:59:00"/>
    <d v="2016-12-31T16:59:00"/>
    <b v="0"/>
    <n v="31"/>
    <b v="1"/>
    <s v="theater/plays"/>
    <n v="1.01"/>
    <n v="1.5346534653465346E-2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x v="0"/>
    <d v="2015-06-20T13:59:35"/>
    <d v="2015-06-20T13:59:35"/>
    <b v="0"/>
    <n v="63"/>
    <b v="1"/>
    <s v="theater/plays"/>
    <n v="1.0165"/>
    <n v="3.0988686669945892E-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x v="0"/>
    <d v="2015-02-17T14:00:00"/>
    <d v="2015-02-17T14:00:00"/>
    <b v="0"/>
    <n v="20"/>
    <b v="1"/>
    <s v="theater/plays"/>
    <n v="1.0833333333333333"/>
    <n v="1.2307692307692308E-2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x v="1287"/>
    <x v="0"/>
    <d v="2015-06-12T14:54:16"/>
    <d v="2015-06-12T14:54:16"/>
    <b v="0"/>
    <n v="25"/>
    <b v="1"/>
    <s v="theater/plays"/>
    <n v="2.42"/>
    <n v="4.1322314049586778E-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x v="2"/>
    <d v="2016-08-10T04:00:00"/>
    <d v="2016-08-10T04:00:00"/>
    <b v="0"/>
    <n v="61"/>
    <b v="1"/>
    <s v="theater/plays"/>
    <n v="1.0044999999999999"/>
    <n v="1.5181682429069188E-2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x v="1"/>
    <d v="2017-01-04T03:14:05"/>
    <d v="2017-01-04T03:14:05"/>
    <b v="0"/>
    <n v="52"/>
    <b v="1"/>
    <s v="theater/plays"/>
    <n v="1.2506666666666666"/>
    <n v="2.7718550106609809E-2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x v="0"/>
    <d v="2015-04-23T06:59:00"/>
    <d v="2015-04-23T06:59:00"/>
    <b v="0"/>
    <n v="86"/>
    <b v="1"/>
    <s v="theater/plays"/>
    <n v="1.0857142857142856"/>
    <n v="2.2631578947368423E-2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x v="0"/>
    <d v="2015-04-07T07:00:00"/>
    <d v="2015-04-07T07:00:00"/>
    <b v="0"/>
    <n v="42"/>
    <b v="1"/>
    <s v="theater/plays"/>
    <n v="1.4570000000000001"/>
    <n v="9.6087851750171586E-3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x v="0"/>
    <d v="2015-10-06T22:59:00"/>
    <d v="2015-10-06T22:59:00"/>
    <b v="0"/>
    <n v="52"/>
    <b v="1"/>
    <s v="theater/plays"/>
    <n v="1.1000000000000001"/>
    <n v="2.7807486631016044E-2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x v="0"/>
    <d v="2015-11-14T17:49:31"/>
    <d v="2015-11-14T17:49:31"/>
    <b v="0"/>
    <n v="120"/>
    <b v="1"/>
    <s v="theater/plays"/>
    <n v="1.0223333333333333"/>
    <n v="7.8252363873492006E-3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x v="0"/>
    <d v="2015-10-19T11:00:00"/>
    <d v="2015-10-19T11:00:00"/>
    <b v="0"/>
    <n v="22"/>
    <b v="1"/>
    <s v="theater/plays"/>
    <n v="1.22"/>
    <n v="3.6065573770491806E-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x v="0"/>
    <d v="2015-07-29T17:00:00"/>
    <d v="2015-07-29T17:00:00"/>
    <b v="0"/>
    <n v="64"/>
    <b v="1"/>
    <s v="theater/plays"/>
    <n v="1.0196000000000001"/>
    <n v="2.5107885445272655E-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x v="2"/>
    <d v="2016-03-14T00:12:53"/>
    <d v="2016-03-14T00:12:53"/>
    <b v="0"/>
    <n v="23"/>
    <b v="1"/>
    <s v="theater/plays"/>
    <n v="1.411764705882353"/>
    <n v="1.9166666666666665E-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x v="2"/>
    <d v="2016-05-01T17:55:58"/>
    <d v="2016-05-01T17:55:58"/>
    <b v="0"/>
    <n v="238"/>
    <b v="1"/>
    <s v="theater/plays"/>
    <n v="1.0952500000000001"/>
    <n v="1.0865099292398995E-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x v="2"/>
    <d v="2016-04-28T16:20:32"/>
    <d v="2016-04-28T16:20:32"/>
    <b v="0"/>
    <n v="33"/>
    <b v="1"/>
    <s v="theater/plays"/>
    <n v="1.0465"/>
    <n v="1.5766841853798376E-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x v="0"/>
    <d v="2015-07-14T19:32:39"/>
    <d v="2015-07-14T19:32:39"/>
    <b v="0"/>
    <n v="32"/>
    <b v="1"/>
    <s v="theater/plays"/>
    <n v="1.24"/>
    <n v="7.3732718894009217E-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x v="2"/>
    <d v="2016-06-01T18:57:00"/>
    <d v="2016-06-01T18:57:00"/>
    <b v="0"/>
    <n v="24"/>
    <b v="1"/>
    <s v="theater/plays"/>
    <n v="1.35"/>
    <n v="5.9259259259259256E-3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x v="0"/>
    <d v="2015-07-21T03:00:00"/>
    <d v="2015-07-21T03:00:00"/>
    <b v="0"/>
    <n v="29"/>
    <b v="1"/>
    <s v="theater/plays"/>
    <n v="1.0275000000000001"/>
    <n v="1.4111922141119221E-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x v="2"/>
    <d v="2016-12-01T02:23:31"/>
    <d v="2016-12-01T02:23:31"/>
    <b v="0"/>
    <n v="50"/>
    <b v="1"/>
    <s v="theater/plays"/>
    <n v="1"/>
    <n v="0.02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x v="2"/>
    <d v="2016-07-31T11:00:00"/>
    <d v="2016-07-31T11:00:00"/>
    <b v="0"/>
    <n v="108"/>
    <b v="1"/>
    <s v="theater/plays"/>
    <n v="1.3026085714285716"/>
    <n v="2.368873008666127E-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x v="1"/>
    <d v="2017-03-13T03:40:05"/>
    <d v="2017-03-13T03:40:05"/>
    <b v="0"/>
    <n v="104"/>
    <b v="0"/>
    <s v="technology/wearables"/>
    <n v="0.39627499999999999"/>
    <n v="6.5611002460412588E-3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x v="2"/>
    <d v="2016-07-21T17:30:00"/>
    <d v="2016-07-21T17:30:00"/>
    <b v="0"/>
    <n v="86"/>
    <b v="0"/>
    <s v="technology/wearables"/>
    <n v="0.25976666666666665"/>
    <n v="1.1035544719620172E-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x v="3"/>
    <d v="2014-12-04T10:58:54"/>
    <d v="2014-12-04T10:58:54"/>
    <b v="0"/>
    <n v="356"/>
    <b v="0"/>
    <s v="technology/wearables"/>
    <n v="0.65246363636363636"/>
    <n v="4.9602207019548289E-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x v="2"/>
    <d v="2016-02-17T12:04:39"/>
    <d v="2016-02-17T12:04:39"/>
    <b v="0"/>
    <n v="45"/>
    <b v="0"/>
    <s v="technology/wearables"/>
    <n v="0.11514000000000001"/>
    <n v="7.816571130797291E-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x v="2"/>
    <d v="2016-10-08T14:43:32"/>
    <d v="2016-10-08T14:43:32"/>
    <b v="0"/>
    <n v="38"/>
    <b v="0"/>
    <s v="technology/wearables"/>
    <n v="0.11360000000000001"/>
    <n v="3.345070422535211E-2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x v="0"/>
    <d v="2015-10-15T21:11:08"/>
    <d v="2015-10-15T21:11:08"/>
    <b v="0"/>
    <n v="35"/>
    <b v="0"/>
    <s v="technology/wearables"/>
    <n v="1.1199130434782609"/>
    <n v="2.7176022983150866E-3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x v="2"/>
    <d v="2016-08-19T16:00:50"/>
    <d v="2016-08-19T16:00:50"/>
    <b v="0"/>
    <n v="24"/>
    <b v="0"/>
    <s v="technology/wearables"/>
    <n v="0.155"/>
    <n v="7.7419354838709677E-3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x v="2"/>
    <d v="2016-11-30T20:15:19"/>
    <d v="2016-11-30T20:15:19"/>
    <b v="0"/>
    <n v="100"/>
    <b v="0"/>
    <s v="technology/wearables"/>
    <n v="0.32028000000000001"/>
    <n v="1.2489072061945797E-3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x v="0"/>
    <d v="2015-04-18T16:52:02"/>
    <d v="2015-04-18T16:52:02"/>
    <b v="0"/>
    <n v="1"/>
    <b v="0"/>
    <s v="technology/wearables"/>
    <n v="6.0869565217391303E-3"/>
    <n v="3.5714285714285712E-2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x v="2"/>
    <d v="2016-03-03T17:01:54"/>
    <d v="2016-03-03T17:01:54"/>
    <b v="0"/>
    <n v="122"/>
    <b v="0"/>
    <s v="technology/wearables"/>
    <n v="0.31114999999999998"/>
    <n v="9.8023461353045158E-3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x v="2"/>
    <d v="2016-10-21T16:04:20"/>
    <d v="2016-10-21T16:04:20"/>
    <b v="0"/>
    <n v="11"/>
    <b v="0"/>
    <s v="technology/wearables"/>
    <n v="1.1266666666666666E-2"/>
    <n v="5.4240631163708086E-3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x v="0"/>
    <d v="2015-11-06T01:00:00"/>
    <d v="2015-11-06T01:00:00"/>
    <b v="0"/>
    <n v="248"/>
    <b v="0"/>
    <s v="technology/wearables"/>
    <n v="0.40404000000000001"/>
    <n v="6.1380061380061383E-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x v="2"/>
    <d v="2016-02-28T23:05:09"/>
    <d v="2016-02-28T23:05: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x v="2"/>
    <d v="2016-07-21T14:00:00"/>
    <d v="2016-07-21T14:00:00"/>
    <b v="0"/>
    <n v="19"/>
    <b v="0"/>
    <s v="technology/wearables"/>
    <n v="5.7334999999999997E-2"/>
    <n v="1.6569285776576262E-3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x v="1318"/>
    <x v="0"/>
    <d v="2015-01-11T01:02:52"/>
    <d v="2015-01-11T01:02:52"/>
    <b v="0"/>
    <n v="135"/>
    <b v="0"/>
    <s v="technology/wearables"/>
    <n v="0.15325"/>
    <n v="2.2022838499184339E-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x v="3"/>
    <d v="2014-07-11T16:00:00"/>
    <d v="2014-07-11T16:00:00"/>
    <b v="0"/>
    <n v="9"/>
    <b v="0"/>
    <s v="technology/wearables"/>
    <n v="0.15103448275862069"/>
    <n v="1.0273972602739725E-2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x v="2"/>
    <d v="2016-12-30T23:00:00"/>
    <d v="2016-12-30T23:00:00"/>
    <b v="0"/>
    <n v="3"/>
    <b v="0"/>
    <s v="technology/wearables"/>
    <n v="5.0299999999999997E-3"/>
    <n v="5.9642147117296221E-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x v="2"/>
    <d v="2016-12-23T17:58:57"/>
    <d v="2016-12-23T17:58:57"/>
    <b v="0"/>
    <n v="7"/>
    <b v="0"/>
    <s v="technology/wearables"/>
    <n v="1.3028138528138528E-2"/>
    <n v="1.1629838843661739E-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x v="0"/>
    <d v="2015-05-21T15:45:25"/>
    <d v="2015-05-21T15:45:25"/>
    <b v="0"/>
    <n v="4"/>
    <b v="0"/>
    <s v="technology/wearables"/>
    <n v="3.0285714285714286E-3"/>
    <n v="3.7735849056603772E-2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x v="2"/>
    <d v="2016-04-26T06:55:00"/>
    <d v="2016-04-26T06:55:00"/>
    <b v="0"/>
    <n v="44"/>
    <b v="0"/>
    <s v="technology/wearables"/>
    <n v="8.8800000000000004E-2"/>
    <n v="3.3033033033033031E-2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x v="2"/>
    <d v="2016-10-13T15:12:32"/>
    <d v="2016-10-13T15:12:32"/>
    <b v="0"/>
    <n v="90"/>
    <b v="0"/>
    <s v="technology/wearables"/>
    <n v="9.8400000000000001E-2"/>
    <n v="1.8292682926829267E-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x v="2"/>
    <d v="2016-12-30T02:03:55"/>
    <d v="2016-12-30T02:03:55"/>
    <b v="0"/>
    <n v="8"/>
    <b v="0"/>
    <s v="technology/wearables"/>
    <n v="2.4299999999999999E-2"/>
    <n v="1.646090534979424E-2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x v="0"/>
    <d v="2015-01-15T19:00:28"/>
    <d v="2015-01-15T19:00:28"/>
    <b v="0"/>
    <n v="11"/>
    <b v="0"/>
    <s v="technology/wearables"/>
    <n v="1.1299999999999999E-2"/>
    <n v="9.7345132743362831E-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x v="0"/>
    <d v="2015-05-29T16:17:15"/>
    <d v="2015-05-29T16:17:15"/>
    <b v="0"/>
    <n v="41"/>
    <b v="0"/>
    <s v="technology/wearables"/>
    <n v="3.5520833333333335E-2"/>
    <n v="2.404692082111437E-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x v="2"/>
    <d v="2016-10-14T15:25:34"/>
    <d v="2016-10-14T15:25:34"/>
    <b v="0"/>
    <n v="15"/>
    <b v="0"/>
    <s v="technology/wearables"/>
    <n v="2.3306666666666667E-2"/>
    <n v="8.5812356979405036E-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x v="3"/>
    <d v="2014-12-02T06:19:05"/>
    <d v="2014-12-02T06:19:05"/>
    <b v="0"/>
    <n v="9"/>
    <b v="0"/>
    <s v="technology/wearables"/>
    <n v="8.1600000000000006E-3"/>
    <n v="2.2058823529411766E-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x v="2"/>
    <d v="2016-07-02T04:00:00"/>
    <d v="2016-07-02T04:00:00"/>
    <b v="0"/>
    <n v="50"/>
    <b v="0"/>
    <s v="technology/wearables"/>
    <n v="0.22494285714285714"/>
    <n v="6.3508192556839833E-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x v="2"/>
    <d v="2016-08-17T12:05:54"/>
    <d v="2016-08-17T12:05:54"/>
    <b v="0"/>
    <n v="34"/>
    <b v="0"/>
    <s v="technology/wearables"/>
    <n v="1.3668E-2"/>
    <n v="9.9502487562189053E-3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x v="1"/>
    <d v="2017-01-27T01:26:48"/>
    <d v="2017-01-27T01:26:4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x v="3"/>
    <d v="2014-07-16T02:33:45"/>
    <d v="2014-07-16T02:33:4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x v="2"/>
    <d v="2016-03-11T18:34:47"/>
    <d v="2016-03-11T18:34:47"/>
    <b v="0"/>
    <n v="276"/>
    <b v="0"/>
    <s v="technology/wearables"/>
    <n v="0.10754135338345865"/>
    <n v="1.9296651052226804E-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x v="0"/>
    <d v="2015-12-05T22:28:22"/>
    <d v="2015-12-05T22:28:22"/>
    <b v="0"/>
    <n v="16"/>
    <b v="0"/>
    <s v="technology/wearables"/>
    <n v="0.1976"/>
    <n v="3.2388663967611335E-3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x v="3"/>
    <d v="2014-12-17T20:43:48"/>
    <d v="2014-12-17T20:43:48"/>
    <b v="0"/>
    <n v="224"/>
    <b v="0"/>
    <s v="technology/wearables"/>
    <n v="0.84946999999999995"/>
    <n v="2.6369383262504855E-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x v="1"/>
    <d v="2017-03-03T13:51:19"/>
    <d v="2017-03-03T13:51:19"/>
    <b v="0"/>
    <n v="140"/>
    <b v="0"/>
    <s v="technology/wearables"/>
    <n v="0.49381999999999998"/>
    <n v="5.6700822161921344E-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x v="0"/>
    <d v="2015-08-02T19:17:13"/>
    <d v="2015-08-02T19:17:13"/>
    <b v="0"/>
    <n v="15"/>
    <b v="0"/>
    <s v="technology/wearables"/>
    <n v="3.3033333333333331E-2"/>
    <n v="1.5136226034308779E-2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x v="3"/>
    <d v="2014-12-08T16:31:55"/>
    <d v="2014-12-08T16:31:55"/>
    <b v="0"/>
    <n v="37"/>
    <b v="0"/>
    <s v="technology/wearables"/>
    <n v="6.6339999999999996E-2"/>
    <n v="1.1154657823334338E-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x v="3"/>
    <d v="2014-08-15T14:17:33"/>
    <d v="2014-08-15T14:17:3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x v="2"/>
    <d v="2016-10-01T14:58:37"/>
    <d v="2016-10-01T14:58:37"/>
    <b v="0"/>
    <n v="46"/>
    <b v="0"/>
    <s v="technology/wearables"/>
    <n v="0.7036"/>
    <n v="2.6151222285389427E-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x v="0"/>
    <d v="2015-07-17T19:35:39"/>
    <d v="2015-07-17T19:35:39"/>
    <b v="0"/>
    <n v="1"/>
    <b v="0"/>
    <s v="technology/wearables"/>
    <n v="2E-3"/>
    <n v="0.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x v="2"/>
    <d v="2016-08-19T03:59:00"/>
    <d v="2016-08-19T03:59:00"/>
    <b v="0"/>
    <n v="323"/>
    <b v="0"/>
    <s v="technology/wearables"/>
    <n v="1.02298"/>
    <n v="6.3148839664509569E-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x v="2"/>
    <d v="2016-06-30T18:57:19"/>
    <d v="2016-06-30T18:57:19"/>
    <b v="0"/>
    <n v="139"/>
    <b v="1"/>
    <s v="publishing/nonfiction"/>
    <n v="3.7773333333333334"/>
    <n v="2.4532297917402048E-2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x v="3"/>
    <d v="2014-07-14T19:32:39"/>
    <d v="2014-07-14T19:32:39"/>
    <b v="0"/>
    <n v="7"/>
    <b v="1"/>
    <s v="publishing/nonfiction"/>
    <n v="1.25"/>
    <n v="1.8666666666666668E-2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x v="4"/>
    <d v="2013-06-27T01:49:11"/>
    <d v="2013-06-27T01:49:11"/>
    <b v="0"/>
    <n v="149"/>
    <b v="1"/>
    <s v="publishing/nonfiction"/>
    <n v="1.473265306122449"/>
    <n v="2.0639977836265411E-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x v="0"/>
    <d v="2015-03-07T15:18:45"/>
    <d v="2015-03-07T15:18:45"/>
    <b v="0"/>
    <n v="31"/>
    <b v="1"/>
    <s v="publishing/nonfiction"/>
    <n v="1.022"/>
    <n v="1.213307240704501E-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x v="3"/>
    <d v="2014-12-18T12:08:53"/>
    <d v="2014-12-18T12:08:53"/>
    <b v="0"/>
    <n v="26"/>
    <b v="1"/>
    <s v="publishing/nonfiction"/>
    <n v="1.018723404255319"/>
    <n v="4.344193817878028E-3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x v="0"/>
    <d v="2015-12-16T06:59:00"/>
    <d v="2015-12-16T06:59:00"/>
    <b v="0"/>
    <n v="172"/>
    <b v="1"/>
    <s v="publishing/nonfiction"/>
    <n v="2.0419999999999998"/>
    <n v="1.6846229187071498E-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x v="0"/>
    <d v="2015-12-26T00:18:54"/>
    <d v="2015-12-26T00:18:54"/>
    <b v="0"/>
    <n v="78"/>
    <b v="1"/>
    <s v="publishing/nonfiction"/>
    <n v="1.0405"/>
    <n v="1.4992791926958193E-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x v="2"/>
    <d v="2016-02-12T17:45:44"/>
    <d v="2016-02-12T17:45:44"/>
    <b v="0"/>
    <n v="120"/>
    <b v="1"/>
    <s v="publishing/nonfiction"/>
    <n v="1.0126500000000001"/>
    <n v="5.9250481410161454E-3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x v="0"/>
    <d v="2015-09-05T03:59:00"/>
    <d v="2015-09-05T03:59:00"/>
    <b v="0"/>
    <n v="227"/>
    <b v="1"/>
    <s v="publishing/nonfiction"/>
    <n v="1.3613999999999999"/>
    <n v="1.6674012046422802E-2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x v="4"/>
    <d v="2013-03-11T00:00:00"/>
    <d v="2013-03-11T00:00:00"/>
    <b v="0"/>
    <n v="42"/>
    <b v="1"/>
    <s v="publishing/nonfiction"/>
    <n v="1.3360000000000001"/>
    <n v="3.1437125748502992E-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x v="2"/>
    <d v="2016-06-11T19:22:59"/>
    <d v="2016-06-11T19:22:59"/>
    <b v="0"/>
    <n v="64"/>
    <b v="1"/>
    <s v="publishing/nonfiction"/>
    <n v="1.3025"/>
    <n v="4.0946896992962251E-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x v="5"/>
    <d v="2012-11-30T10:00:00"/>
    <d v="2012-11-30T10:00:00"/>
    <b v="0"/>
    <n v="121"/>
    <b v="1"/>
    <s v="publishing/nonfiction"/>
    <n v="1.2267999999999999"/>
    <n v="3.9452233452885559E-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x v="4"/>
    <d v="2013-07-05T00:56:00"/>
    <d v="2013-07-05T00:56:00"/>
    <b v="0"/>
    <n v="87"/>
    <b v="1"/>
    <s v="publishing/nonfiction"/>
    <n v="1.8281058823529412"/>
    <n v="1.399712978396154E-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x v="4"/>
    <d v="2013-03-01T05:59:00"/>
    <d v="2013-03-01T05:59:00"/>
    <b v="0"/>
    <n v="65"/>
    <b v="1"/>
    <s v="publishing/nonfiction"/>
    <n v="1.2529999999999999"/>
    <n v="2.5937749401436554E-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x v="6"/>
    <d v="2011-06-25T13:42:03"/>
    <d v="2011-06-25T13:42:03"/>
    <b v="0"/>
    <n v="49"/>
    <b v="1"/>
    <s v="publishing/nonfiction"/>
    <n v="1.1166666666666667"/>
    <n v="1.4626865671641792E-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x v="6"/>
    <d v="2011-07-06T19:33:10"/>
    <d v="2011-07-06T19:33:10"/>
    <b v="0"/>
    <n v="19"/>
    <b v="1"/>
    <s v="publishing/nonfiction"/>
    <n v="1.1575757575757575"/>
    <n v="2.4869109947643978E-2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x v="5"/>
    <d v="2012-08-02T21:37:00"/>
    <d v="2012-08-02T21:37:00"/>
    <b v="0"/>
    <n v="81"/>
    <b v="1"/>
    <s v="publishing/nonfiction"/>
    <n v="1.732"/>
    <n v="3.117782909930716E-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x v="3"/>
    <d v="2014-06-21T17:12:52"/>
    <d v="2014-06-21T17:12:52"/>
    <b v="0"/>
    <n v="264"/>
    <b v="1"/>
    <s v="publishing/nonfiction"/>
    <n v="1.2598333333333334"/>
    <n v="3.4925254663315253E-2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x v="4"/>
    <d v="2013-09-07T22:25:31"/>
    <d v="2013-09-07T22:25:31"/>
    <b v="0"/>
    <n v="25"/>
    <b v="1"/>
    <s v="publishing/nonfiction"/>
    <n v="1.091"/>
    <n v="2.2914757103574702E-2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x v="2"/>
    <d v="2016-02-15T07:59:00"/>
    <d v="2016-02-15T07:59:00"/>
    <b v="0"/>
    <n v="5"/>
    <b v="1"/>
    <s v="publishing/nonfiction"/>
    <n v="1"/>
    <n v="2.5000000000000001E-2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x v="0"/>
    <d v="2015-01-07T16:41:46"/>
    <d v="2015-01-07T16:41:46"/>
    <b v="0"/>
    <n v="144"/>
    <b v="1"/>
    <s v="music/rock"/>
    <n v="1.1864285714285714"/>
    <n v="2.8898254063816978E-3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x v="0"/>
    <d v="2015-03-16T16:35:52"/>
    <d v="2015-03-16T16:35:52"/>
    <b v="0"/>
    <n v="92"/>
    <b v="1"/>
    <s v="music/rock"/>
    <n v="1.0026666666666666"/>
    <n v="1.223404255319149E-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x v="3"/>
    <d v="2014-11-27T00:54:23"/>
    <d v="2014-11-27T00:54:23"/>
    <b v="0"/>
    <n v="147"/>
    <b v="1"/>
    <s v="music/rock"/>
    <n v="1.2648920000000001"/>
    <n v="1.5495394073169882E-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x v="0"/>
    <d v="2015-11-14T01:04:10"/>
    <d v="2015-11-14T01:04:10"/>
    <b v="0"/>
    <n v="90"/>
    <b v="1"/>
    <s v="music/rock"/>
    <n v="1.1426000000000001"/>
    <n v="1.5753544547523191E-2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x v="0"/>
    <d v="2015-06-15T04:34:54"/>
    <d v="2015-06-15T04:34:54"/>
    <b v="0"/>
    <n v="87"/>
    <b v="1"/>
    <s v="music/rock"/>
    <n v="1.107"/>
    <n v="1.5718157181571817E-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x v="3"/>
    <d v="2014-04-11T14:15:46"/>
    <d v="2014-04-11T14:15:46"/>
    <b v="0"/>
    <n v="406"/>
    <b v="1"/>
    <s v="music/rock"/>
    <n v="1.0534805315203954"/>
    <n v="1.1909430831873744E-2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x v="4"/>
    <d v="2013-10-16T00:04:50"/>
    <d v="2013-10-16T00:04:50"/>
    <b v="0"/>
    <n v="20"/>
    <b v="1"/>
    <s v="music/rock"/>
    <n v="1.0366666666666666"/>
    <n v="1.2861736334405145E-2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x v="0"/>
    <d v="2015-05-07T18:12:22"/>
    <d v="2015-05-07T18:12:22"/>
    <b v="0"/>
    <n v="70"/>
    <b v="1"/>
    <s v="music/rock"/>
    <n v="1.0708672667523933"/>
    <n v="9.3395597064709814E-3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x v="5"/>
    <d v="2012-07-12T17:45:32"/>
    <d v="2012-07-12T17:45:32"/>
    <b v="0"/>
    <n v="16"/>
    <b v="1"/>
    <s v="music/rock"/>
    <n v="1.24"/>
    <n v="2.5806451612903226E-2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x v="2"/>
    <d v="2016-12-30T22:50:33"/>
    <d v="2016-12-30T22:50:33"/>
    <b v="0"/>
    <n v="52"/>
    <b v="1"/>
    <s v="music/rock"/>
    <n v="1.0501"/>
    <n v="4.9519093419674318E-3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x v="2"/>
    <d v="2016-03-25T02:53:08"/>
    <d v="2016-03-25T02:53:08"/>
    <b v="0"/>
    <n v="66"/>
    <b v="1"/>
    <s v="music/rock"/>
    <n v="1.8946666666666667"/>
    <n v="2.322308233638283E-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x v="1"/>
    <d v="2017-01-15T01:35:19"/>
    <d v="2017-01-15T01:35:19"/>
    <b v="0"/>
    <n v="109"/>
    <b v="1"/>
    <s v="music/rock"/>
    <n v="1.7132499999999999"/>
    <n v="1.5905442871735006E-2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x v="2"/>
    <d v="2016-12-03T17:03:26"/>
    <d v="2016-12-03T17:03:26"/>
    <b v="0"/>
    <n v="168"/>
    <b v="1"/>
    <s v="music/rock"/>
    <n v="2.5248648648648651"/>
    <n v="1.7983301220295438E-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x v="1"/>
    <d v="2017-02-03T04:11:00"/>
    <d v="2017-02-03T04:11:00"/>
    <b v="0"/>
    <n v="31"/>
    <b v="1"/>
    <s v="music/rock"/>
    <n v="1.1615384615384616"/>
    <n v="2.052980132450331E-2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x v="2"/>
    <d v="2016-08-01T18:13:30"/>
    <d v="2016-08-01T18:13:30"/>
    <b v="0"/>
    <n v="133"/>
    <b v="1"/>
    <s v="music/rock"/>
    <n v="2.0335000000000001"/>
    <n v="3.2702237521514632E-2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x v="0"/>
    <d v="2015-06-05T11:47:56"/>
    <d v="2015-06-05T11:47:56"/>
    <b v="0"/>
    <n v="151"/>
    <b v="1"/>
    <s v="music/rock"/>
    <n v="1.1160000000000001"/>
    <n v="1.3530465949820788E-2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x v="0"/>
    <d v="2015-06-09T02:00:00"/>
    <d v="2015-06-09T02:00:00"/>
    <b v="0"/>
    <n v="5"/>
    <b v="1"/>
    <s v="music/rock"/>
    <n v="4.24"/>
    <n v="4.716981132075472E-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x v="2"/>
    <d v="2016-12-29T05:08:45"/>
    <d v="2016-12-29T05:08:45"/>
    <b v="0"/>
    <n v="73"/>
    <b v="1"/>
    <s v="music/rock"/>
    <n v="1.071"/>
    <n v="1.3632119514472456E-2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x v="4"/>
    <d v="2013-05-06T19:12:16"/>
    <d v="2013-05-06T19:12:16"/>
    <b v="0"/>
    <n v="148"/>
    <b v="1"/>
    <s v="music/rock"/>
    <n v="1.043625"/>
    <n v="1.7726673853156065E-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x v="2"/>
    <d v="2016-12-23T01:47:58"/>
    <d v="2016-12-23T01:47:58"/>
    <b v="0"/>
    <n v="93"/>
    <b v="1"/>
    <s v="music/rock"/>
    <n v="2.124090909090909"/>
    <n v="1.9901562165632356E-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x v="0"/>
    <d v="2015-07-05T17:38:42"/>
    <d v="2015-07-05T17:38:42"/>
    <b v="0"/>
    <n v="63"/>
    <b v="1"/>
    <s v="music/rock"/>
    <n v="1.2408571428571429"/>
    <n v="1.4506101772967994E-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x v="2"/>
    <d v="2016-04-29T12:11:00"/>
    <d v="2016-04-29T12:11:00"/>
    <b v="0"/>
    <n v="134"/>
    <b v="1"/>
    <s v="music/rock"/>
    <n v="1.10406125"/>
    <n v="1.517125974668525E-2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x v="0"/>
    <d v="2015-07-29T15:31:29"/>
    <d v="2015-07-29T15:31:29"/>
    <b v="0"/>
    <n v="14"/>
    <b v="1"/>
    <s v="music/rock"/>
    <n v="2.1875"/>
    <n v="1.6E-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x v="0"/>
    <d v="2015-06-03T04:30:00"/>
    <d v="2015-06-03T04:30:00"/>
    <b v="0"/>
    <n v="78"/>
    <b v="1"/>
    <s v="music/rock"/>
    <n v="1.36625"/>
    <n v="1.4272644098810613E-2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x v="2"/>
    <d v="2016-10-17T16:14:00"/>
    <d v="2016-10-17T16:14:00"/>
    <b v="0"/>
    <n v="112"/>
    <b v="1"/>
    <s v="music/rock"/>
    <n v="1.348074"/>
    <n v="1.6616298511802765E-2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x v="2"/>
    <d v="2016-08-13T11:32:37"/>
    <d v="2016-08-13T11:32:37"/>
    <b v="0"/>
    <n v="34"/>
    <b v="1"/>
    <s v="music/rock"/>
    <n v="1.454"/>
    <n v="4.676753782668501E-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x v="0"/>
    <d v="2015-04-27T17:12:00"/>
    <d v="2015-04-27T17:12:00"/>
    <b v="0"/>
    <n v="19"/>
    <b v="1"/>
    <s v="music/rock"/>
    <n v="1.0910714285714285"/>
    <n v="6.2193126022913256E-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x v="0"/>
    <d v="2015-08-22T04:59:00"/>
    <d v="2015-08-22T04:59:00"/>
    <b v="0"/>
    <n v="13"/>
    <b v="1"/>
    <s v="music/rock"/>
    <n v="1.1020000000000001"/>
    <n v="2.3593466424682397E-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x v="2"/>
    <d v="2016-03-03T03:43:06"/>
    <d v="2016-03-03T03:43:06"/>
    <b v="0"/>
    <n v="104"/>
    <b v="1"/>
    <s v="music/rock"/>
    <n v="1.1364000000000001"/>
    <n v="3.6606828581485396E-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x v="2"/>
    <d v="2016-08-01T16:22:03"/>
    <d v="2016-08-01T16:22:03"/>
    <b v="0"/>
    <n v="52"/>
    <b v="1"/>
    <s v="music/rock"/>
    <n v="1.0235000000000001"/>
    <n v="5.0806057645334636E-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x v="1"/>
    <d v="2017-03-01T03:00:00"/>
    <d v="2017-03-01T03:00:00"/>
    <b v="0"/>
    <n v="17"/>
    <b v="1"/>
    <s v="music/rock"/>
    <n v="1.2213333333333334"/>
    <n v="1.8558951965065504E-2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x v="1"/>
    <d v="2017-01-14T21:48:01"/>
    <d v="2017-01-14T21:48:01"/>
    <b v="0"/>
    <n v="82"/>
    <b v="1"/>
    <s v="music/rock"/>
    <n v="1.1188571428571428"/>
    <n v="2.0939734422880489E-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x v="0"/>
    <d v="2015-02-13T23:58:02"/>
    <d v="2015-02-13T23:58:02"/>
    <b v="0"/>
    <n v="73"/>
    <b v="1"/>
    <s v="music/rock"/>
    <n v="1.073"/>
    <n v="1.133892513202858E-2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x v="2"/>
    <d v="2016-10-27T21:19:00"/>
    <d v="2016-10-27T21:19:00"/>
    <b v="0"/>
    <n v="158"/>
    <b v="1"/>
    <s v="music/rock"/>
    <n v="1.1385000000000001"/>
    <n v="1.3877909530083443E-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x v="2"/>
    <d v="2016-07-05T20:58:54"/>
    <d v="2016-07-05T20:58:54"/>
    <b v="0"/>
    <n v="65"/>
    <b v="1"/>
    <s v="music/rock"/>
    <n v="1.0968181818181819"/>
    <n v="1.3468711147948611E-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x v="3"/>
    <d v="2014-10-07T00:06:13"/>
    <d v="2014-10-07T00:06:13"/>
    <b v="0"/>
    <n v="184"/>
    <b v="1"/>
    <s v="music/rock"/>
    <n v="1.2614444444444444"/>
    <n v="1.6207169911036729E-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x v="2"/>
    <d v="2016-06-12T05:30:00"/>
    <d v="2016-06-12T05:30:00"/>
    <b v="0"/>
    <n v="34"/>
    <b v="1"/>
    <s v="music/rock"/>
    <n v="1.6742857142857144"/>
    <n v="5.8020477815699661E-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x v="4"/>
    <d v="2013-05-26T23:54:34"/>
    <d v="2013-05-26T23:54:34"/>
    <b v="0"/>
    <n v="240"/>
    <b v="1"/>
    <s v="music/rock"/>
    <n v="4.9652000000000003"/>
    <n v="1.9334568597438168E-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x v="0"/>
    <d v="2015-05-01T00:16:51"/>
    <d v="2015-05-01T00:16:51"/>
    <b v="0"/>
    <n v="113"/>
    <b v="1"/>
    <s v="music/rock"/>
    <n v="1.0915999999999999"/>
    <n v="4.1407108831073652E-2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x v="4"/>
    <d v="2013-07-26T01:30:35"/>
    <d v="2013-07-26T01:30:35"/>
    <b v="0"/>
    <n v="66"/>
    <b v="1"/>
    <s v="music/rock"/>
    <n v="1.0257499999999999"/>
    <n v="1.6085790884718499E-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x v="0"/>
    <d v="2015-02-22T12:14:45"/>
    <d v="2015-02-22T12:14:45"/>
    <b v="1"/>
    <n v="5"/>
    <b v="0"/>
    <s v="publishing/translations"/>
    <n v="1.6620689655172414E-2"/>
    <n v="2.0746887966804978E-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x v="3"/>
    <d v="2014-11-28T17:20:01"/>
    <d v="2014-11-28T17:20:01"/>
    <b v="1"/>
    <n v="17"/>
    <b v="0"/>
    <s v="publishing/translations"/>
    <n v="4.1999999999999997E-3"/>
    <n v="0.1619047619047619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x v="0"/>
    <d v="2015-12-12T10:00:00"/>
    <d v="2015-12-12T10:00:00"/>
    <b v="0"/>
    <n v="3"/>
    <b v="0"/>
    <s v="publishing/translations"/>
    <n v="1.25E-3"/>
    <n v="0.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x v="3"/>
    <d v="2014-08-12T12:52:58"/>
    <d v="2014-08-12T12:52:58"/>
    <b v="0"/>
    <n v="2"/>
    <b v="0"/>
    <s v="publishing/translations"/>
    <n v="5.0000000000000001E-3"/>
    <n v="0.13333333333333333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x v="0"/>
    <d v="2015-11-13T21:55:56"/>
    <d v="2015-11-13T21:55:56"/>
    <b v="0"/>
    <n v="6"/>
    <b v="0"/>
    <s v="publishing/translations"/>
    <n v="7.1999999999999995E-2"/>
    <n v="8.3333333333333329E-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x v="0"/>
    <d v="2015-01-01T04:12:15"/>
    <d v="2015-01-01T04:12:1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x v="2"/>
    <d v="2016-06-03T07:38:40"/>
    <d v="2016-06-03T07:38:4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x v="0"/>
    <d v="2015-02-06T01:25:00"/>
    <d v="2015-02-06T01:25:00"/>
    <b v="0"/>
    <n v="3"/>
    <b v="0"/>
    <s v="publishing/translations"/>
    <n v="2.3333333333333335E-3"/>
    <n v="0.4285714285714285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x v="3"/>
    <d v="2014-12-04T01:31:39"/>
    <d v="2014-12-04T01:31:39"/>
    <b v="0"/>
    <n v="13"/>
    <b v="0"/>
    <s v="publishing/translations"/>
    <n v="4.5714285714285714E-2"/>
    <n v="4.0625000000000001E-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x v="2"/>
    <d v="2016-02-20T10:29:30"/>
    <d v="2016-02-20T10:29:30"/>
    <b v="0"/>
    <n v="1"/>
    <b v="0"/>
    <s v="publishing/translations"/>
    <n v="0.05"/>
    <n v="0.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x v="1"/>
    <d v="2017-01-03T06:04:27"/>
    <d v="2017-01-03T06:04:2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x v="0"/>
    <d v="2015-08-16T16:13:11"/>
    <d v="2015-08-16T16:13:11"/>
    <b v="0"/>
    <n v="9"/>
    <b v="0"/>
    <s v="publishing/translations"/>
    <n v="0.18181818181818182"/>
    <n v="1.125E-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x v="0"/>
    <d v="2015-11-21T23:13:39"/>
    <d v="2015-11-21T23:13:3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x v="0"/>
    <d v="2015-09-15T11:11:00"/>
    <d v="2015-09-15T11:11:00"/>
    <b v="0"/>
    <n v="2"/>
    <b v="0"/>
    <s v="publishing/translations"/>
    <n v="1.2222222222222223E-2"/>
    <n v="3.6363636363636362E-2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x v="1418"/>
    <x v="2"/>
    <d v="2016-02-25T10:57:14"/>
    <d v="2016-02-25T10:57:14"/>
    <b v="0"/>
    <n v="1"/>
    <b v="0"/>
    <s v="publishing/translations"/>
    <n v="2E-3"/>
    <n v="0.1666666666666666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x v="2"/>
    <d v="2016-10-09T10:56:59"/>
    <d v="2016-10-09T10:56:59"/>
    <b v="0"/>
    <n v="10"/>
    <b v="0"/>
    <s v="publishing/translations"/>
    <n v="7.0634920634920634E-2"/>
    <n v="2.247191011235955E-2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x v="2"/>
    <d v="2016-06-28T16:01:26"/>
    <d v="2016-06-28T16:01:2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x v="0"/>
    <d v="2015-02-08T21:58:29"/>
    <d v="2015-02-08T21:58:29"/>
    <b v="0"/>
    <n v="2"/>
    <b v="0"/>
    <s v="publishing/translations"/>
    <n v="1E-3"/>
    <n v="0.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x v="2"/>
    <d v="2016-09-21T05:45:04"/>
    <d v="2016-09-21T05:45:04"/>
    <b v="0"/>
    <n v="2"/>
    <b v="0"/>
    <s v="publishing/translations"/>
    <n v="1.0399999999999999E-3"/>
    <n v="7.6923076923076927E-2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x v="2"/>
    <d v="2016-01-01T08:38:51"/>
    <d v="2016-01-01T08:38:51"/>
    <b v="0"/>
    <n v="1"/>
    <b v="0"/>
    <s v="publishing/translations"/>
    <n v="3.3333333333333335E-3"/>
    <n v="0.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x v="2"/>
    <d v="2016-11-15T18:13:22"/>
    <d v="2016-11-15T18:13:22"/>
    <b v="0"/>
    <n v="14"/>
    <b v="0"/>
    <s v="publishing/translations"/>
    <n v="0.2036"/>
    <n v="9.1683038637852005E-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x v="0"/>
    <d v="2015-04-29T03:09:19"/>
    <d v="2015-04-29T03:09:1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x v="0"/>
    <d v="2015-08-24T09:22:00"/>
    <d v="2015-08-24T09:22:0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x v="1427"/>
    <x v="2"/>
    <d v="2016-09-18T20:26:25"/>
    <d v="2016-09-18T20:26:25"/>
    <b v="0"/>
    <n v="4"/>
    <b v="0"/>
    <s v="publishing/translations"/>
    <n v="8.3799999999999999E-2"/>
    <n v="9.5465393794749408E-3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x v="2"/>
    <d v="2016-04-02T08:06:57"/>
    <d v="2016-04-02T08:06:57"/>
    <b v="0"/>
    <n v="3"/>
    <b v="0"/>
    <s v="publishing/translations"/>
    <n v="4.4999999999999998E-2"/>
    <n v="6.6666666666666666E-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x v="0"/>
    <d v="2015-04-10T01:27:22"/>
    <d v="2015-04-10T01:27:2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x v="3"/>
    <d v="2014-12-19T19:31:28"/>
    <d v="2014-12-19T19:31:28"/>
    <b v="0"/>
    <n v="5"/>
    <b v="0"/>
    <s v="publishing/translations"/>
    <n v="8.0600000000000005E-2"/>
    <n v="1.2406947890818859E-2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x v="0"/>
    <d v="2015-11-26T06:03:36"/>
    <d v="2015-11-26T06:03:36"/>
    <b v="0"/>
    <n v="47"/>
    <b v="0"/>
    <s v="publishing/translations"/>
    <n v="0.31947058823529412"/>
    <n v="8.6540232001473018E-3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x v="0"/>
    <d v="2015-07-20T18:43:48"/>
    <d v="2015-07-20T18:43:4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x v="2"/>
    <d v="2016-12-10T11:00:00"/>
    <d v="2016-12-10T11:00:00"/>
    <b v="0"/>
    <n v="10"/>
    <b v="0"/>
    <s v="publishing/translations"/>
    <n v="6.7083333333333328E-2"/>
    <n v="1.2422360248447204E-2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x v="0"/>
    <d v="2015-06-08T15:00:00"/>
    <d v="2015-06-08T15:00:00"/>
    <b v="0"/>
    <n v="11"/>
    <b v="0"/>
    <s v="publishing/translations"/>
    <n v="9.987804878048781E-2"/>
    <n v="1.3431013431013431E-3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x v="0"/>
    <d v="2015-10-11T18:43:40"/>
    <d v="2015-10-11T18:43:40"/>
    <b v="0"/>
    <n v="2"/>
    <b v="0"/>
    <s v="publishing/translations"/>
    <n v="1E-3"/>
    <n v="0.13333333333333333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x v="2"/>
    <d v="2016-02-21T08:24:17"/>
    <d v="2016-02-21T08:24:17"/>
    <b v="0"/>
    <n v="2"/>
    <b v="0"/>
    <s v="publishing/translations"/>
    <n v="7.7000000000000002E-3"/>
    <n v="2.5974025974025976E-2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x v="3"/>
    <d v="2014-07-13T04:59:00"/>
    <d v="2014-07-13T04:59:00"/>
    <b v="0"/>
    <n v="22"/>
    <b v="0"/>
    <s v="publishing/translations"/>
    <n v="0.26900000000000002"/>
    <n v="2.7261462205700124E-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x v="2"/>
    <d v="2016-04-27T13:55:00"/>
    <d v="2016-04-27T13:55:00"/>
    <b v="0"/>
    <n v="8"/>
    <b v="0"/>
    <s v="publishing/translations"/>
    <n v="0.03"/>
    <n v="1.3333333333333334E-2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x v="0"/>
    <d v="2015-03-07T19:55:01"/>
    <d v="2015-03-07T19:55:01"/>
    <b v="0"/>
    <n v="6"/>
    <b v="0"/>
    <s v="publishing/translations"/>
    <n v="6.6055045871559637E-2"/>
    <n v="3.3333333333333333E-2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x v="2"/>
    <d v="2016-05-26T17:57:43"/>
    <d v="2016-05-26T17:57:4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x v="0"/>
    <d v="2015-09-11T18:22:49"/>
    <d v="2015-09-11T18:22:49"/>
    <b v="0"/>
    <n v="3"/>
    <b v="0"/>
    <s v="publishing/translations"/>
    <n v="1.1222222222222222E-2"/>
    <n v="1.4851485148514852E-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x v="2"/>
    <d v="2016-05-25T15:29:18"/>
    <d v="2016-05-25T15:29:1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x v="1443"/>
    <x v="1"/>
    <d v="2017-01-02T22:13:29"/>
    <d v="2017-01-02T22:13:2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x v="0"/>
    <d v="2015-09-12T20:57:42"/>
    <d v="2015-09-12T20:57:4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x v="0"/>
    <d v="2015-06-14T13:00:55"/>
    <d v="2015-06-14T13:00: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x v="2"/>
    <d v="2016-04-21T10:44:38"/>
    <d v="2016-04-21T10:44:3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x v="2"/>
    <d v="2016-07-08T17:32:14"/>
    <d v="2016-07-08T17:32:14"/>
    <b v="0"/>
    <n v="3"/>
    <b v="0"/>
    <s v="publishing/translations"/>
    <n v="1.4999999999999999E-4"/>
    <n v="0.04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x v="1448"/>
    <x v="0"/>
    <d v="2015-05-22T05:25:00"/>
    <d v="2015-05-22T05:25:00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x v="0"/>
    <d v="2015-05-10T19:28:25"/>
    <d v="2015-05-10T19:28:2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x v="2"/>
    <d v="2016-02-20T04:06:37"/>
    <d v="2016-02-20T04:06:3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x v="3"/>
    <d v="2014-11-19T00:00:59"/>
    <d v="2014-11-19T00:00: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x v="3"/>
    <d v="2014-07-28T16:52:43"/>
    <d v="2014-07-28T16:52:4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x v="1"/>
    <d v="2017-04-15T15:42:27"/>
    <d v="2017-04-15T15:42:2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x v="2"/>
    <d v="2016-04-24T21:59:00"/>
    <d v="2016-04-24T21:59:00"/>
    <b v="0"/>
    <n v="1"/>
    <b v="0"/>
    <s v="publishing/translations"/>
    <n v="8.5714285714285719E-3"/>
    <n v="6.6666666666666666E-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x v="3"/>
    <d v="2014-09-05T13:39:00"/>
    <d v="2014-09-05T13:39:00"/>
    <b v="0"/>
    <n v="7"/>
    <b v="0"/>
    <s v="publishing/translations"/>
    <n v="0.105"/>
    <n v="4.4444444444444444E-3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x v="1"/>
    <d v="2017-01-03T16:02:45"/>
    <d v="2017-01-03T16:02:45"/>
    <b v="0"/>
    <n v="3"/>
    <b v="0"/>
    <s v="publishing/translations"/>
    <n v="2.9000000000000001E-2"/>
    <n v="2.0689655172413793E-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x v="0"/>
    <d v="2015-11-11T22:30:44"/>
    <d v="2015-11-11T22:30: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x v="3"/>
    <d v="2014-08-11T04:00:00"/>
    <d v="2014-08-11T04:00:0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x v="0"/>
    <d v="2015-12-02T17:25:00"/>
    <d v="2015-12-02T17:25:00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x v="3"/>
    <d v="2014-11-30T23:45:00"/>
    <d v="2014-11-30T23:45:0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x v="3"/>
    <d v="2014-10-21T00:00:00"/>
    <d v="2014-10-21T00:00:00"/>
    <b v="1"/>
    <n v="340"/>
    <b v="1"/>
    <s v="publishing/radio &amp; podcasts"/>
    <n v="1.012446"/>
    <n v="2.2388025303736365E-2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x v="4"/>
    <d v="2013-04-10T15:54:31"/>
    <d v="2013-04-10T15:54:31"/>
    <b v="1"/>
    <n v="150"/>
    <b v="1"/>
    <s v="publishing/radio &amp; podcasts"/>
    <n v="1.085175"/>
    <n v="3.4556638330223238E-2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x v="4"/>
    <d v="2013-04-07T20:52:18"/>
    <d v="2013-04-07T20:52:18"/>
    <b v="1"/>
    <n v="25"/>
    <b v="1"/>
    <s v="publishing/radio &amp; podcasts"/>
    <n v="1.4766666666666666"/>
    <n v="2.8216704288939052E-2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x v="4"/>
    <d v="2013-02-16T15:52:38"/>
    <d v="2013-02-16T15:52:38"/>
    <b v="1"/>
    <n v="234"/>
    <b v="1"/>
    <s v="publishing/radio &amp; podcasts"/>
    <n v="1.6319999999999999"/>
    <n v="2.8676470588235293E-2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x v="5"/>
    <d v="2012-03-22T03:00:00"/>
    <d v="2012-03-22T03:00:00"/>
    <b v="1"/>
    <n v="2602"/>
    <b v="1"/>
    <s v="publishing/radio &amp; podcasts"/>
    <n v="4.5641449999999999"/>
    <n v="1.9003194099515536E-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x v="2"/>
    <d v="2016-01-12T05:00:00"/>
    <d v="2016-01-12T05:00:00"/>
    <b v="1"/>
    <n v="248"/>
    <b v="1"/>
    <s v="publishing/radio &amp; podcasts"/>
    <n v="1.0787731249999999"/>
    <n v="1.436817403103178E-2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x v="5"/>
    <d v="2012-03-25T18:14:45"/>
    <d v="2012-03-25T18:14:45"/>
    <b v="1"/>
    <n v="600"/>
    <b v="1"/>
    <s v="publishing/radio &amp; podcasts"/>
    <n v="1.1508"/>
    <n v="1.3034410844629822E-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x v="6"/>
    <d v="2011-06-12T00:20:49"/>
    <d v="2011-06-12T00:20:49"/>
    <b v="1"/>
    <n v="293"/>
    <b v="1"/>
    <s v="publishing/radio &amp; podcasts"/>
    <n v="1.0236842105263158"/>
    <n v="3.0128534704370179E-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x v="4"/>
    <d v="2013-02-15T14:21:49"/>
    <d v="2013-02-15T14:21:49"/>
    <b v="1"/>
    <n v="321"/>
    <b v="1"/>
    <s v="publishing/radio &amp; podcasts"/>
    <n v="1.0842485875706214"/>
    <n v="6.6905665096502562E-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x v="5"/>
    <d v="2012-12-28T19:51:03"/>
    <d v="2012-12-28T19:51:03"/>
    <b v="1"/>
    <n v="81"/>
    <b v="1"/>
    <s v="publishing/radio &amp; podcasts"/>
    <n v="1.2513333333333334"/>
    <n v="4.3153969099627064E-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x v="0"/>
    <d v="2015-04-09T22:58:54"/>
    <d v="2015-04-09T22:58:54"/>
    <b v="1"/>
    <n v="343"/>
    <b v="1"/>
    <s v="publishing/radio &amp; podcasts"/>
    <n v="1.03840625"/>
    <n v="1.0322308826627343E-2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x v="4"/>
    <d v="2013-10-16T13:01:43"/>
    <d v="2013-10-16T13:01:43"/>
    <b v="1"/>
    <n v="336"/>
    <b v="1"/>
    <s v="publishing/radio &amp; podcasts"/>
    <n v="1.3870400000000001"/>
    <n v="9.6896989272119045E-3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x v="5"/>
    <d v="2012-03-01T23:30:39"/>
    <d v="2012-03-01T23:30:39"/>
    <b v="1"/>
    <n v="47"/>
    <b v="1"/>
    <s v="publishing/radio &amp; podcasts"/>
    <n v="1.20516"/>
    <n v="2.5999314060650314E-2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x v="4"/>
    <d v="2013-09-13T17:28:12"/>
    <d v="2013-09-13T17:28:12"/>
    <b v="1"/>
    <n v="76"/>
    <b v="1"/>
    <s v="publishing/radio &amp; podcasts"/>
    <n v="1.1226666666666667"/>
    <n v="2.2565320665083134E-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x v="3"/>
    <d v="2014-12-20T04:59:00"/>
    <d v="2014-12-20T04:59:00"/>
    <b v="1"/>
    <n v="441"/>
    <b v="1"/>
    <s v="publishing/radio &amp; podcasts"/>
    <n v="1.8866966666666667"/>
    <n v="1.5582791086360816E-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x v="6"/>
    <d v="2011-09-10T01:00:22"/>
    <d v="2011-09-10T01:00:22"/>
    <b v="1"/>
    <n v="916"/>
    <b v="1"/>
    <s v="publishing/radio &amp; podcasts"/>
    <n v="6.6155466666666669"/>
    <n v="2.3076954083915465E-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x v="6"/>
    <d v="2011-12-23T03:00:00"/>
    <d v="2011-12-23T03:00:00"/>
    <b v="1"/>
    <n v="369"/>
    <b v="1"/>
    <s v="publishing/radio &amp; podcasts"/>
    <n v="1.1131"/>
    <n v="1.1050220106010242E-2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x v="4"/>
    <d v="2013-05-14T20:55:13"/>
    <d v="2013-05-14T20:55:13"/>
    <b v="1"/>
    <n v="20242"/>
    <b v="1"/>
    <s v="publishing/radio &amp; podcasts"/>
    <n v="11.8161422"/>
    <n v="3.4261605280952019E-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x v="3"/>
    <d v="2014-05-10T03:59:00"/>
    <d v="2014-05-10T03:59:00"/>
    <b v="1"/>
    <n v="71"/>
    <b v="1"/>
    <s v="publishing/radio &amp; podcasts"/>
    <n v="1.37375"/>
    <n v="3.2302092811646949E-2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x v="4"/>
    <d v="2013-07-26T17:00:00"/>
    <d v="2013-07-26T17:00:00"/>
    <b v="1"/>
    <n v="635"/>
    <b v="1"/>
    <s v="publishing/radio &amp; podcasts"/>
    <n v="1.170404"/>
    <n v="1.0850954029548771E-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x v="4"/>
    <d v="2013-11-02T22:09:05"/>
    <d v="2013-11-02T22:09:05"/>
    <b v="0"/>
    <n v="6"/>
    <b v="0"/>
    <s v="publishing/fiction"/>
    <n v="2.1000000000000001E-2"/>
    <n v="5.7142857142857141E-2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x v="1482"/>
    <x v="5"/>
    <d v="2012-09-07T07:51:00"/>
    <d v="2012-09-07T07:51:00"/>
    <b v="0"/>
    <n v="1"/>
    <b v="0"/>
    <s v="publishing/fiction"/>
    <n v="1E-3"/>
    <n v="0.2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x v="2"/>
    <d v="2016-07-22T04:37:55"/>
    <d v="2016-07-22T04:37:55"/>
    <b v="0"/>
    <n v="2"/>
    <b v="0"/>
    <s v="publishing/fiction"/>
    <n v="7.1428571428571426E-3"/>
    <n v="0.04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x v="5"/>
    <d v="2012-07-21T14:51:00"/>
    <d v="2012-07-21T14:51:00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x v="0"/>
    <d v="2015-06-20T19:06:13"/>
    <d v="2015-06-20T19:06:13"/>
    <b v="0"/>
    <n v="3"/>
    <b v="0"/>
    <s v="publishing/fiction"/>
    <n v="2.2388059701492536E-2"/>
    <n v="0.02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x v="0"/>
    <d v="2015-02-27T04:02:41"/>
    <d v="2015-02-27T04:02:41"/>
    <b v="0"/>
    <n v="3"/>
    <b v="0"/>
    <s v="publishing/fiction"/>
    <n v="2.3999999999999998E-3"/>
    <n v="6.25E-2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x v="2"/>
    <d v="2016-08-02T22:01:11"/>
    <d v="2016-08-02T22:01:1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x v="3"/>
    <d v="2014-01-05T13:31:00"/>
    <d v="2014-01-05T13:31:00"/>
    <b v="0"/>
    <n v="6"/>
    <b v="0"/>
    <s v="publishing/fiction"/>
    <n v="2.4E-2"/>
    <n v="1.6666666666666666E-2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x v="5"/>
    <d v="2012-11-15T15:40:52"/>
    <d v="2012-11-15T15:40: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x v="4"/>
    <d v="2013-10-02T13:27:54"/>
    <d v="2013-10-02T13:27:54"/>
    <b v="0"/>
    <n v="19"/>
    <b v="0"/>
    <s v="publishing/fiction"/>
    <n v="0.30862068965517242"/>
    <n v="2.1229050279329607E-2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x v="0"/>
    <d v="2015-02-15T15:38:00"/>
    <d v="2015-02-15T15:38:00"/>
    <b v="0"/>
    <n v="1"/>
    <b v="0"/>
    <s v="publishing/fiction"/>
    <n v="8.3333333333333329E-2"/>
    <n v="0.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x v="6"/>
    <d v="2011-06-18T21:14:06"/>
    <d v="2011-06-18T21:14:06"/>
    <b v="0"/>
    <n v="2"/>
    <b v="0"/>
    <s v="publishing/fiction"/>
    <n v="7.4999999999999997E-3"/>
    <n v="6.6666666666666666E-2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x v="1493"/>
    <x v="4"/>
    <d v="2013-06-16T20:47:55"/>
    <d v="2013-06-16T20:47:5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x v="0"/>
    <d v="2015-04-03T15:38:00"/>
    <d v="2015-04-03T15:38:00"/>
    <b v="0"/>
    <n v="11"/>
    <b v="0"/>
    <s v="publishing/fiction"/>
    <n v="8.8999999999999996E-2"/>
    <n v="2.4719101123595506E-2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x v="6"/>
    <d v="2011-08-27T18:57:11"/>
    <d v="2011-08-27T18:57:1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x v="3"/>
    <d v="2014-09-16T11:24:19"/>
    <d v="2014-09-16T11:24:1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x v="4"/>
    <d v="2013-07-31T19:43:00"/>
    <d v="2013-07-31T19:43:00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x v="3"/>
    <d v="2014-09-03T23:36:18"/>
    <d v="2014-09-03T23:36:18"/>
    <b v="0"/>
    <n v="3"/>
    <b v="0"/>
    <s v="publishing/fiction"/>
    <n v="1.9E-2"/>
    <n v="5.2631578947368418E-2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x v="2"/>
    <d v="2016-08-05T00:10:33"/>
    <d v="2016-08-05T00:10:33"/>
    <b v="0"/>
    <n v="1"/>
    <b v="0"/>
    <s v="publishing/fiction"/>
    <n v="2.5000000000000001E-3"/>
    <n v="0.2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x v="4"/>
    <d v="2013-05-01T21:42:37"/>
    <d v="2013-05-01T21:42:37"/>
    <b v="0"/>
    <n v="15"/>
    <b v="0"/>
    <s v="publishing/fiction"/>
    <n v="0.25035714285714283"/>
    <n v="2.1398002853067047E-2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x v="0"/>
    <d v="2015-07-08T14:00:23"/>
    <d v="2015-07-08T14:00:23"/>
    <b v="1"/>
    <n v="885"/>
    <b v="1"/>
    <s v="photography/photobooks"/>
    <n v="1.6633076923076924"/>
    <n v="1.0232160199787264E-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x v="2"/>
    <d v="2016-03-25T22:00:00"/>
    <d v="2016-03-25T22:00:00"/>
    <b v="1"/>
    <n v="329"/>
    <b v="1"/>
    <s v="photography/photobooks"/>
    <n v="1.0144545454545455"/>
    <n v="1.4741464288914777E-2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x v="2"/>
    <d v="2016-10-23T08:20:01"/>
    <d v="2016-10-23T08:20:01"/>
    <b v="1"/>
    <n v="71"/>
    <b v="1"/>
    <s v="photography/photobooks"/>
    <n v="1.0789146666666667"/>
    <n v="1.7548499356143089E-2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x v="3"/>
    <d v="2014-06-10T08:33:00"/>
    <d v="2014-06-10T08:33:00"/>
    <b v="1"/>
    <n v="269"/>
    <b v="1"/>
    <s v="photography/photobooks"/>
    <n v="2.7793846153846156"/>
    <n v="1.488984833388686E-2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x v="2"/>
    <d v="2016-03-22T20:01:00"/>
    <d v="2016-03-22T20:01:00"/>
    <b v="1"/>
    <n v="345"/>
    <b v="1"/>
    <s v="photography/photobooks"/>
    <n v="1.0358125"/>
    <n v="2.0816991492186087E-2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x v="3"/>
    <d v="2014-07-24T18:51:44"/>
    <d v="2014-07-24T18:51:44"/>
    <b v="1"/>
    <n v="43"/>
    <b v="1"/>
    <s v="photography/photobooks"/>
    <n v="1.1140000000000001"/>
    <n v="2.5733093955715141E-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x v="7"/>
    <d v="2010-05-15T08:10:00"/>
    <d v="2010-05-15T08:10:00"/>
    <b v="1"/>
    <n v="33"/>
    <b v="1"/>
    <s v="photography/photobooks"/>
    <n v="2.15"/>
    <n v="1.2790697674418604E-2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x v="3"/>
    <d v="2014-06-27T14:44:41"/>
    <d v="2014-06-27T14:44:41"/>
    <b v="1"/>
    <n v="211"/>
    <b v="1"/>
    <s v="photography/photobooks"/>
    <n v="1.1076216216216217"/>
    <n v="1.0297203650383094E-2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x v="1"/>
    <d v="2017-02-14T22:59:00"/>
    <d v="2017-02-14T22:59:00"/>
    <b v="1"/>
    <n v="196"/>
    <b v="1"/>
    <s v="photography/photobooks"/>
    <n v="1.2364125714285714"/>
    <n v="9.0584649968896182E-3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x v="3"/>
    <d v="2014-07-19T09:14:38"/>
    <d v="2014-07-19T09:14:38"/>
    <b v="1"/>
    <n v="405"/>
    <b v="1"/>
    <s v="photography/photobooks"/>
    <n v="1.0103500000000001"/>
    <n v="2.5053199386351265E-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x v="0"/>
    <d v="2015-11-18T15:00:04"/>
    <d v="2015-11-18T15:00:04"/>
    <b v="1"/>
    <n v="206"/>
    <b v="1"/>
    <s v="photography/photobooks"/>
    <n v="1.1179285714285714"/>
    <n v="1.3162098268481246E-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x v="1"/>
    <d v="2017-02-05T16:25:39"/>
    <d v="2017-02-05T16:25:39"/>
    <b v="1"/>
    <n v="335"/>
    <b v="1"/>
    <s v="photography/photobooks"/>
    <n v="5.5877142857142861"/>
    <n v="1.7129416577184638E-2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x v="3"/>
    <d v="2014-07-16T15:17:46"/>
    <d v="2014-07-16T15:17:46"/>
    <b v="1"/>
    <n v="215"/>
    <b v="1"/>
    <s v="photography/photobooks"/>
    <n v="1.5001875"/>
    <n v="1.791442736324626E-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x v="0"/>
    <d v="2015-09-27T14:20:40"/>
    <d v="2015-09-27T14:20:40"/>
    <b v="1"/>
    <n v="176"/>
    <b v="1"/>
    <s v="photography/photobooks"/>
    <n v="1.0647599999999999"/>
    <n v="6.6118186257936064E-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x v="2"/>
    <d v="2016-03-16T05:04:57"/>
    <d v="2016-03-16T05:04:57"/>
    <b v="1"/>
    <n v="555"/>
    <b v="1"/>
    <s v="photography/photobooks"/>
    <n v="1.57189"/>
    <n v="1.1769271386674639E-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x v="2"/>
    <d v="2016-10-06T14:00:00"/>
    <d v="2016-10-06T14:00:00"/>
    <b v="1"/>
    <n v="116"/>
    <b v="1"/>
    <s v="photography/photobooks"/>
    <n v="1.0865882352941176"/>
    <n v="6.2797747942832391E-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x v="3"/>
    <d v="2014-12-06T06:00:00"/>
    <d v="2014-12-06T06:00:00"/>
    <b v="1"/>
    <n v="615"/>
    <b v="1"/>
    <s v="photography/photobooks"/>
    <n v="1.6197999999999999"/>
    <n v="2.5311766884800593E-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x v="3"/>
    <d v="2014-05-31T19:40:52"/>
    <d v="2014-05-31T19:40:52"/>
    <b v="1"/>
    <n v="236"/>
    <b v="1"/>
    <s v="photography/photobooks"/>
    <n v="2.0536666666666665"/>
    <n v="7.6610939782502836E-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x v="3"/>
    <d v="2014-06-20T21:59:00"/>
    <d v="2014-06-20T21:59:00"/>
    <b v="1"/>
    <n v="145"/>
    <b v="1"/>
    <s v="photography/photobooks"/>
    <n v="1.033638888888889"/>
    <n v="1.5586788852758594E-2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x v="3"/>
    <d v="2014-12-19T04:00:00"/>
    <d v="2014-12-19T04:00:00"/>
    <b v="1"/>
    <n v="167"/>
    <b v="1"/>
    <s v="photography/photobooks"/>
    <n v="1.0347222222222223"/>
    <n v="8.9664429530201348E-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x v="2"/>
    <d v="2016-06-07T04:01:31"/>
    <d v="2016-06-07T04:01:31"/>
    <b v="1"/>
    <n v="235"/>
    <b v="1"/>
    <s v="photography/photobooks"/>
    <n v="1.0681333333333334"/>
    <n v="5.8669329671701409E-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x v="3"/>
    <d v="2014-10-17T19:55:39"/>
    <d v="2014-10-17T19:55:39"/>
    <b v="1"/>
    <n v="452"/>
    <b v="1"/>
    <s v="photography/photobooks"/>
    <n v="1.3896574712643677"/>
    <n v="7.4772415595673125E-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x v="3"/>
    <d v="2014-12-23T00:00:00"/>
    <d v="2014-12-23T00:00:00"/>
    <b v="1"/>
    <n v="241"/>
    <b v="1"/>
    <s v="photography/photobooks"/>
    <n v="1.2484324324324325"/>
    <n v="1.043470730862487E-2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x v="1"/>
    <d v="2017-02-20T12:01:30"/>
    <d v="2017-02-20T12:01:30"/>
    <b v="1"/>
    <n v="28"/>
    <b v="1"/>
    <s v="photography/photobooks"/>
    <n v="2.0699999999999998"/>
    <n v="4.5088566827697265E-3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x v="2"/>
    <d v="2016-08-18T16:52:18"/>
    <d v="2016-08-18T16:52:18"/>
    <b v="1"/>
    <n v="140"/>
    <b v="1"/>
    <s v="photography/photobooks"/>
    <n v="1.7400576923076922"/>
    <n v="3.0945039399666238E-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x v="2"/>
    <d v="2016-01-19T06:37:27"/>
    <d v="2016-01-19T06:37:27"/>
    <b v="1"/>
    <n v="280"/>
    <b v="1"/>
    <s v="photography/photobooks"/>
    <n v="1.2032608695652174"/>
    <n v="1.011743450767841E-2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x v="1"/>
    <d v="2017-03-14T13:24:46"/>
    <d v="2017-03-14T13:24:46"/>
    <b v="1"/>
    <n v="70"/>
    <b v="1"/>
    <s v="photography/photobooks"/>
    <n v="1.1044428571428573"/>
    <n v="1.8108677937162886E-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x v="1"/>
    <d v="2017-02-01T00:00:00"/>
    <d v="2017-02-01T00:00:00"/>
    <b v="1"/>
    <n v="160"/>
    <b v="1"/>
    <s v="photography/photobooks"/>
    <n v="2.8156666666666665"/>
    <n v="1.894163608381674E-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x v="0"/>
    <d v="2015-03-19T14:05:20"/>
    <d v="2015-03-19T14:05:20"/>
    <b v="1"/>
    <n v="141"/>
    <b v="1"/>
    <s v="photography/photobooks"/>
    <n v="1.0067894736842105"/>
    <n v="7.3710073710073713E-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x v="0"/>
    <d v="2015-10-23T18:24:55"/>
    <d v="2015-10-23T18:24:55"/>
    <b v="1"/>
    <n v="874"/>
    <b v="1"/>
    <s v="photography/photobooks"/>
    <n v="1.3482571428571428"/>
    <n v="1.8521265549174597E-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x v="3"/>
    <d v="2014-12-01T03:00:00"/>
    <d v="2014-12-01T03:00:00"/>
    <b v="1"/>
    <n v="73"/>
    <b v="1"/>
    <s v="photography/photobooks"/>
    <n v="1.7595744680851064"/>
    <n v="1.7654171704957679E-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x v="2"/>
    <d v="2016-02-15T15:00:00"/>
    <d v="2016-02-15T15:00:00"/>
    <b v="1"/>
    <n v="294"/>
    <b v="1"/>
    <s v="photography/photobooks"/>
    <n v="4.8402000000000003"/>
    <n v="1.2148258336432379E-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x v="2"/>
    <d v="2016-05-02T03:59:00"/>
    <d v="2016-05-02T03:59:00"/>
    <b v="1"/>
    <n v="740"/>
    <b v="1"/>
    <s v="photography/photobooks"/>
    <n v="1.4514"/>
    <n v="1.1330056803392892E-2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x v="0"/>
    <d v="2015-09-04T16:11:02"/>
    <d v="2015-09-04T16:11:02"/>
    <b v="1"/>
    <n v="369"/>
    <b v="1"/>
    <s v="photography/photobooks"/>
    <n v="4.1773333333333333"/>
    <n v="1.1777848707309288E-2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x v="2"/>
    <d v="2016-05-23T22:00:00"/>
    <d v="2016-05-23T22:00:00"/>
    <b v="1"/>
    <n v="110"/>
    <b v="1"/>
    <s v="photography/photobooks"/>
    <n v="1.3242499999999999"/>
    <n v="2.0766471587691147E-2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x v="0"/>
    <d v="2015-08-27T19:15:10"/>
    <d v="2015-08-27T19:15:10"/>
    <b v="1"/>
    <n v="455"/>
    <b v="1"/>
    <s v="photography/photobooks"/>
    <n v="2.5030841666666666"/>
    <n v="1.514797910977158E-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x v="2"/>
    <d v="2016-08-06T18:00:00"/>
    <d v="2016-08-06T18:00:00"/>
    <b v="1"/>
    <n v="224"/>
    <b v="1"/>
    <s v="photography/photobooks"/>
    <n v="1.7989999999999999"/>
    <n v="1.0376134889753566E-2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x v="0"/>
    <d v="2015-01-22T18:46:10"/>
    <d v="2015-01-22T18:46:10"/>
    <b v="1"/>
    <n v="46"/>
    <b v="1"/>
    <s v="photography/photobooks"/>
    <n v="1.0262857142857142"/>
    <n v="6.4031180400890867E-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x v="1"/>
    <d v="2017-01-03T22:03:39"/>
    <d v="2017-01-03T22:03:39"/>
    <b v="0"/>
    <n v="284"/>
    <b v="1"/>
    <s v="photography/photobooks"/>
    <n v="1.359861"/>
    <n v="1.0442243729322336E-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x v="3"/>
    <d v="2014-11-26T01:15:00"/>
    <d v="2014-11-26T01:15:00"/>
    <b v="1"/>
    <n v="98"/>
    <b v="1"/>
    <s v="photography/photobooks"/>
    <n v="1.1786666666666668"/>
    <n v="5.5429864253393668E-3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x v="3"/>
    <d v="2014-12-31T17:05:38"/>
    <d v="2014-12-31T17:05:38"/>
    <b v="0"/>
    <n v="2"/>
    <b v="0"/>
    <s v="photography/nature"/>
    <n v="3.3333333333333332E-4"/>
    <n v="0.33333333333333331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x v="0"/>
    <d v="2015-06-30T23:55:00"/>
    <d v="2015-06-30T23:55:00"/>
    <b v="0"/>
    <n v="1"/>
    <b v="0"/>
    <s v="photography/nature"/>
    <n v="0.04"/>
    <n v="0.0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x v="3"/>
    <d v="2014-11-22T13:13:54"/>
    <d v="2014-11-22T13:13:54"/>
    <b v="0"/>
    <n v="1"/>
    <b v="0"/>
    <s v="photography/nature"/>
    <n v="4.4444444444444444E-3"/>
    <n v="0.1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x v="0"/>
    <d v="2015-04-01T00:18:00"/>
    <d v="2015-04-01T00:18:00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x v="1545"/>
    <x v="0"/>
    <d v="2015-03-02T21:16:00"/>
    <d v="2015-03-02T21:16:00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x v="3"/>
    <d v="2014-09-17T05:06:39"/>
    <d v="2014-09-17T05:06:39"/>
    <b v="0"/>
    <n v="11"/>
    <b v="0"/>
    <s v="photography/nature"/>
    <n v="0.28899999999999998"/>
    <n v="3.8062283737024222E-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x v="1"/>
    <d v="2017-02-23T10:14:42"/>
    <d v="2017-02-23T10:14:4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x v="0"/>
    <d v="2015-11-08T22:10:20"/>
    <d v="2015-11-08T22:10:20"/>
    <b v="0"/>
    <n v="1"/>
    <b v="0"/>
    <s v="photography/nature"/>
    <n v="8.5714285714285715E-2"/>
    <n v="1.6666666666666666E-2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x v="0"/>
    <d v="2015-11-03T04:15:59"/>
    <d v="2015-11-03T04:15:59"/>
    <b v="0"/>
    <n v="6"/>
    <b v="0"/>
    <s v="photography/nature"/>
    <n v="0.34"/>
    <n v="3.5294117647058823E-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x v="2"/>
    <d v="2016-05-12T10:47:14"/>
    <d v="2016-05-12T10:47:14"/>
    <b v="0"/>
    <n v="7"/>
    <b v="0"/>
    <s v="photography/nature"/>
    <n v="0.13466666666666666"/>
    <n v="6.9306930693069313E-2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x v="0"/>
    <d v="2015-05-27T19:47:19"/>
    <d v="2015-05-27T19:47:1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341"/>
    <x v="3"/>
    <d v="2014-10-01T03:59:00"/>
    <d v="2014-10-01T03:59:00"/>
    <b v="0"/>
    <n v="16"/>
    <b v="0"/>
    <s v="photography/nature"/>
    <n v="0.49186046511627907"/>
    <n v="7.5650118203309689E-3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2"/>
    <x v="0"/>
    <d v="2015-09-02T06:47:27"/>
    <d v="2015-09-02T06:47:2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3"/>
    <x v="0"/>
    <d v="2015-08-02T06:03:10"/>
    <d v="2015-08-02T06:03:1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4"/>
    <x v="0"/>
    <d v="2015-09-17T17:00:00"/>
    <d v="2015-09-17T17:00:00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5"/>
    <x v="2"/>
    <d v="2016-07-04T03:40:24"/>
    <d v="2016-07-04T03:40:24"/>
    <b v="0"/>
    <n v="12"/>
    <b v="0"/>
    <s v="photography/nature"/>
    <n v="0.45133333333333331"/>
    <n v="1.7725258493353029E-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6"/>
    <x v="3"/>
    <d v="2014-09-20T15:40:33"/>
    <d v="2014-09-20T15:40:33"/>
    <b v="0"/>
    <n v="1"/>
    <b v="0"/>
    <s v="photography/nature"/>
    <n v="0.04"/>
    <n v="0.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7"/>
    <x v="0"/>
    <d v="2015-08-28T12:12:00"/>
    <d v="2015-08-28T12:12:00"/>
    <b v="0"/>
    <n v="3"/>
    <b v="0"/>
    <s v="photography/nature"/>
    <n v="4.6666666666666669E-2"/>
    <n v="8.5714285714285715E-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8"/>
    <x v="0"/>
    <d v="2015-04-29T01:16:39"/>
    <d v="2015-04-29T01:16:39"/>
    <b v="0"/>
    <n v="1"/>
    <b v="0"/>
    <s v="photography/nature"/>
    <n v="3.3333333333333335E-3"/>
    <n v="0.02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59"/>
    <x v="3"/>
    <d v="2014-11-13T01:29:53"/>
    <d v="2014-11-13T01:29:53"/>
    <b v="0"/>
    <n v="4"/>
    <b v="0"/>
    <s v="photography/nature"/>
    <n v="3.7600000000000001E-2"/>
    <n v="4.2553191489361701E-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0"/>
    <x v="4"/>
    <d v="2013-11-07T02:00:03"/>
    <d v="2013-11-07T02:00:03"/>
    <b v="0"/>
    <n v="1"/>
    <b v="0"/>
    <s v="publishing/art books"/>
    <n v="6.7000000000000002E-3"/>
    <n v="1.4925373134328358E-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1"/>
    <x v="8"/>
    <d v="2009-12-02T00:50:00"/>
    <d v="2009-12-02T00:50:00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2"/>
    <x v="3"/>
    <d v="2014-03-14T16:49:11"/>
    <d v="2014-03-14T16:49:11"/>
    <b v="0"/>
    <n v="2"/>
    <b v="0"/>
    <s v="publishing/art books"/>
    <n v="1.4166666666666666E-2"/>
    <n v="2.3529411764705882E-2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3"/>
    <x v="0"/>
    <d v="2015-05-28T20:05:00"/>
    <d v="2015-05-28T20:05:00"/>
    <b v="0"/>
    <n v="1"/>
    <b v="0"/>
    <s v="publishing/art books"/>
    <n v="1E-3"/>
    <n v="0.1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4"/>
    <x v="6"/>
    <d v="2011-06-08T17:31:01"/>
    <d v="2011-06-08T17:31:01"/>
    <b v="0"/>
    <n v="1"/>
    <b v="0"/>
    <s v="publishing/art books"/>
    <n v="2.5000000000000001E-2"/>
    <n v="0.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5"/>
    <x v="2"/>
    <d v="2016-07-27T22:00:00"/>
    <d v="2016-07-27T22:00:00"/>
    <b v="0"/>
    <n v="59"/>
    <b v="0"/>
    <s v="publishing/art books"/>
    <n v="0.21249999999999999"/>
    <n v="9.2549019607843144E-3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6"/>
    <x v="3"/>
    <d v="2014-02-17T00:00:00"/>
    <d v="2014-02-17T00:00:00"/>
    <b v="0"/>
    <n v="13"/>
    <b v="0"/>
    <s v="publishing/art books"/>
    <n v="4.1176470588235294E-2"/>
    <n v="3.7142857142857144E-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7"/>
    <x v="3"/>
    <d v="2014-12-24T01:29:45"/>
    <d v="2014-12-24T01:29:45"/>
    <b v="0"/>
    <n v="22"/>
    <b v="0"/>
    <s v="publishing/art books"/>
    <n v="0.13639999999999999"/>
    <n v="6.4516129032258064E-3"/>
    <x v="3"/>
    <x v="25"/>
  </r>
  <r>
    <n v="1569"/>
    <s v="to be removed (Canceled)"/>
    <s v="to be removed"/>
    <n v="30000"/>
    <n v="0"/>
    <x v="1"/>
    <x v="0"/>
    <s v="USD"/>
    <n v="1369498714"/>
    <n v="1366906714"/>
    <x v="1568"/>
    <x v="4"/>
    <d v="2013-05-25T16:18:34"/>
    <d v="2013-05-25T16:18:3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x v="1569"/>
    <x v="2"/>
    <d v="2016-04-08T18:31:22"/>
    <d v="2016-04-08T18:31:22"/>
    <b v="0"/>
    <n v="52"/>
    <b v="0"/>
    <s v="publishing/art books"/>
    <n v="0.41399999999999998"/>
    <n v="2.0933977455716585E-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0"/>
    <x v="0"/>
    <d v="2015-06-19T18:28:03"/>
    <d v="2015-06-19T18:28:03"/>
    <b v="0"/>
    <n v="4"/>
    <b v="0"/>
    <s v="publishing/art books"/>
    <n v="6.6115702479338841E-3"/>
    <n v="0.0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1"/>
    <x v="2"/>
    <d v="2016-02-28T23:59:00"/>
    <d v="2016-02-28T23:59:00"/>
    <b v="0"/>
    <n v="3"/>
    <b v="0"/>
    <s v="publishing/art books"/>
    <n v="0.05"/>
    <n v="2.4E-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2"/>
    <x v="1"/>
    <d v="2017-04-01T03:59:00"/>
    <d v="2017-04-01T03:59:00"/>
    <b v="0"/>
    <n v="3"/>
    <b v="0"/>
    <s v="publishing/art books"/>
    <n v="2.4777777777777777E-2"/>
    <n v="1.3452914798206279E-2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3"/>
    <x v="0"/>
    <d v="2015-02-17T22:15:29"/>
    <d v="2015-02-17T22:15:29"/>
    <b v="0"/>
    <n v="6"/>
    <b v="0"/>
    <s v="publishing/art books"/>
    <n v="5.0599999999999999E-2"/>
    <n v="1.1857707509881422E-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4"/>
    <x v="3"/>
    <d v="2014-07-09T12:34:56"/>
    <d v="2014-07-09T12:34:56"/>
    <b v="0"/>
    <n v="35"/>
    <b v="0"/>
    <s v="publishing/art books"/>
    <n v="0.2291"/>
    <n v="1.5277171540811872E-2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5"/>
    <x v="0"/>
    <d v="2015-06-30T21:06:08"/>
    <d v="2015-06-30T21:06:08"/>
    <b v="0"/>
    <n v="10"/>
    <b v="0"/>
    <s v="publishing/art books"/>
    <n v="0.13"/>
    <n v="1.5384615384615385E-2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6"/>
    <x v="5"/>
    <d v="2012-07-24T20:20:48"/>
    <d v="2012-07-24T20:20:48"/>
    <b v="0"/>
    <n v="2"/>
    <b v="0"/>
    <s v="publishing/art books"/>
    <n v="5.4999999999999997E-3"/>
    <n v="3.6363636363636362E-2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7"/>
    <x v="7"/>
    <d v="2010-09-02T02:00:00"/>
    <d v="2010-09-02T02:00:00"/>
    <b v="0"/>
    <n v="4"/>
    <b v="0"/>
    <s v="publishing/art books"/>
    <n v="0.10806536636794939"/>
    <n v="1.9512195121951219E-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8"/>
    <x v="4"/>
    <d v="2013-08-28T23:54:51"/>
    <d v="2013-08-28T23:54:51"/>
    <b v="0"/>
    <n v="2"/>
    <b v="0"/>
    <s v="publishing/art books"/>
    <n v="8.4008400840084006E-3"/>
    <n v="7.1428571428571425E-2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79"/>
    <x v="5"/>
    <d v="2012-05-21T01:12:06"/>
    <d v="2012-05-21T01:12:0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0"/>
    <x v="0"/>
    <d v="2015-12-19T10:46:30"/>
    <d v="2015-12-19T10:46:30"/>
    <b v="0"/>
    <n v="1"/>
    <b v="0"/>
    <s v="photography/places"/>
    <n v="5.0000000000000001E-3"/>
    <n v="0.2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1"/>
    <x v="0"/>
    <d v="2015-10-26T21:20:00"/>
    <d v="2015-10-26T21:20:00"/>
    <b v="0"/>
    <n v="3"/>
    <b v="0"/>
    <s v="photography/places"/>
    <n v="9.2999999999999999E-2"/>
    <n v="3.2258064516129031E-2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2"/>
    <x v="3"/>
    <d v="2014-09-25T21:43:11"/>
    <d v="2014-09-25T21:43:11"/>
    <b v="0"/>
    <n v="1"/>
    <b v="0"/>
    <s v="photography/places"/>
    <n v="7.5000000000000002E-4"/>
    <n v="6.6666666666666666E-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3"/>
    <x v="3"/>
    <d v="2014-05-30T15:35:01"/>
    <d v="2014-05-30T15:35: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4"/>
    <x v="2"/>
    <d v="2016-12-25T11:00:00"/>
    <d v="2016-12-25T11:00:00"/>
    <b v="0"/>
    <n v="12"/>
    <b v="0"/>
    <s v="photography/places"/>
    <n v="0.79"/>
    <n v="7.5949367088607592E-3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5"/>
    <x v="0"/>
    <d v="2015-04-05T01:30:22"/>
    <d v="2015-04-05T01:30: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6"/>
    <x v="3"/>
    <d v="2014-12-13T22:49:25"/>
    <d v="2014-12-13T22:49:2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7"/>
    <x v="0"/>
    <d v="2015-01-31T20:12:00"/>
    <d v="2015-01-31T20:12:00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8"/>
    <x v="0"/>
    <d v="2015-10-09T23:38:06"/>
    <d v="2015-10-09T23:38:0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89"/>
    <x v="0"/>
    <d v="2015-09-23T20:34:24"/>
    <d v="2015-09-23T20:34:24"/>
    <b v="0"/>
    <n v="2"/>
    <b v="0"/>
    <s v="photography/places"/>
    <n v="1.7000000000000001E-2"/>
    <n v="1.9607843137254902E-3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0"/>
    <x v="2"/>
    <d v="2016-04-03T16:25:41"/>
    <d v="2016-04-03T16:25:41"/>
    <b v="0"/>
    <n v="92"/>
    <b v="0"/>
    <s v="photography/places"/>
    <n v="0.29228571428571426"/>
    <n v="2.2482893450635387E-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1"/>
    <x v="0"/>
    <d v="2015-03-28T00:44:45"/>
    <d v="2015-03-28T00:44:4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2"/>
    <x v="0"/>
    <d v="2015-02-28T20:17:35"/>
    <d v="2015-02-28T20:17:3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3"/>
    <x v="2"/>
    <d v="2016-05-15T16:21:00"/>
    <d v="2016-05-15T16:21:00"/>
    <b v="0"/>
    <n v="10"/>
    <b v="0"/>
    <s v="photography/places"/>
    <n v="0.20499999999999999"/>
    <n v="4.878048780487805E-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4"/>
    <x v="3"/>
    <d v="2014-06-18T20:13:00"/>
    <d v="2014-06-18T20:13:00"/>
    <b v="0"/>
    <n v="7"/>
    <b v="0"/>
    <s v="photography/places"/>
    <n v="2.8E-3"/>
    <n v="2.5000000000000001E-2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5"/>
    <x v="3"/>
    <d v="2014-12-13T11:19:29"/>
    <d v="2014-12-13T11:19:29"/>
    <b v="0"/>
    <n v="3"/>
    <b v="0"/>
    <s v="photography/places"/>
    <n v="2.3076923076923078E-2"/>
    <n v="0.04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6"/>
    <x v="2"/>
    <d v="2016-09-20T08:29:57"/>
    <d v="2016-09-20T08:29:5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7"/>
    <x v="0"/>
    <d v="2015-07-26T16:00:58"/>
    <d v="2015-07-26T16:00: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8"/>
    <x v="2"/>
    <d v="2016-04-08T11:56:16"/>
    <d v="2016-04-08T11:56:1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599"/>
    <x v="3"/>
    <d v="2014-07-15T05:11:00"/>
    <d v="2014-07-15T05:11:00"/>
    <b v="0"/>
    <n v="9"/>
    <b v="0"/>
    <s v="photography/places"/>
    <n v="7.3400000000000007E-2"/>
    <n v="2.4523160762942781E-2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0"/>
    <x v="6"/>
    <d v="2011-05-05T02:13:53"/>
    <d v="2011-05-05T02:13:53"/>
    <b v="0"/>
    <n v="56"/>
    <b v="1"/>
    <s v="music/rock"/>
    <n v="1.082492"/>
    <n v="2.0692993574086459E-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1"/>
    <x v="6"/>
    <d v="2011-10-14T23:00:00"/>
    <d v="2011-10-14T23:00:00"/>
    <b v="0"/>
    <n v="32"/>
    <b v="1"/>
    <s v="music/rock"/>
    <n v="1.0016666666666667"/>
    <n v="2.1297836938435941E-2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2"/>
    <x v="5"/>
    <d v="2012-01-28T04:04:19"/>
    <d v="2012-01-28T04:04:19"/>
    <b v="0"/>
    <n v="30"/>
    <b v="1"/>
    <s v="music/rock"/>
    <n v="1.0003299999999999"/>
    <n v="1.4995051632961122E-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3"/>
    <x v="5"/>
    <d v="2012-03-17T19:17:15"/>
    <d v="2012-03-17T19:17:15"/>
    <b v="0"/>
    <n v="70"/>
    <b v="1"/>
    <s v="music/rock"/>
    <n v="1.2210714285714286"/>
    <n v="2.0473822755191575E-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4"/>
    <x v="6"/>
    <d v="2011-08-01T07:00:00"/>
    <d v="2011-08-01T07:00:00"/>
    <b v="0"/>
    <n v="44"/>
    <b v="1"/>
    <s v="music/rock"/>
    <n v="1.0069333333333335"/>
    <n v="7.2828389830508471E-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5"/>
    <x v="6"/>
    <d v="2011-03-24T01:40:38"/>
    <d v="2011-03-24T01:40:38"/>
    <b v="0"/>
    <n v="92"/>
    <b v="1"/>
    <s v="music/rock"/>
    <n v="1.01004125"/>
    <n v="1.138567360491465E-2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6"/>
    <x v="5"/>
    <d v="2012-06-14T19:24:11"/>
    <d v="2012-06-14T19:24:11"/>
    <b v="0"/>
    <n v="205"/>
    <b v="1"/>
    <s v="music/rock"/>
    <n v="1.4511000000000001"/>
    <n v="1.4127213837778237E-2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7"/>
    <x v="3"/>
    <d v="2014-01-01T05:26:00"/>
    <d v="2014-01-01T05:26:00"/>
    <b v="0"/>
    <n v="23"/>
    <b v="1"/>
    <s v="music/rock"/>
    <n v="1.0125"/>
    <n v="1.8930041152263374E-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8"/>
    <x v="6"/>
    <d v="2011-11-02T08:00:00"/>
    <d v="2011-11-02T08:00:00"/>
    <b v="0"/>
    <n v="4"/>
    <b v="1"/>
    <s v="music/rock"/>
    <n v="1.1833333333333333"/>
    <n v="2.2535211267605635E-3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09"/>
    <x v="5"/>
    <d v="2012-12-15T22:11:50"/>
    <d v="2012-12-15T22:11:50"/>
    <b v="0"/>
    <n v="112"/>
    <b v="1"/>
    <s v="music/rock"/>
    <n v="2.7185000000000001"/>
    <n v="2.0599595365091043E-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0"/>
    <x v="4"/>
    <d v="2013-06-05T00:00:32"/>
    <d v="2013-06-05T00:00:32"/>
    <b v="0"/>
    <n v="27"/>
    <b v="1"/>
    <s v="music/rock"/>
    <n v="1.25125"/>
    <n v="2.6973026973026972E-2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1"/>
    <x v="4"/>
    <d v="2013-01-02T20:59:44"/>
    <d v="2013-01-02T20:59:44"/>
    <b v="0"/>
    <n v="11"/>
    <b v="1"/>
    <s v="music/rock"/>
    <n v="1.1000000000000001"/>
    <n v="0.02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2"/>
    <x v="5"/>
    <d v="2012-07-22T01:40:02"/>
    <d v="2012-07-22T01:40:02"/>
    <b v="0"/>
    <n v="26"/>
    <b v="1"/>
    <s v="music/rock"/>
    <n v="1.0149999999999999"/>
    <n v="2.561576354679803E-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3"/>
    <x v="3"/>
    <d v="2014-08-03T17:00:00"/>
    <d v="2014-08-03T17:00:00"/>
    <b v="0"/>
    <n v="77"/>
    <b v="1"/>
    <s v="music/rock"/>
    <n v="1.0269999999999999"/>
    <n v="1.4995131450827653E-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4"/>
    <x v="6"/>
    <d v="2011-12-13T02:13:16"/>
    <d v="2011-12-13T02:13:16"/>
    <b v="0"/>
    <n v="136"/>
    <b v="1"/>
    <s v="music/rock"/>
    <n v="1.1412500000000001"/>
    <n v="1.4895947426067908E-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5"/>
    <x v="5"/>
    <d v="2012-11-22T22:00:00"/>
    <d v="2012-11-22T22:00:00"/>
    <b v="0"/>
    <n v="157"/>
    <b v="1"/>
    <s v="music/rock"/>
    <n v="1.042"/>
    <n v="1.5067178502879079E-2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6"/>
    <x v="4"/>
    <d v="2013-11-01T19:00:00"/>
    <d v="2013-11-01T19:00:00"/>
    <b v="0"/>
    <n v="158"/>
    <b v="1"/>
    <s v="music/rock"/>
    <n v="1.4585714285714286"/>
    <n v="1.5475024485798237E-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7"/>
    <x v="4"/>
    <d v="2013-03-08T15:42:15"/>
    <d v="2013-03-08T15:42:15"/>
    <b v="0"/>
    <n v="27"/>
    <b v="1"/>
    <s v="music/rock"/>
    <n v="1.0506666666666666"/>
    <n v="1.7131979695431471E-2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8"/>
    <x v="3"/>
    <d v="2014-09-15T04:28:06"/>
    <d v="2014-09-15T04:28:06"/>
    <b v="0"/>
    <n v="23"/>
    <b v="1"/>
    <s v="music/rock"/>
    <n v="1.3333333333333333"/>
    <n v="1.15E-2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19"/>
    <x v="4"/>
    <d v="2013-02-23T08:09:00"/>
    <d v="2013-02-23T08:09:00"/>
    <b v="0"/>
    <n v="17"/>
    <b v="1"/>
    <s v="music/rock"/>
    <n v="1.1299999999999999"/>
    <n v="1.5044247787610619E-2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0"/>
    <x v="5"/>
    <d v="2012-05-28T03:59:00"/>
    <d v="2012-05-28T03:59:00"/>
    <b v="0"/>
    <n v="37"/>
    <b v="1"/>
    <s v="music/rock"/>
    <n v="1.212"/>
    <n v="6.1056105610561053E-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1"/>
    <x v="3"/>
    <d v="2014-12-17T07:59:00"/>
    <d v="2014-12-17T07:59:00"/>
    <b v="0"/>
    <n v="65"/>
    <b v="1"/>
    <s v="music/rock"/>
    <n v="1.0172463768115942"/>
    <n v="9.2605784299757809E-3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2"/>
    <x v="4"/>
    <d v="2013-08-27T16:31:29"/>
    <d v="2013-08-27T16:31:29"/>
    <b v="0"/>
    <n v="18"/>
    <b v="1"/>
    <s v="music/rock"/>
    <n v="1.0106666666666666"/>
    <n v="2.3746701846965697E-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3"/>
    <x v="4"/>
    <d v="2013-01-09T08:48:55"/>
    <d v="2013-01-09T08:48:55"/>
    <b v="0"/>
    <n v="25"/>
    <b v="1"/>
    <s v="music/rock"/>
    <n v="1.18"/>
    <n v="2.1186440677966101E-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4"/>
    <x v="5"/>
    <d v="2012-09-11T16:47:33"/>
    <d v="2012-09-11T16:47:33"/>
    <b v="0"/>
    <n v="104"/>
    <b v="1"/>
    <s v="music/rock"/>
    <n v="1.5533333333333332"/>
    <n v="8.9270386266094414E-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5"/>
    <x v="4"/>
    <d v="2013-12-01T21:21:07"/>
    <d v="2013-12-01T21:21:07"/>
    <b v="0"/>
    <n v="108"/>
    <b v="1"/>
    <s v="music/rock"/>
    <n v="1.0118750000000001"/>
    <n v="1.3341568869672638E-2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6"/>
    <x v="5"/>
    <d v="2012-11-26T04:59:00"/>
    <d v="2012-11-26T04:59:00"/>
    <b v="0"/>
    <n v="38"/>
    <b v="1"/>
    <s v="music/rock"/>
    <n v="1.17"/>
    <n v="1.6239316239316241E-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7"/>
    <x v="3"/>
    <d v="2014-06-17T17:41:22"/>
    <d v="2014-06-17T17:41:22"/>
    <b v="0"/>
    <n v="88"/>
    <b v="1"/>
    <s v="music/rock"/>
    <n v="1.00925"/>
    <n v="2.1798365122615803E-2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8"/>
    <x v="3"/>
    <d v="2014-02-20T20:48:53"/>
    <d v="2014-02-20T20:48:53"/>
    <b v="0"/>
    <n v="82"/>
    <b v="1"/>
    <s v="music/rock"/>
    <n v="1.0366666666666666"/>
    <n v="1.3183279742765274E-2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29"/>
    <x v="5"/>
    <d v="2012-03-02T06:59:00"/>
    <d v="2012-03-02T06:59:00"/>
    <b v="0"/>
    <n v="126"/>
    <b v="1"/>
    <s v="music/rock"/>
    <n v="2.6524999999999999"/>
    <n v="1.1875589066918001E-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0"/>
    <x v="5"/>
    <d v="2012-10-12T20:37:41"/>
    <d v="2012-10-12T20:37:41"/>
    <b v="0"/>
    <n v="133"/>
    <b v="1"/>
    <s v="music/rock"/>
    <n v="1.5590999999999999"/>
    <n v="8.5305625040087221E-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1"/>
    <x v="6"/>
    <d v="2011-09-24T08:10:54"/>
    <d v="2011-09-24T08:10:54"/>
    <b v="0"/>
    <n v="47"/>
    <b v="1"/>
    <s v="music/rock"/>
    <n v="1.0162500000000001"/>
    <n v="1.1562115621156211E-2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2"/>
    <x v="5"/>
    <d v="2012-01-16T05:00:00"/>
    <d v="2012-01-16T05:00:00"/>
    <b v="0"/>
    <n v="58"/>
    <b v="1"/>
    <s v="music/rock"/>
    <n v="1"/>
    <n v="5.7999999999999996E-3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3"/>
    <x v="6"/>
    <d v="2011-06-02T05:59:00"/>
    <d v="2011-06-02T05:59:00"/>
    <b v="0"/>
    <n v="32"/>
    <b v="1"/>
    <s v="music/rock"/>
    <n v="1.0049999999999999"/>
    <n v="1.5920398009950248E-2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4"/>
    <x v="2"/>
    <d v="2016-07-11T20:51:01"/>
    <d v="2016-07-11T20:51:01"/>
    <b v="0"/>
    <n v="37"/>
    <b v="1"/>
    <s v="music/rock"/>
    <n v="1.2529999999999999"/>
    <n v="1.4764565043894652E-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5"/>
    <x v="6"/>
    <d v="2011-06-12T04:00:00"/>
    <d v="2011-06-12T04:00:00"/>
    <b v="0"/>
    <n v="87"/>
    <b v="1"/>
    <s v="music/rock"/>
    <n v="1.0355555555555556"/>
    <n v="1.8669527896995709E-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6"/>
    <x v="8"/>
    <d v="2009-12-31T23:39:00"/>
    <d v="2009-12-31T23:39:00"/>
    <b v="0"/>
    <n v="15"/>
    <b v="1"/>
    <s v="music/rock"/>
    <n v="1.038"/>
    <n v="2.8901734104046242E-2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7"/>
    <x v="4"/>
    <d v="2013-02-28T21:25:00"/>
    <d v="2013-02-28T21:25:00"/>
    <b v="0"/>
    <n v="27"/>
    <b v="1"/>
    <s v="music/rock"/>
    <n v="1.05"/>
    <n v="2.5714285714285714E-2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8"/>
    <x v="5"/>
    <d v="2012-03-03T15:39:25"/>
    <d v="2012-03-03T15:39:25"/>
    <b v="0"/>
    <n v="19"/>
    <b v="1"/>
    <s v="music/rock"/>
    <n v="1"/>
    <n v="1.0555555555555556E-2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39"/>
    <x v="7"/>
    <d v="2010-08-03T01:59:00"/>
    <d v="2010-08-03T01:59:00"/>
    <b v="0"/>
    <n v="17"/>
    <b v="1"/>
    <s v="music/rock"/>
    <n v="1.6986000000000001"/>
    <n v="2.5020605204285881E-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0"/>
    <x v="3"/>
    <d v="2014-12-19T14:19:04"/>
    <d v="2014-12-19T14:19:04"/>
    <b v="0"/>
    <n v="26"/>
    <b v="1"/>
    <s v="music/pop"/>
    <n v="1.014"/>
    <n v="1.0256410256410256E-2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1"/>
    <x v="6"/>
    <d v="2011-06-14T00:35:27"/>
    <d v="2011-06-14T00:35:27"/>
    <b v="0"/>
    <n v="28"/>
    <b v="1"/>
    <s v="music/pop"/>
    <n v="1"/>
    <n v="2.3333333333333334E-2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2"/>
    <x v="5"/>
    <d v="2012-09-24T19:46:52"/>
    <d v="2012-09-24T19:46:52"/>
    <b v="0"/>
    <n v="37"/>
    <b v="1"/>
    <s v="music/pop"/>
    <n v="1.2470000000000001"/>
    <n v="5.9342421812349638E-3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3"/>
    <x v="5"/>
    <d v="2012-11-22T02:26:00"/>
    <d v="2012-11-22T02:26:00"/>
    <b v="0"/>
    <n v="128"/>
    <b v="1"/>
    <s v="music/pop"/>
    <n v="1.095"/>
    <n v="1.1689497716894977E-2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4"/>
    <x v="4"/>
    <d v="2013-09-18T14:49:00"/>
    <d v="2013-09-18T14:49:00"/>
    <b v="0"/>
    <n v="10"/>
    <b v="1"/>
    <s v="music/pop"/>
    <n v="1.1080000000000001"/>
    <n v="1.8050541516245488E-3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5"/>
    <x v="3"/>
    <d v="2014-08-14T18:11:00"/>
    <d v="2014-08-14T18:11:00"/>
    <b v="0"/>
    <n v="83"/>
    <b v="1"/>
    <s v="music/pop"/>
    <n v="1.1020000000000001"/>
    <n v="3.7658802177858441E-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6"/>
    <x v="5"/>
    <d v="2012-06-09T09:49:37"/>
    <d v="2012-06-09T09:49:37"/>
    <b v="0"/>
    <n v="46"/>
    <b v="1"/>
    <s v="music/pop"/>
    <n v="1.0471999999999999"/>
    <n v="8.7853323147440796E-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7"/>
    <x v="6"/>
    <d v="2011-03-20T15:54:42"/>
    <d v="2011-03-20T15:54:42"/>
    <b v="0"/>
    <n v="90"/>
    <b v="1"/>
    <s v="music/pop"/>
    <n v="1.2526086956521738"/>
    <n v="3.1239153071850052E-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8"/>
    <x v="3"/>
    <d v="2014-05-23T16:25:55"/>
    <d v="2014-05-23T16:25:55"/>
    <b v="0"/>
    <n v="81"/>
    <b v="1"/>
    <s v="music/pop"/>
    <n v="1.0058763157894737"/>
    <n v="2.119126292078392E-2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49"/>
    <x v="4"/>
    <d v="2013-10-09T10:27:17"/>
    <d v="2013-10-09T10:27:17"/>
    <b v="0"/>
    <n v="32"/>
    <b v="1"/>
    <s v="music/pop"/>
    <n v="1.4155"/>
    <n v="1.1303426351112681E-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0"/>
    <x v="6"/>
    <d v="2011-04-26T06:59:00"/>
    <d v="2011-04-26T06:59:00"/>
    <b v="0"/>
    <n v="20"/>
    <b v="1"/>
    <s v="music/pop"/>
    <n v="1.0075000000000001"/>
    <n v="9.9255583126550868E-3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1"/>
    <x v="4"/>
    <d v="2013-11-24T12:49:53"/>
    <d v="2013-11-24T12:49:53"/>
    <b v="0"/>
    <n v="70"/>
    <b v="1"/>
    <s v="music/pop"/>
    <n v="1.0066666666666666"/>
    <n v="1.5452538631346579E-2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2"/>
    <x v="6"/>
    <d v="2011-04-24T20:01:36"/>
    <d v="2011-04-24T20:01:36"/>
    <b v="0"/>
    <n v="168"/>
    <b v="1"/>
    <s v="music/pop"/>
    <n v="1.7423040000000001"/>
    <n v="1.9284809080390104E-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3"/>
    <x v="5"/>
    <d v="2012-04-18T21:22:40"/>
    <d v="2012-04-18T21:22:40"/>
    <b v="0"/>
    <n v="34"/>
    <b v="1"/>
    <s v="music/pop"/>
    <n v="1.199090909090909"/>
    <n v="2.5777103866565579E-2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4"/>
    <x v="5"/>
    <d v="2012-04-05T18:00:20"/>
    <d v="2012-04-05T18:00:20"/>
    <b v="0"/>
    <n v="48"/>
    <b v="1"/>
    <s v="music/pop"/>
    <n v="1.4286666666666668"/>
    <n v="2.2398506766215586E-2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x v="1655"/>
    <x v="5"/>
    <d v="2012-12-13T22:17:32"/>
    <d v="2012-12-13T22:17:32"/>
    <b v="0"/>
    <n v="48"/>
    <b v="1"/>
    <s v="music/pop"/>
    <n v="1.0033493333333334"/>
    <n v="6.3786358224187786E-3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6"/>
    <x v="5"/>
    <d v="2012-05-24T18:46:08"/>
    <d v="2012-05-24T18:46:08"/>
    <b v="0"/>
    <n v="221"/>
    <b v="1"/>
    <s v="music/pop"/>
    <n v="1.0493380000000001"/>
    <n v="8.4243589768025172E-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7"/>
    <x v="5"/>
    <d v="2012-12-18T14:20:00"/>
    <d v="2012-12-18T14:20:00"/>
    <b v="0"/>
    <n v="107"/>
    <b v="1"/>
    <s v="music/pop"/>
    <n v="1.3223333333333334"/>
    <n v="1.3486261658684145E-2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8"/>
    <x v="4"/>
    <d v="2013-12-17T12:00:00"/>
    <d v="2013-12-17T12:00:00"/>
    <b v="0"/>
    <n v="45"/>
    <b v="1"/>
    <s v="music/pop"/>
    <n v="1.1279999999999999"/>
    <n v="7.9787234042553196E-2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59"/>
    <x v="2"/>
    <d v="2016-04-30T21:59:00"/>
    <d v="2016-04-30T21:59:00"/>
    <b v="0"/>
    <n v="36"/>
    <b v="1"/>
    <s v="music/pop"/>
    <n v="12.5375"/>
    <n v="3.589232303090728E-2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x v="1660"/>
    <x v="2"/>
    <d v="2016-01-17T21:00:00"/>
    <d v="2016-01-17T21:00:00"/>
    <b v="0"/>
    <n v="101"/>
    <b v="1"/>
    <s v="music/pop"/>
    <n v="1.0250632911392406"/>
    <n v="1.2472215361817732E-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1"/>
    <x v="6"/>
    <d v="2011-12-31T05:45:36"/>
    <d v="2011-12-31T05:45:36"/>
    <b v="0"/>
    <n v="62"/>
    <b v="1"/>
    <s v="music/pop"/>
    <n v="1.026375"/>
    <n v="7.5508464255267327E-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2"/>
    <x v="0"/>
    <d v="2015-02-01T00:31:47"/>
    <d v="2015-02-01T00:31:47"/>
    <b v="0"/>
    <n v="32"/>
    <b v="1"/>
    <s v="music/pop"/>
    <n v="1.08"/>
    <n v="2.9629629629629631E-2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3"/>
    <x v="5"/>
    <d v="2012-03-16T03:59:00"/>
    <d v="2012-03-16T03:59:00"/>
    <b v="0"/>
    <n v="89"/>
    <b v="1"/>
    <s v="music/pop"/>
    <n v="1.2240879999999998"/>
    <n v="2.9082876394507587E-2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4"/>
    <x v="6"/>
    <d v="2011-02-22T03:00:00"/>
    <d v="2011-02-22T03:00:00"/>
    <b v="0"/>
    <n v="93"/>
    <b v="1"/>
    <s v="music/pop"/>
    <n v="1.1945714285714286"/>
    <n v="2.2243482420473571E-2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5"/>
    <x v="4"/>
    <d v="2013-03-28T05:04:33"/>
    <d v="2013-03-28T05:04:33"/>
    <b v="0"/>
    <n v="98"/>
    <b v="1"/>
    <s v="music/pop"/>
    <n v="1.6088"/>
    <n v="2.4365987071108902E-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6"/>
    <x v="3"/>
    <d v="2014-03-11T06:59:00"/>
    <d v="2014-03-11T06:59:00"/>
    <b v="0"/>
    <n v="82"/>
    <b v="1"/>
    <s v="music/pop"/>
    <n v="1.2685294117647059"/>
    <n v="1.9012288430326919E-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7"/>
    <x v="6"/>
    <d v="2011-11-28T04:35:39"/>
    <d v="2011-11-28T04:35:39"/>
    <b v="0"/>
    <n v="116"/>
    <b v="1"/>
    <s v="music/pop"/>
    <n v="1.026375"/>
    <n v="1.412739008646937E-2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x v="1668"/>
    <x v="2"/>
    <d v="2016-05-31T21:14:36"/>
    <d v="2016-05-31T21:14:36"/>
    <b v="0"/>
    <n v="52"/>
    <b v="1"/>
    <s v="music/pop"/>
    <n v="1.3975"/>
    <n v="1.8604651162790697E-2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69"/>
    <x v="7"/>
    <d v="2010-07-05T04:00:00"/>
    <d v="2010-07-05T04:00:00"/>
    <b v="0"/>
    <n v="23"/>
    <b v="1"/>
    <s v="music/pop"/>
    <n v="1.026"/>
    <n v="2.2417153996101363E-2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0"/>
    <x v="2"/>
    <d v="2016-08-01T13:03:34"/>
    <d v="2016-08-01T13:03:34"/>
    <b v="0"/>
    <n v="77"/>
    <b v="1"/>
    <s v="music/pop"/>
    <n v="1.0067349999999999"/>
    <n v="3.8242437185555284E-2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1"/>
    <x v="5"/>
    <d v="2012-06-04T15:45:30"/>
    <d v="2012-06-04T15:45:30"/>
    <b v="0"/>
    <n v="49"/>
    <b v="1"/>
    <s v="music/pop"/>
    <n v="1.1294117647058823"/>
    <n v="2.5520833333333333E-2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2"/>
    <x v="0"/>
    <d v="2015-03-06T21:04:52"/>
    <d v="2015-03-06T21:04:52"/>
    <b v="0"/>
    <n v="59"/>
    <b v="1"/>
    <s v="music/pop"/>
    <n v="1.2809523809523808"/>
    <n v="2.1933085501858737E-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3"/>
    <x v="2"/>
    <d v="2016-08-18T06:59:00"/>
    <d v="2016-08-18T06:59:00"/>
    <b v="0"/>
    <n v="113"/>
    <b v="1"/>
    <s v="music/pop"/>
    <n v="2.0169999999999999"/>
    <n v="1.1204759543877046E-2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4"/>
    <x v="6"/>
    <d v="2011-10-16T22:03:00"/>
    <d v="2011-10-16T22:03:00"/>
    <b v="0"/>
    <n v="34"/>
    <b v="1"/>
    <s v="music/pop"/>
    <n v="1.37416"/>
    <n v="2.4742388077079815E-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5"/>
    <x v="5"/>
    <d v="2012-04-21T03:59:00"/>
    <d v="2012-04-21T03:59:00"/>
    <b v="0"/>
    <n v="42"/>
    <b v="1"/>
    <s v="music/pop"/>
    <n v="1.1533333333333333"/>
    <n v="1.2138728323699421E-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6"/>
    <x v="2"/>
    <d v="2016-04-16T05:59:00"/>
    <d v="2016-04-16T05:59:00"/>
    <b v="0"/>
    <n v="42"/>
    <b v="1"/>
    <s v="music/pop"/>
    <n v="1.1166666666666667"/>
    <n v="6.2686567164179103E-3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7"/>
    <x v="3"/>
    <d v="2014-02-06T20:31:11"/>
    <d v="2014-02-06T20:31:11"/>
    <b v="0"/>
    <n v="49"/>
    <b v="1"/>
    <s v="music/pop"/>
    <n v="1.1839999999999999"/>
    <n v="2.7590090090090089E-2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x v="1678"/>
    <x v="6"/>
    <d v="2011-07-22T01:39:05"/>
    <d v="2011-07-22T01:39:05"/>
    <b v="0"/>
    <n v="56"/>
    <b v="1"/>
    <s v="music/pop"/>
    <n v="1.75"/>
    <n v="1.6E-2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79"/>
    <x v="3"/>
    <d v="2014-07-12T18:11:07"/>
    <d v="2014-07-12T18:11:07"/>
    <b v="0"/>
    <n v="25"/>
    <b v="1"/>
    <s v="music/pop"/>
    <n v="1.175"/>
    <n v="2.1276595744680851E-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0"/>
    <x v="1"/>
    <d v="2017-03-29T02:00:00"/>
    <d v="2017-03-29T02:00:00"/>
    <b v="0"/>
    <n v="884"/>
    <b v="0"/>
    <s v="music/faith"/>
    <n v="1.0142212307692309"/>
    <n v="1.3409303204671775E-2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1"/>
    <x v="1"/>
    <d v="2017-04-14T04:07:40"/>
    <d v="2017-04-14T04:07:4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2"/>
    <x v="1"/>
    <d v="2017-04-07T18:45:38"/>
    <d v="2017-04-07T18:45:38"/>
    <b v="0"/>
    <n v="10"/>
    <b v="0"/>
    <s v="music/faith"/>
    <n v="0.21714285714285714"/>
    <n v="1.3157894736842105E-2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3"/>
    <x v="1"/>
    <d v="2017-03-17T18:34:01"/>
    <d v="2017-03-17T18:34:01"/>
    <b v="0"/>
    <n v="101"/>
    <b v="0"/>
    <s v="music/faith"/>
    <n v="1.0912500000000001"/>
    <n v="1.156930126002291E-2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4"/>
    <x v="1"/>
    <d v="2017-03-24T05:00:23"/>
    <d v="2017-03-24T05:00:23"/>
    <b v="0"/>
    <n v="15"/>
    <b v="0"/>
    <s v="music/faith"/>
    <n v="1.0285714285714285"/>
    <n v="4.1666666666666664E-2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5"/>
    <x v="1"/>
    <d v="2017-04-27T19:15:19"/>
    <d v="2017-04-27T19:15:19"/>
    <b v="0"/>
    <n v="1"/>
    <b v="0"/>
    <s v="music/faith"/>
    <n v="3.5999999999999999E-3"/>
    <n v="5.5555555555555552E-2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6"/>
    <x v="1"/>
    <d v="2017-04-10T20:15:00"/>
    <d v="2017-04-10T20:15:00"/>
    <b v="0"/>
    <n v="39"/>
    <b v="0"/>
    <s v="music/faith"/>
    <n v="0.3125"/>
    <n v="1.248E-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7"/>
    <x v="1"/>
    <d v="2017-04-09T11:49:54"/>
    <d v="2017-04-09T11:49:54"/>
    <b v="0"/>
    <n v="7"/>
    <b v="0"/>
    <s v="music/faith"/>
    <n v="0.443"/>
    <n v="3.9503386004514675E-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8"/>
    <x v="1"/>
    <d v="2017-03-16T21:37:10"/>
    <d v="2017-03-16T21:37:10"/>
    <b v="0"/>
    <n v="14"/>
    <b v="0"/>
    <s v="music/faith"/>
    <n v="1"/>
    <n v="5.8333333333333336E-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89"/>
    <x v="1"/>
    <d v="2017-04-06T09:20:42"/>
    <d v="2017-04-06T09:20:42"/>
    <b v="0"/>
    <n v="11"/>
    <b v="0"/>
    <s v="music/faith"/>
    <n v="0.254"/>
    <n v="1.7322834645669291E-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0"/>
    <x v="1"/>
    <d v="2017-04-03T01:00:00"/>
    <d v="2017-04-03T01:00:00"/>
    <b v="0"/>
    <n v="38"/>
    <b v="0"/>
    <s v="music/faith"/>
    <n v="0.33473333333333333"/>
    <n v="3.7841067516430991E-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1"/>
    <x v="1"/>
    <d v="2017-03-26T23:59:00"/>
    <d v="2017-03-26T23:59:00"/>
    <b v="0"/>
    <n v="15"/>
    <b v="0"/>
    <s v="music/faith"/>
    <n v="0.47799999999999998"/>
    <n v="6.2761506276150627E-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2"/>
    <x v="1"/>
    <d v="2017-04-09T20:00:00"/>
    <d v="2017-04-09T20:00:00"/>
    <b v="0"/>
    <n v="8"/>
    <b v="0"/>
    <s v="music/faith"/>
    <n v="9.3333333333333338E-2"/>
    <n v="2.8571428571428571E-2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3"/>
    <x v="1"/>
    <d v="2017-03-27T04:36:00"/>
    <d v="2017-03-27T04:36:00"/>
    <b v="0"/>
    <n v="1"/>
    <b v="0"/>
    <s v="music/faith"/>
    <n v="5.0000000000000001E-4"/>
    <n v="0.2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4"/>
    <x v="1"/>
    <d v="2017-04-10T01:00:00"/>
    <d v="2017-04-10T01:00:00"/>
    <b v="0"/>
    <n v="23"/>
    <b v="0"/>
    <s v="music/faith"/>
    <n v="0.11708333333333333"/>
    <n v="1.6370106761565837E-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5"/>
    <x v="1"/>
    <d v="2017-04-01T00:40:11"/>
    <d v="2017-04-01T00:40: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6"/>
    <x v="1"/>
    <d v="2017-04-09T23:47:28"/>
    <d v="2017-04-09T23:47:28"/>
    <b v="0"/>
    <n v="22"/>
    <b v="0"/>
    <s v="music/faith"/>
    <n v="0.20208000000000001"/>
    <n v="8.7094220110847196E-3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x v="1697"/>
    <x v="1"/>
    <d v="2017-03-26T03:33:00"/>
    <d v="2017-03-26T03:33:0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8"/>
    <x v="1"/>
    <d v="2017-04-11T20:44:05"/>
    <d v="2017-04-11T20:44:05"/>
    <b v="0"/>
    <n v="4"/>
    <b v="0"/>
    <s v="music/faith"/>
    <n v="4.2311459353574929E-2"/>
    <n v="1.8518518518518517E-2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699"/>
    <x v="1"/>
    <d v="2017-04-01T04:00:00"/>
    <d v="2017-04-01T04:00:00"/>
    <b v="0"/>
    <n v="79"/>
    <b v="0"/>
    <s v="music/faith"/>
    <n v="0.2606"/>
    <n v="1.5157329240214889E-2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0"/>
    <x v="0"/>
    <d v="2015-01-15T15:56:45"/>
    <d v="2015-01-15T15:56:45"/>
    <b v="0"/>
    <n v="2"/>
    <b v="0"/>
    <s v="music/faith"/>
    <n v="1.9801980198019802E-3"/>
    <n v="0.2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1"/>
    <x v="0"/>
    <d v="2015-03-30T19:52:30"/>
    <d v="2015-03-30T19:52:3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2"/>
    <x v="0"/>
    <d v="2015-08-31T06:45:37"/>
    <d v="2015-08-31T06:45:37"/>
    <b v="0"/>
    <n v="2"/>
    <b v="0"/>
    <s v="music/faith"/>
    <n v="1.0200000000000001E-2"/>
    <n v="3.9215686274509803E-2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3"/>
    <x v="0"/>
    <d v="2015-02-16T03:21:13"/>
    <d v="2015-02-16T03:21:13"/>
    <b v="0"/>
    <n v="11"/>
    <b v="0"/>
    <s v="music/faith"/>
    <n v="0.65100000000000002"/>
    <n v="8.4485407066052232E-3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4"/>
    <x v="0"/>
    <d v="2015-09-09T16:00:00"/>
    <d v="2015-09-09T16:00:00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5"/>
    <x v="0"/>
    <d v="2015-08-23T07:21:12"/>
    <d v="2015-08-23T07:21:1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6"/>
    <x v="2"/>
    <d v="2016-03-28T16:18:15"/>
    <d v="2016-03-28T16:18:15"/>
    <b v="0"/>
    <n v="9"/>
    <b v="0"/>
    <s v="music/faith"/>
    <n v="9.74E-2"/>
    <n v="1.8480492813141684E-2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7"/>
    <x v="2"/>
    <d v="2016-05-01T20:48:26"/>
    <d v="2016-05-01T20:48:2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8"/>
    <x v="3"/>
    <d v="2014-08-31T19:39:00"/>
    <d v="2014-08-31T19:39:00"/>
    <b v="0"/>
    <n v="4"/>
    <b v="0"/>
    <s v="music/faith"/>
    <n v="4.8571428571428571E-2"/>
    <n v="4.7058823529411764E-2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09"/>
    <x v="2"/>
    <d v="2016-01-18T13:00:00"/>
    <d v="2016-01-18T13:00:00"/>
    <b v="0"/>
    <n v="1"/>
    <b v="0"/>
    <s v="music/faith"/>
    <n v="6.7999999999999996E-3"/>
    <n v="2.9411764705882353E-2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0"/>
    <x v="3"/>
    <d v="2014-09-01T15:30:34"/>
    <d v="2014-09-01T15:30:34"/>
    <b v="0"/>
    <n v="2"/>
    <b v="0"/>
    <s v="music/faith"/>
    <n v="0.105"/>
    <n v="1.9047619047619048E-3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1"/>
    <x v="0"/>
    <d v="2015-06-30T21:55:53"/>
    <d v="2015-06-30T21:55: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2"/>
    <x v="3"/>
    <d v="2014-10-05T19:13:32"/>
    <d v="2014-10-05T19:13:32"/>
    <b v="0"/>
    <n v="1"/>
    <b v="0"/>
    <s v="music/faith"/>
    <n v="1.6666666666666666E-2"/>
    <n v="0.0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3"/>
    <x v="0"/>
    <d v="2015-05-01T22:02:41"/>
    <d v="2015-05-01T22:02:41"/>
    <b v="0"/>
    <n v="17"/>
    <b v="0"/>
    <s v="music/faith"/>
    <n v="7.868E-2"/>
    <n v="8.6426029486527702E-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4"/>
    <x v="0"/>
    <d v="2015-03-31T03:22:00"/>
    <d v="2015-03-31T03:22:00"/>
    <b v="0"/>
    <n v="2"/>
    <b v="0"/>
    <s v="music/faith"/>
    <n v="2.2000000000000001E-3"/>
    <n v="0.1818181818181818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5"/>
    <x v="2"/>
    <d v="2016-12-09T14:51:39"/>
    <d v="2016-12-09T14:51:39"/>
    <b v="0"/>
    <n v="3"/>
    <b v="0"/>
    <s v="music/faith"/>
    <n v="7.4999999999999997E-2"/>
    <n v="0.02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6"/>
    <x v="2"/>
    <d v="2016-04-21T04:00:00"/>
    <d v="2016-04-21T04:00:00"/>
    <b v="0"/>
    <n v="41"/>
    <b v="0"/>
    <s v="music/faith"/>
    <n v="0.42725880551301687"/>
    <n v="2.9390681003584228E-2"/>
    <x v="4"/>
    <x v="28"/>
  </r>
  <r>
    <n v="1718"/>
    <s v="The Prodigal Son"/>
    <s v="A melody for the galaxy."/>
    <n v="35000"/>
    <n v="75"/>
    <x v="2"/>
    <x v="0"/>
    <s v="USD"/>
    <n v="1463201940"/>
    <n v="1459435149"/>
    <x v="1717"/>
    <x v="2"/>
    <d v="2016-05-14T04:59:00"/>
    <d v="2016-05-14T04:59:00"/>
    <b v="0"/>
    <n v="2"/>
    <b v="0"/>
    <s v="music/faith"/>
    <n v="2.142857142857143E-3"/>
    <n v="2.6666666666666668E-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8"/>
    <x v="3"/>
    <d v="2014-09-17T12:49:51"/>
    <d v="2014-09-17T12:49:51"/>
    <b v="0"/>
    <n v="3"/>
    <b v="0"/>
    <s v="music/faith"/>
    <n v="8.7500000000000008E-3"/>
    <n v="8.5714285714285715E-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19"/>
    <x v="3"/>
    <d v="2014-11-09T19:47:51"/>
    <d v="2014-11-09T19:47:51"/>
    <b v="0"/>
    <n v="8"/>
    <b v="0"/>
    <s v="music/faith"/>
    <n v="5.6250000000000001E-2"/>
    <n v="3.5555555555555556E-2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0"/>
    <x v="0"/>
    <d v="2015-12-11T11:04:23"/>
    <d v="2015-12-11T11:04:2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1"/>
    <x v="2"/>
    <d v="2016-04-03T00:10:00"/>
    <d v="2016-04-03T00:10:00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2"/>
    <x v="0"/>
    <d v="2015-07-01T06:00:00"/>
    <d v="2015-07-01T06:00:00"/>
    <b v="0"/>
    <n v="3"/>
    <b v="0"/>
    <s v="music/faith"/>
    <n v="6.5000000000000002E-2"/>
    <n v="4.6153846153846158E-3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3"/>
    <x v="3"/>
    <d v="2014-10-30T22:22:42"/>
    <d v="2014-10-30T22:22:42"/>
    <b v="0"/>
    <n v="4"/>
    <b v="0"/>
    <s v="music/faith"/>
    <n v="5.8333333333333336E-3"/>
    <n v="0.11428571428571428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4"/>
    <x v="3"/>
    <d v="2014-08-24T23:14:09"/>
    <d v="2014-08-24T23:14:09"/>
    <b v="0"/>
    <n v="9"/>
    <b v="0"/>
    <s v="music/faith"/>
    <n v="0.10181818181818182"/>
    <n v="1.607142857142857E-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5"/>
    <x v="3"/>
    <d v="2014-06-27T22:04:24"/>
    <d v="2014-06-27T22:04:24"/>
    <b v="0"/>
    <n v="16"/>
    <b v="0"/>
    <s v="music/faith"/>
    <n v="0.33784615384615385"/>
    <n v="7.2859744990892532E-3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6"/>
    <x v="0"/>
    <d v="2015-04-05T11:00:00"/>
    <d v="2015-04-05T11:00:00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7"/>
    <x v="0"/>
    <d v="2015-10-21T15:01:14"/>
    <d v="2015-10-21T15:01:14"/>
    <b v="0"/>
    <n v="7"/>
    <b v="0"/>
    <s v="music/faith"/>
    <n v="0.68400000000000005"/>
    <n v="8.1871345029239772E-3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8"/>
    <x v="2"/>
    <d v="2016-06-10T01:15:06"/>
    <d v="2016-06-10T01:15: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29"/>
    <x v="0"/>
    <d v="2015-10-25T02:06:23"/>
    <d v="2015-10-25T02:06:2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0"/>
    <x v="0"/>
    <d v="2015-06-11T15:00:00"/>
    <d v="2015-06-11T15:00:00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1"/>
    <x v="2"/>
    <d v="2016-01-16T05:00:00"/>
    <d v="2016-01-16T05:00:00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2"/>
    <x v="2"/>
    <d v="2016-09-13T21:30:00"/>
    <d v="2016-09-13T21:30:00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3"/>
    <x v="0"/>
    <d v="2015-05-08T00:52:36"/>
    <d v="2015-05-08T00:52:3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4"/>
    <x v="2"/>
    <d v="2016-08-07T19:32:25"/>
    <d v="2016-08-07T19:32:25"/>
    <b v="0"/>
    <n v="2"/>
    <b v="0"/>
    <s v="music/faith"/>
    <n v="0.11"/>
    <n v="1.8181818181818181E-2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5"/>
    <x v="0"/>
    <d v="2015-11-08T21:40:33"/>
    <d v="2015-11-08T21:40:33"/>
    <b v="0"/>
    <n v="1"/>
    <b v="0"/>
    <s v="music/faith"/>
    <n v="7.3333333333333332E-3"/>
    <n v="4.5454545454545456E-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6"/>
    <x v="0"/>
    <d v="2015-07-20T22:46:32"/>
    <d v="2015-07-20T22:46:32"/>
    <b v="0"/>
    <n v="15"/>
    <b v="0"/>
    <s v="music/faith"/>
    <n v="0.21249999999999999"/>
    <n v="1.7647058823529412E-2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7"/>
    <x v="3"/>
    <d v="2014-10-02T20:59:02"/>
    <d v="2014-10-02T20:59:02"/>
    <b v="0"/>
    <n v="1"/>
    <b v="0"/>
    <s v="music/faith"/>
    <n v="4.0000000000000001E-3"/>
    <n v="0.0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8"/>
    <x v="2"/>
    <d v="2016-05-04T19:58:52"/>
    <d v="2016-05-04T19:58:5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39"/>
    <x v="0"/>
    <d v="2015-07-16T19:37:02"/>
    <d v="2015-07-16T19:37:0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0"/>
    <x v="0"/>
    <d v="2015-06-10T15:04:31"/>
    <d v="2015-06-10T15:04:31"/>
    <b v="0"/>
    <n v="52"/>
    <b v="1"/>
    <s v="photography/photobooks"/>
    <n v="1.1083333333333334"/>
    <n v="3.9097744360902256E-2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1"/>
    <x v="1"/>
    <d v="2017-01-07T21:00:00"/>
    <d v="2017-01-07T21:00:00"/>
    <b v="0"/>
    <n v="34"/>
    <b v="1"/>
    <s v="photography/photobooks"/>
    <n v="1.0874999999999999"/>
    <n v="1.5632183908045976E-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2"/>
    <x v="2"/>
    <d v="2016-08-27T03:59:00"/>
    <d v="2016-08-27T03:59:00"/>
    <b v="0"/>
    <n v="67"/>
    <b v="1"/>
    <s v="photography/photobooks"/>
    <n v="1.0041666666666667"/>
    <n v="1.1120331950207469E-2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3"/>
    <x v="0"/>
    <d v="2015-03-08T13:31:17"/>
    <d v="2015-03-08T13:31:17"/>
    <b v="0"/>
    <n v="70"/>
    <b v="1"/>
    <s v="photography/photobooks"/>
    <n v="1.1845454545454546"/>
    <n v="1.0744435917114352E-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4"/>
    <x v="2"/>
    <d v="2016-12-22T02:00:00"/>
    <d v="2016-12-22T02:00:00"/>
    <b v="0"/>
    <n v="89"/>
    <b v="1"/>
    <s v="photography/photobooks"/>
    <n v="1.1401428571428571"/>
    <n v="1.1151484776343817E-2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5"/>
    <x v="2"/>
    <d v="2016-11-24T02:00:00"/>
    <d v="2016-11-24T02:00:00"/>
    <b v="0"/>
    <n v="107"/>
    <b v="1"/>
    <s v="photography/photobooks"/>
    <n v="1.4810000000000001"/>
    <n v="4.8165653837497187E-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6"/>
    <x v="0"/>
    <d v="2015-11-13T15:00:00"/>
    <d v="2015-11-13T15:00:00"/>
    <b v="0"/>
    <n v="159"/>
    <b v="1"/>
    <s v="photography/photobooks"/>
    <n v="1.0495555555555556"/>
    <n v="1.6832521702307854E-2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7"/>
    <x v="0"/>
    <d v="2015-09-02T22:49:03"/>
    <d v="2015-09-02T22:49:03"/>
    <b v="0"/>
    <n v="181"/>
    <b v="1"/>
    <s v="photography/photobooks"/>
    <n v="1.29948"/>
    <n v="2.785729676485979E-3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8"/>
    <x v="1"/>
    <d v="2017-03-01T19:00:00"/>
    <d v="2017-03-01T19:00:00"/>
    <b v="0"/>
    <n v="131"/>
    <b v="1"/>
    <s v="photography/photobooks"/>
    <n v="1.2348756218905472"/>
    <n v="1.055557793803634E-2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49"/>
    <x v="2"/>
    <d v="2016-04-19T20:05:04"/>
    <d v="2016-04-19T20:05:04"/>
    <b v="0"/>
    <n v="125"/>
    <b v="1"/>
    <s v="photography/photobooks"/>
    <n v="2.0162"/>
    <n v="1.2399563535363554E-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0"/>
    <x v="0"/>
    <d v="2015-03-19T17:45:23"/>
    <d v="2015-03-19T17:45:23"/>
    <b v="0"/>
    <n v="61"/>
    <b v="1"/>
    <s v="photography/photobooks"/>
    <n v="1.0289999999999999"/>
    <n v="5.928085519922255E-3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1"/>
    <x v="2"/>
    <d v="2016-10-14T06:04:42"/>
    <d v="2016-10-14T06:04:42"/>
    <b v="0"/>
    <n v="90"/>
    <b v="1"/>
    <s v="photography/photobooks"/>
    <n v="2.6016666666666666"/>
    <n v="2.8827674567584883E-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2"/>
    <x v="2"/>
    <d v="2016-03-21T16:59:28"/>
    <d v="2016-03-21T16:59:28"/>
    <b v="0"/>
    <n v="35"/>
    <b v="1"/>
    <s v="photography/photobooks"/>
    <n v="1.08"/>
    <n v="2.1604938271604936E-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3"/>
    <x v="0"/>
    <d v="2015-04-03T20:02:33"/>
    <d v="2015-04-03T20:02:33"/>
    <b v="0"/>
    <n v="90"/>
    <b v="1"/>
    <s v="photography/photobooks"/>
    <n v="1.1052941176470588"/>
    <n v="9.5795635976583283E-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4"/>
    <x v="0"/>
    <d v="2015-10-05T18:56:01"/>
    <d v="2015-10-05T18:56:01"/>
    <b v="0"/>
    <n v="4"/>
    <b v="1"/>
    <s v="photography/photobooks"/>
    <n v="1.2"/>
    <n v="0.13333333333333333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5"/>
    <x v="2"/>
    <d v="2016-08-29T04:01:09"/>
    <d v="2016-08-29T04:01:09"/>
    <b v="0"/>
    <n v="120"/>
    <b v="1"/>
    <s v="photography/photobooks"/>
    <n v="1.0282909090909091"/>
    <n v="2.121790791427965E-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6"/>
    <x v="1"/>
    <d v="2017-01-28T19:29:00"/>
    <d v="2017-01-28T19:29:00"/>
    <b v="0"/>
    <n v="14"/>
    <b v="1"/>
    <s v="photography/photobooks"/>
    <n v="1.1599999999999999"/>
    <n v="2.413793103448276E-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7"/>
    <x v="2"/>
    <d v="2016-07-14T22:56:32"/>
    <d v="2016-07-14T22:56:32"/>
    <b v="0"/>
    <n v="27"/>
    <b v="1"/>
    <s v="photography/photobooks"/>
    <n v="1.147"/>
    <n v="2.3539668700959023E-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8"/>
    <x v="0"/>
    <d v="2015-03-25T18:53:49"/>
    <d v="2015-03-25T18:53:49"/>
    <b v="0"/>
    <n v="49"/>
    <b v="1"/>
    <s v="photography/photobooks"/>
    <n v="1.0660000000000001"/>
    <n v="9.1932457786116327E-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59"/>
    <x v="2"/>
    <d v="2016-02-25T16:08:33"/>
    <d v="2016-02-25T16:08:33"/>
    <b v="0"/>
    <n v="102"/>
    <b v="1"/>
    <s v="photography/photobooks"/>
    <n v="1.6544000000000001"/>
    <n v="1.2330754352030947E-2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0"/>
    <x v="0"/>
    <d v="2015-09-12T13:37:40"/>
    <d v="2015-09-12T13:37:40"/>
    <b v="0"/>
    <n v="3"/>
    <b v="1"/>
    <s v="photography/photobooks"/>
    <n v="1.55"/>
    <n v="1.935483870967742E-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1"/>
    <x v="2"/>
    <d v="2016-03-11T23:34:05"/>
    <d v="2016-03-11T23:34:05"/>
    <b v="0"/>
    <n v="25"/>
    <b v="1"/>
    <s v="photography/photobooks"/>
    <n v="8.85"/>
    <n v="2.8248587570621469E-2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2"/>
    <x v="2"/>
    <d v="2016-10-23T20:50:40"/>
    <d v="2016-10-23T20:50:40"/>
    <b v="0"/>
    <n v="118"/>
    <b v="1"/>
    <s v="photography/photobooks"/>
    <n v="1.0190833333333333"/>
    <n v="9.6491945375746183E-3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3"/>
    <x v="3"/>
    <d v="2014-08-03T11:39:39"/>
    <d v="2014-08-03T11:39:39"/>
    <b v="1"/>
    <n v="39"/>
    <b v="0"/>
    <s v="photography/photobooks"/>
    <n v="0.19600000000000001"/>
    <n v="1.8089053803339517E-2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4"/>
    <x v="3"/>
    <d v="2014-08-13T23:31:52"/>
    <d v="2014-08-13T23:31:52"/>
    <b v="1"/>
    <n v="103"/>
    <b v="0"/>
    <s v="photography/photobooks"/>
    <n v="0.59467839999999994"/>
    <n v="1.3856228845708874E-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5"/>
    <x v="3"/>
    <d v="2014-08-25T20:38:08"/>
    <d v="2014-08-25T20:38:0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6"/>
    <x v="3"/>
    <d v="2014-08-03T15:48:04"/>
    <d v="2014-08-03T15:48:04"/>
    <b v="1"/>
    <n v="39"/>
    <b v="0"/>
    <s v="photography/photobooks"/>
    <n v="0.4572"/>
    <n v="1.7060367454068241E-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7"/>
    <x v="3"/>
    <d v="2014-09-27T13:27:24"/>
    <d v="2014-09-27T13:27:24"/>
    <b v="1"/>
    <n v="15"/>
    <b v="0"/>
    <s v="photography/photobooks"/>
    <n v="3.7400000000000003E-2"/>
    <n v="8.0213903743315509E-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8"/>
    <x v="0"/>
    <d v="2015-01-13T19:39:19"/>
    <d v="2015-01-13T19:39:19"/>
    <b v="1"/>
    <n v="22"/>
    <b v="0"/>
    <s v="photography/photobooks"/>
    <n v="2.7025E-2"/>
    <n v="2.0351526364477335E-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69"/>
    <x v="3"/>
    <d v="2014-10-14T18:43:14"/>
    <d v="2014-10-14T18:43:14"/>
    <b v="1"/>
    <n v="92"/>
    <b v="0"/>
    <s v="photography/photobooks"/>
    <n v="0.56514285714285717"/>
    <n v="6.6445182724252493E-3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0"/>
    <x v="3"/>
    <d v="2014-10-23T23:30:40"/>
    <d v="2014-10-23T23:30:40"/>
    <b v="1"/>
    <n v="25"/>
    <b v="0"/>
    <s v="photography/photobooks"/>
    <n v="0.21309523809523809"/>
    <n v="2.7932960893854747E-2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1"/>
    <x v="3"/>
    <d v="2014-07-06T17:13:56"/>
    <d v="2014-07-06T17:13:56"/>
    <b v="1"/>
    <n v="19"/>
    <b v="0"/>
    <s v="photography/photobooks"/>
    <n v="0.156"/>
    <n v="2.2144522144522144E-2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2"/>
    <x v="0"/>
    <d v="2015-01-19T18:14:58"/>
    <d v="2015-01-19T18:14:58"/>
    <b v="1"/>
    <n v="19"/>
    <b v="0"/>
    <s v="photography/photobooks"/>
    <n v="6.2566666666666673E-2"/>
    <n v="1.0122535961640916E-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3"/>
    <x v="3"/>
    <d v="2014-11-29T14:59:00"/>
    <d v="2014-11-29T14:59:00"/>
    <b v="1"/>
    <n v="13"/>
    <b v="0"/>
    <s v="photography/photobooks"/>
    <n v="0.4592"/>
    <n v="1.1324041811846691E-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4"/>
    <x v="3"/>
    <d v="2014-10-24T23:26:00"/>
    <d v="2014-10-24T23:26:00"/>
    <b v="1"/>
    <n v="124"/>
    <b v="0"/>
    <s v="photography/photobooks"/>
    <n v="0.65101538461538466"/>
    <n v="5.8606673598638808E-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5"/>
    <x v="3"/>
    <d v="2014-10-29T22:57:51"/>
    <d v="2014-10-29T22:57:51"/>
    <b v="1"/>
    <n v="4"/>
    <b v="0"/>
    <s v="photography/photobooks"/>
    <n v="6.7000000000000004E-2"/>
    <n v="1.1940298507462687E-2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6"/>
    <x v="0"/>
    <d v="2015-02-20T08:34:13"/>
    <d v="2015-02-20T08:34:13"/>
    <b v="1"/>
    <n v="10"/>
    <b v="0"/>
    <s v="photography/photobooks"/>
    <n v="0.135625"/>
    <n v="1.5360983102918587E-2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7"/>
    <x v="0"/>
    <d v="2015-03-27T19:43:15"/>
    <d v="2015-03-27T19:43:15"/>
    <b v="1"/>
    <n v="15"/>
    <b v="0"/>
    <s v="photography/photobooks"/>
    <n v="1.9900000000000001E-2"/>
    <n v="1.507537688442211E-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8"/>
    <x v="2"/>
    <d v="2016-09-02T16:36:20"/>
    <d v="2016-09-02T16:36:20"/>
    <b v="1"/>
    <n v="38"/>
    <b v="0"/>
    <s v="photography/photobooks"/>
    <n v="0.36236363636363639"/>
    <n v="9.5333667837431014E-3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79"/>
    <x v="2"/>
    <d v="2016-07-02T14:25:10"/>
    <d v="2016-07-02T14:25:10"/>
    <b v="1"/>
    <n v="152"/>
    <b v="0"/>
    <s v="photography/photobooks"/>
    <n v="0.39743333333333336"/>
    <n v="1.2748469344963516E-2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0"/>
    <x v="2"/>
    <d v="2016-09-15T14:49:05"/>
    <d v="2016-09-15T14:49:05"/>
    <b v="1"/>
    <n v="24"/>
    <b v="0"/>
    <s v="photography/photobooks"/>
    <n v="0.25763636363636366"/>
    <n v="1.6937191249117856E-2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1"/>
    <x v="2"/>
    <d v="2016-02-21T13:48:09"/>
    <d v="2016-02-21T13:48:09"/>
    <b v="1"/>
    <n v="76"/>
    <b v="0"/>
    <s v="photography/photobooks"/>
    <n v="0.15491428571428573"/>
    <n v="1.4016967908520842E-2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2"/>
    <x v="0"/>
    <d v="2015-05-21T22:47:58"/>
    <d v="2015-05-21T22:47:58"/>
    <b v="1"/>
    <n v="185"/>
    <b v="0"/>
    <s v="photography/photobooks"/>
    <n v="0.236925"/>
    <n v="1.9520945446871371E-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3"/>
    <x v="0"/>
    <d v="2015-01-31T03:25:00"/>
    <d v="2015-01-31T03:25:00"/>
    <b v="1"/>
    <n v="33"/>
    <b v="0"/>
    <s v="photography/photobooks"/>
    <n v="0.39760000000000001"/>
    <n v="1.659959758551308E-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4"/>
    <x v="3"/>
    <d v="2014-10-16T00:00:00"/>
    <d v="2014-10-16T00:00:00"/>
    <b v="1"/>
    <n v="108"/>
    <b v="0"/>
    <s v="photography/photobooks"/>
    <n v="0.20220833333333332"/>
    <n v="2.2254275705749022E-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5"/>
    <x v="3"/>
    <d v="2014-12-15T13:12:57"/>
    <d v="2014-12-15T13:12:57"/>
    <b v="1"/>
    <n v="29"/>
    <b v="0"/>
    <s v="photography/photobooks"/>
    <n v="0.47631578947368419"/>
    <n v="3.2044198895027624E-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6"/>
    <x v="0"/>
    <d v="2015-04-04T14:43:57"/>
    <d v="2015-04-04T14:43:57"/>
    <b v="1"/>
    <n v="24"/>
    <b v="0"/>
    <s v="photography/photobooks"/>
    <n v="0.15329999999999999"/>
    <n v="1.5655577299412915E-2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7"/>
    <x v="3"/>
    <d v="2014-10-31T22:45:42"/>
    <d v="2014-10-31T22:45:42"/>
    <b v="1"/>
    <n v="4"/>
    <b v="0"/>
    <s v="photography/photobooks"/>
    <n v="1.3818181818181818E-2"/>
    <n v="5.2631578947368418E-2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8"/>
    <x v="0"/>
    <d v="2015-01-12T06:00:03"/>
    <d v="2015-01-12T06:00:03"/>
    <b v="1"/>
    <n v="4"/>
    <b v="0"/>
    <s v="photography/photobooks"/>
    <n v="5.0000000000000001E-3"/>
    <n v="0.1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89"/>
    <x v="0"/>
    <d v="2015-02-05T16:11:18"/>
    <d v="2015-02-05T16:11:18"/>
    <b v="1"/>
    <n v="15"/>
    <b v="0"/>
    <s v="photography/photobooks"/>
    <n v="4.9575757575757579E-2"/>
    <n v="9.1687041564792182E-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0"/>
    <x v="0"/>
    <d v="2015-01-29T17:46:05"/>
    <d v="2015-01-29T17:46:05"/>
    <b v="1"/>
    <n v="4"/>
    <b v="0"/>
    <s v="photography/photobooks"/>
    <n v="3.5666666666666666E-2"/>
    <n v="3.7383177570093455E-2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1"/>
    <x v="0"/>
    <d v="2015-08-10T06:59:00"/>
    <d v="2015-08-10T06:59:00"/>
    <b v="1"/>
    <n v="139"/>
    <b v="0"/>
    <s v="photography/photobooks"/>
    <n v="0.61124000000000001"/>
    <n v="9.0962633335514697E-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2"/>
    <x v="3"/>
    <d v="2014-11-27T22:24:00"/>
    <d v="2014-11-27T22:24:00"/>
    <b v="1"/>
    <n v="2"/>
    <b v="0"/>
    <s v="photography/photobooks"/>
    <n v="1.3333333333333334E-2"/>
    <n v="0.0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3"/>
    <x v="0"/>
    <d v="2015-02-11T13:13:42"/>
    <d v="2015-02-11T13:13:42"/>
    <b v="1"/>
    <n v="18"/>
    <b v="0"/>
    <s v="photography/photobooks"/>
    <n v="0.11077777777777778"/>
    <n v="1.8054162487462388E-2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4"/>
    <x v="2"/>
    <d v="2016-10-14T16:00:00"/>
    <d v="2016-10-14T16:00:00"/>
    <b v="1"/>
    <n v="81"/>
    <b v="0"/>
    <s v="photography/photobooks"/>
    <n v="0.38735714285714284"/>
    <n v="7.4681910381707538E-3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5"/>
    <x v="2"/>
    <d v="2016-07-24T10:32:46"/>
    <d v="2016-07-24T10:32:46"/>
    <b v="1"/>
    <n v="86"/>
    <b v="0"/>
    <s v="photography/photobooks"/>
    <n v="0.22052631578947368"/>
    <n v="2.052505966587112E-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6"/>
    <x v="2"/>
    <d v="2016-12-15T13:39:49"/>
    <d v="2016-12-15T13:39:49"/>
    <b v="1"/>
    <n v="140"/>
    <b v="0"/>
    <s v="photography/photobooks"/>
    <n v="0.67549999999999999"/>
    <n v="2.072538860103627E-2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7"/>
    <x v="2"/>
    <d v="2016-02-04T07:50:33"/>
    <d v="2016-02-04T07:50:33"/>
    <b v="1"/>
    <n v="37"/>
    <b v="0"/>
    <s v="photography/photobooks"/>
    <n v="0.136375"/>
    <n v="1.6956920256645278E-2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8"/>
    <x v="3"/>
    <d v="2014-11-11T21:13:28"/>
    <d v="2014-11-11T21:13:28"/>
    <b v="1"/>
    <n v="6"/>
    <b v="0"/>
    <s v="photography/photobooks"/>
    <n v="1.7457500000000001E-2"/>
    <n v="8.5922955749677787E-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799"/>
    <x v="2"/>
    <d v="2016-10-10T14:32:50"/>
    <d v="2016-10-10T14:32:50"/>
    <b v="1"/>
    <n v="113"/>
    <b v="0"/>
    <s v="photography/photobooks"/>
    <n v="0.20449632511889321"/>
    <n v="1.1945031712473573E-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0"/>
    <x v="0"/>
    <d v="2015-12-15T12:10:00"/>
    <d v="2015-12-15T12:10:00"/>
    <b v="1"/>
    <n v="37"/>
    <b v="0"/>
    <s v="photography/photobooks"/>
    <n v="0.13852941176470587"/>
    <n v="1.5711252653927813E-2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1"/>
    <x v="0"/>
    <d v="2015-06-27T21:59:00"/>
    <d v="2015-06-27T21:59:00"/>
    <b v="1"/>
    <n v="18"/>
    <b v="0"/>
    <s v="photography/photobooks"/>
    <n v="0.48485714285714288"/>
    <n v="1.060695344725987E-2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2"/>
    <x v="0"/>
    <d v="2015-02-14T01:43:02"/>
    <d v="2015-02-14T01:43:02"/>
    <b v="1"/>
    <n v="75"/>
    <b v="0"/>
    <s v="photography/photobooks"/>
    <n v="0.308"/>
    <n v="1.3914656771799629E-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3"/>
    <x v="0"/>
    <d v="2015-11-14T17:16:44"/>
    <d v="2015-11-14T17:16:44"/>
    <b v="1"/>
    <n v="52"/>
    <b v="0"/>
    <s v="photography/photobooks"/>
    <n v="0.35174193548387095"/>
    <n v="9.5377842993396925E-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4"/>
    <x v="0"/>
    <d v="2015-10-02T18:00:00"/>
    <d v="2015-10-02T18:00:00"/>
    <b v="1"/>
    <n v="122"/>
    <b v="0"/>
    <s v="photography/photobooks"/>
    <n v="0.36404444444444445"/>
    <n v="1.489439628860945E-2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5"/>
    <x v="3"/>
    <d v="2014-09-30T15:19:09"/>
    <d v="2014-09-30T15:19:09"/>
    <b v="1"/>
    <n v="8"/>
    <b v="0"/>
    <s v="photography/photobooks"/>
    <n v="2.955E-2"/>
    <n v="1.3536379018612521E-2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6"/>
    <x v="3"/>
    <d v="2014-09-28T01:38:33"/>
    <d v="2014-09-28T01:38:33"/>
    <b v="1"/>
    <n v="8"/>
    <b v="0"/>
    <s v="photography/photobooks"/>
    <n v="0.1106"/>
    <n v="1.4466546112115732E-2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7"/>
    <x v="1"/>
    <d v="2017-02-11T16:20:30"/>
    <d v="2017-02-11T16:20:30"/>
    <b v="1"/>
    <n v="96"/>
    <b v="0"/>
    <s v="photography/photobooks"/>
    <n v="0.41407142857142859"/>
    <n v="8.2801449025357941E-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8"/>
    <x v="0"/>
    <d v="2015-03-01T21:47:19"/>
    <d v="2015-03-01T21:47:19"/>
    <b v="1"/>
    <n v="9"/>
    <b v="0"/>
    <s v="photography/photobooks"/>
    <n v="0.10857142857142857"/>
    <n v="2.368421052631579E-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09"/>
    <x v="3"/>
    <d v="2014-08-21T21:50:26"/>
    <d v="2014-08-21T21:50:26"/>
    <b v="0"/>
    <n v="2"/>
    <b v="0"/>
    <s v="photography/photobooks"/>
    <n v="3.3333333333333333E-2"/>
    <n v="0.13333333333333333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0"/>
    <x v="3"/>
    <d v="2014-10-24T04:00:00"/>
    <d v="2014-10-24T04:00:00"/>
    <b v="0"/>
    <n v="26"/>
    <b v="0"/>
    <s v="photography/photobooks"/>
    <n v="7.407407407407407E-4"/>
    <n v="0.6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1"/>
    <x v="2"/>
    <d v="2016-07-03T07:38:56"/>
    <d v="2016-07-03T07:38:56"/>
    <b v="0"/>
    <n v="23"/>
    <b v="0"/>
    <s v="photography/photobooks"/>
    <n v="0.13307692307692306"/>
    <n v="2.6589595375722544E-2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2"/>
    <x v="3"/>
    <d v="2014-08-08T21:20:12"/>
    <d v="2014-08-08T21:20: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3"/>
    <x v="0"/>
    <d v="2015-02-28T07:32:16"/>
    <d v="2015-02-28T07:32:16"/>
    <b v="0"/>
    <n v="140"/>
    <b v="0"/>
    <s v="photography/photobooks"/>
    <n v="0.49183333333333334"/>
    <n v="2.3720772619451033E-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4"/>
    <x v="0"/>
    <d v="2015-07-01T21:45:37"/>
    <d v="2015-07-01T21:45: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5"/>
    <x v="2"/>
    <d v="2016-07-25T19:00:00"/>
    <d v="2016-07-25T19:00:00"/>
    <b v="0"/>
    <n v="6"/>
    <b v="0"/>
    <s v="photography/photobooks"/>
    <n v="2.036E-2"/>
    <n v="1.1787819253438114E-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6"/>
    <x v="1"/>
    <d v="2017-01-30T06:59:00"/>
    <d v="2017-01-30T06:59:00"/>
    <b v="0"/>
    <n v="100"/>
    <b v="0"/>
    <s v="photography/photobooks"/>
    <n v="0.52327777777777773"/>
    <n v="1.0616838305552606E-2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7"/>
    <x v="0"/>
    <d v="2015-04-03T04:37:30"/>
    <d v="2015-04-03T04:37:3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8"/>
    <x v="3"/>
    <d v="2014-07-30T18:03:16"/>
    <d v="2014-07-30T18:03:16"/>
    <b v="0"/>
    <n v="4"/>
    <b v="0"/>
    <s v="photography/photobooks"/>
    <n v="2.0833333333333332E-2"/>
    <n v="0.1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19"/>
    <x v="0"/>
    <d v="2015-04-01T01:01:30"/>
    <d v="2015-04-01T01:01:30"/>
    <b v="0"/>
    <n v="8"/>
    <b v="0"/>
    <s v="photography/photobooks"/>
    <n v="6.565384615384616E-2"/>
    <n v="4.6865846514352666E-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0"/>
    <x v="5"/>
    <d v="2012-03-03T07:39:27"/>
    <d v="2012-03-03T07:39:27"/>
    <b v="0"/>
    <n v="57"/>
    <b v="1"/>
    <s v="music/rock"/>
    <n v="1.3489"/>
    <n v="1.6902661427830083E-2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1"/>
    <x v="3"/>
    <d v="2014-01-31T19:01:00"/>
    <d v="2014-01-31T19:01:00"/>
    <b v="0"/>
    <n v="11"/>
    <b v="1"/>
    <s v="music/rock"/>
    <n v="1"/>
    <n v="3.6666666666666667E-2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2"/>
    <x v="5"/>
    <d v="2012-10-24T16:26:16"/>
    <d v="2012-10-24T16:26:16"/>
    <b v="0"/>
    <n v="33"/>
    <b v="1"/>
    <s v="music/rock"/>
    <n v="1.1585714285714286"/>
    <n v="4.0690505548705305E-2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3"/>
    <x v="3"/>
    <d v="2014-01-08T02:08:00"/>
    <d v="2014-01-08T02:08:00"/>
    <b v="0"/>
    <n v="40"/>
    <b v="1"/>
    <s v="music/rock"/>
    <n v="1.0006666666666666"/>
    <n v="1.3324450366422385E-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4"/>
    <x v="4"/>
    <d v="2013-07-11T20:01:43"/>
    <d v="2013-07-11T20:01:43"/>
    <b v="0"/>
    <n v="50"/>
    <b v="1"/>
    <s v="music/rock"/>
    <n v="1.0505"/>
    <n v="2.3798191337458353E-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5"/>
    <x v="3"/>
    <d v="2014-02-17T22:10:17"/>
    <d v="2014-02-17T22:10:17"/>
    <b v="0"/>
    <n v="38"/>
    <b v="1"/>
    <s v="music/rock"/>
    <n v="1.01"/>
    <n v="1.8811881188118811E-2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6"/>
    <x v="6"/>
    <d v="2011-03-03T07:49:21"/>
    <d v="2011-03-03T07:49:21"/>
    <b v="0"/>
    <n v="96"/>
    <b v="1"/>
    <s v="music/rock"/>
    <n v="1.0066250000000001"/>
    <n v="1.1921023221159815E-2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7"/>
    <x v="3"/>
    <d v="2014-05-09T22:00:00"/>
    <d v="2014-05-09T22:00:00"/>
    <b v="0"/>
    <n v="48"/>
    <b v="1"/>
    <s v="music/rock"/>
    <n v="1.0016"/>
    <n v="2.3961661341853034E-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8"/>
    <x v="6"/>
    <d v="2011-01-21T22:00:00"/>
    <d v="2011-01-21T22:00:00"/>
    <b v="0"/>
    <n v="33"/>
    <b v="1"/>
    <s v="music/rock"/>
    <n v="1.6668333333333334"/>
    <n v="1.3198680131986801E-2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29"/>
    <x v="3"/>
    <d v="2014-02-24T16:25:07"/>
    <d v="2014-02-24T16:25:07"/>
    <b v="0"/>
    <n v="226"/>
    <b v="1"/>
    <s v="music/rock"/>
    <n v="1.0153333333333334"/>
    <n v="1.4839133289560078E-2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0"/>
    <x v="5"/>
    <d v="2012-05-12T23:54:23"/>
    <d v="2012-05-12T23:54:23"/>
    <b v="0"/>
    <n v="14"/>
    <b v="1"/>
    <s v="music/rock"/>
    <n v="1.03"/>
    <n v="1.3592233009708738E-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1"/>
    <x v="6"/>
    <d v="2011-03-04T12:57:07"/>
    <d v="2011-03-04T12:57:07"/>
    <b v="0"/>
    <n v="20"/>
    <b v="1"/>
    <s v="music/rock"/>
    <n v="1.4285714285714286"/>
    <n v="0.0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2"/>
    <x v="4"/>
    <d v="2013-03-02T07:59:00"/>
    <d v="2013-03-02T07:59:00"/>
    <b v="0"/>
    <n v="25"/>
    <b v="1"/>
    <s v="music/rock"/>
    <n v="2.625"/>
    <n v="2.3809523809523808E-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3"/>
    <x v="0"/>
    <d v="2015-01-24T23:08:15"/>
    <d v="2015-01-24T23:08:15"/>
    <b v="0"/>
    <n v="90"/>
    <b v="1"/>
    <s v="music/rock"/>
    <n v="1.1805000000000001"/>
    <n v="7.6238881829733167E-3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x v="1834"/>
    <x v="2"/>
    <d v="2016-03-31T15:51:11"/>
    <d v="2016-03-31T15:51:11"/>
    <b v="0"/>
    <n v="11"/>
    <b v="1"/>
    <s v="music/rock"/>
    <n v="1.04"/>
    <n v="2.1153846153846155E-2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5"/>
    <x v="4"/>
    <d v="2013-02-17T19:25:29"/>
    <d v="2013-02-17T19:25:29"/>
    <b v="0"/>
    <n v="55"/>
    <b v="1"/>
    <s v="music/rock"/>
    <n v="2.0034000000000001"/>
    <n v="5.4906658680243586E-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6"/>
    <x v="5"/>
    <d v="2012-03-18T00:08:55"/>
    <d v="2012-03-18T00:08:55"/>
    <b v="0"/>
    <n v="30"/>
    <b v="1"/>
    <s v="music/rock"/>
    <n v="3.0683333333333334"/>
    <n v="1.6295491580662683E-2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7"/>
    <x v="6"/>
    <d v="2011-10-01T03:00:00"/>
    <d v="2011-10-01T03:00:00"/>
    <b v="0"/>
    <n v="28"/>
    <b v="1"/>
    <s v="music/rock"/>
    <n v="1.00149"/>
    <n v="2.795834207031523E-2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8"/>
    <x v="2"/>
    <d v="2016-10-01T17:19:42"/>
    <d v="2016-10-01T17:19:42"/>
    <b v="0"/>
    <n v="45"/>
    <b v="1"/>
    <s v="music/rock"/>
    <n v="2.0529999999999999"/>
    <n v="2.1919142717973697E-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39"/>
    <x v="4"/>
    <d v="2013-05-07T04:59:00"/>
    <d v="2013-05-07T04:59:00"/>
    <b v="0"/>
    <n v="13"/>
    <b v="1"/>
    <s v="music/rock"/>
    <n v="1.0888888888888888"/>
    <n v="1.3265306122448979E-2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0"/>
    <x v="3"/>
    <d v="2014-05-20T04:59:00"/>
    <d v="2014-05-20T04:59:00"/>
    <b v="0"/>
    <n v="40"/>
    <b v="1"/>
    <s v="music/rock"/>
    <n v="1.0175000000000001"/>
    <n v="1.9656019656019656E-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1"/>
    <x v="0"/>
    <d v="2015-03-02T05:59:00"/>
    <d v="2015-03-02T05:59:00"/>
    <b v="0"/>
    <n v="21"/>
    <b v="1"/>
    <s v="music/rock"/>
    <n v="1.2524999999999999"/>
    <n v="8.3832335329341312E-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2"/>
    <x v="6"/>
    <d v="2011-02-20T23:52:34"/>
    <d v="2011-02-20T23:52:34"/>
    <b v="0"/>
    <n v="134"/>
    <b v="1"/>
    <s v="music/rock"/>
    <n v="1.2400610000000001"/>
    <n v="1.0805920031353295E-2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3"/>
    <x v="6"/>
    <d v="2011-06-11T03:00:00"/>
    <d v="2011-06-11T03:00:00"/>
    <b v="0"/>
    <n v="20"/>
    <b v="1"/>
    <s v="music/rock"/>
    <n v="1.014"/>
    <n v="1.3149243918474688E-2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x v="1844"/>
    <x v="2"/>
    <d v="2016-06-17T04:55:00"/>
    <d v="2016-06-17T04:55:00"/>
    <b v="0"/>
    <n v="19"/>
    <b v="1"/>
    <s v="music/rock"/>
    <n v="1"/>
    <n v="1.9E-2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5"/>
    <x v="5"/>
    <d v="2012-12-15T15:36:17"/>
    <d v="2012-12-15T15:36:17"/>
    <b v="0"/>
    <n v="209"/>
    <b v="1"/>
    <s v="music/rock"/>
    <n v="1.3792666666666666"/>
    <n v="1.0101986562907825E-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6"/>
    <x v="0"/>
    <d v="2015-04-21T05:40:32"/>
    <d v="2015-04-21T05:40:32"/>
    <b v="0"/>
    <n v="38"/>
    <b v="1"/>
    <s v="music/rock"/>
    <n v="1.2088000000000001"/>
    <n v="1.257445400397088E-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7"/>
    <x v="6"/>
    <d v="2011-07-31T06:59:00"/>
    <d v="2011-07-31T06:59:00"/>
    <b v="0"/>
    <n v="24"/>
    <b v="1"/>
    <s v="music/rock"/>
    <n v="1.0736666666666668"/>
    <n v="7.4511021421918662E-3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8"/>
    <x v="5"/>
    <d v="2012-10-17T20:17:39"/>
    <d v="2012-10-17T20:17:39"/>
    <b v="0"/>
    <n v="8"/>
    <b v="1"/>
    <s v="music/rock"/>
    <n v="1.0033333333333334"/>
    <n v="2.6578073089700997E-2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49"/>
    <x v="3"/>
    <d v="2014-07-10T23:01:40"/>
    <d v="2014-07-10T23:01:40"/>
    <b v="0"/>
    <n v="179"/>
    <b v="1"/>
    <s v="music/rock"/>
    <n v="1.0152222222222222"/>
    <n v="1.9590675276348911E-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0"/>
    <x v="3"/>
    <d v="2014-07-28T01:00:00"/>
    <d v="2014-07-28T01:00:00"/>
    <b v="0"/>
    <n v="26"/>
    <b v="1"/>
    <s v="music/rock"/>
    <n v="1.0007692307692309"/>
    <n v="1.9984627209838585E-2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1"/>
    <x v="0"/>
    <d v="2015-04-25T00:00:00"/>
    <d v="2015-04-25T00:00:00"/>
    <b v="0"/>
    <n v="131"/>
    <b v="1"/>
    <s v="music/rock"/>
    <n v="1.1696666666666666"/>
    <n v="7.4665146765460245E-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2"/>
    <x v="5"/>
    <d v="2012-11-14T02:26:57"/>
    <d v="2012-11-14T02:26:57"/>
    <b v="0"/>
    <n v="14"/>
    <b v="1"/>
    <s v="music/rock"/>
    <n v="1.01875"/>
    <n v="1.7177914110429449E-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3"/>
    <x v="4"/>
    <d v="2013-05-24T00:30:37"/>
    <d v="2013-05-24T00:30:37"/>
    <b v="0"/>
    <n v="174"/>
    <b v="1"/>
    <s v="music/rock"/>
    <n v="1.0212366666666666"/>
    <n v="1.1358777429978687E-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4"/>
    <x v="3"/>
    <d v="2014-01-06T12:55:40"/>
    <d v="2014-01-06T12:55:40"/>
    <b v="0"/>
    <n v="191"/>
    <b v="1"/>
    <s v="music/rock"/>
    <n v="1.5405897142857143"/>
    <n v="1.4168971288174622E-2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5"/>
    <x v="3"/>
    <d v="2014-07-18T20:31:12"/>
    <d v="2014-07-18T20:31:12"/>
    <b v="0"/>
    <n v="38"/>
    <b v="1"/>
    <s v="music/rock"/>
    <n v="1.0125"/>
    <n v="1.8765432098765432E-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6"/>
    <x v="3"/>
    <d v="2014-09-12T18:26:53"/>
    <d v="2014-09-12T18:26:53"/>
    <b v="0"/>
    <n v="22"/>
    <b v="1"/>
    <s v="music/rock"/>
    <n v="1"/>
    <n v="7.3333333333333332E-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7"/>
    <x v="6"/>
    <d v="2011-12-16T05:48:41"/>
    <d v="2011-12-16T05:48:41"/>
    <b v="0"/>
    <n v="149"/>
    <b v="1"/>
    <s v="music/rock"/>
    <n v="1.0874800874800874"/>
    <n v="2.4662545207769528E-2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8"/>
    <x v="6"/>
    <d v="2011-09-22T18:28:49"/>
    <d v="2011-09-22T18:28:49"/>
    <b v="0"/>
    <n v="56"/>
    <b v="1"/>
    <s v="music/rock"/>
    <n v="1.3183333333333334"/>
    <n v="1.415929203539823E-2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59"/>
    <x v="3"/>
    <d v="2014-02-06T17:01:24"/>
    <d v="2014-02-06T17:01:24"/>
    <b v="0"/>
    <n v="19"/>
    <b v="1"/>
    <s v="music/rock"/>
    <n v="1.3346666666666667"/>
    <n v="1.898101898101898E-2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0"/>
    <x v="0"/>
    <d v="2015-01-26T07:12:21"/>
    <d v="2015-01-26T07:12:2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1"/>
    <x v="1"/>
    <d v="2017-03-08T07:30:00"/>
    <d v="2017-03-08T07:30:00"/>
    <b v="0"/>
    <n v="16"/>
    <b v="0"/>
    <s v="games/mobile games"/>
    <n v="8.0833333333333326E-2"/>
    <n v="1.0996563573883162E-2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2"/>
    <x v="3"/>
    <d v="2014-06-12T19:08:05"/>
    <d v="2014-06-12T19:08:05"/>
    <b v="0"/>
    <n v="2"/>
    <b v="0"/>
    <s v="games/mobile games"/>
    <n v="4.0000000000000001E-3"/>
    <n v="0.2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3"/>
    <x v="3"/>
    <d v="2014-05-04T17:11:40"/>
    <d v="2014-05-04T17:11:40"/>
    <b v="0"/>
    <n v="48"/>
    <b v="0"/>
    <s v="games/mobile games"/>
    <n v="0.42892307692307691"/>
    <n v="1.721664275466284E-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4"/>
    <x v="2"/>
    <d v="2016-11-06T09:49:07"/>
    <d v="2016-11-06T09:49:07"/>
    <b v="0"/>
    <n v="2"/>
    <b v="0"/>
    <s v="games/mobile games"/>
    <n v="3.6363636363636364E-5"/>
    <n v="0.5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5"/>
    <x v="1"/>
    <d v="2017-03-01T04:00:00"/>
    <d v="2017-03-01T04:00:00"/>
    <b v="0"/>
    <n v="2"/>
    <b v="0"/>
    <s v="games/mobile games"/>
    <n v="5.0000000000000001E-3"/>
    <n v="1.6E-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6"/>
    <x v="2"/>
    <d v="2016-11-05T22:11:52"/>
    <d v="2016-11-05T22:11:52"/>
    <b v="0"/>
    <n v="1"/>
    <b v="0"/>
    <s v="games/mobile games"/>
    <n v="5.0000000000000001E-4"/>
    <n v="0.1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7"/>
    <x v="0"/>
    <d v="2015-12-15T07:59:00"/>
    <d v="2015-12-15T07:59:00"/>
    <b v="0"/>
    <n v="17"/>
    <b v="0"/>
    <s v="games/mobile games"/>
    <n v="4.8680000000000001E-2"/>
    <n v="1.3968775677896467E-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8"/>
    <x v="1"/>
    <d v="2017-01-04T00:04:09"/>
    <d v="2017-01-04T00:04:0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69"/>
    <x v="2"/>
    <d v="2016-01-31T04:17:00"/>
    <d v="2016-01-31T04:17:00"/>
    <b v="0"/>
    <n v="11"/>
    <b v="0"/>
    <s v="games/mobile games"/>
    <n v="0.10314285714285715"/>
    <n v="3.0470914127423823E-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0"/>
    <x v="3"/>
    <d v="2014-11-20T19:48:21"/>
    <d v="2014-11-20T19:48:21"/>
    <b v="0"/>
    <n v="95"/>
    <b v="0"/>
    <s v="games/mobile games"/>
    <n v="0.7178461538461538"/>
    <n v="2.0360051435919416E-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1"/>
    <x v="0"/>
    <d v="2015-06-30T03:06:42"/>
    <d v="2015-06-30T03:06:42"/>
    <b v="0"/>
    <n v="13"/>
    <b v="0"/>
    <s v="games/mobile games"/>
    <n v="1.06E-2"/>
    <n v="6.1320754716981132E-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2"/>
    <x v="0"/>
    <d v="2015-07-08T16:45:00"/>
    <d v="2015-07-08T16:45:00"/>
    <b v="0"/>
    <n v="2"/>
    <b v="0"/>
    <s v="games/mobile games"/>
    <n v="4.4999999999999997E-3"/>
    <n v="5.5555555555555552E-2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3"/>
    <x v="2"/>
    <d v="2016-06-28T23:15:33"/>
    <d v="2016-06-28T23:15:33"/>
    <b v="0"/>
    <n v="2"/>
    <b v="0"/>
    <s v="games/mobile games"/>
    <n v="1.6249999999999999E-4"/>
    <n v="7.6923076923076927E-2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4"/>
    <x v="2"/>
    <d v="2016-08-06T21:35:08"/>
    <d v="2016-08-06T21:35:08"/>
    <b v="0"/>
    <n v="3"/>
    <b v="0"/>
    <s v="games/mobile games"/>
    <n v="5.1000000000000004E-3"/>
    <n v="5.8823529411764705E-2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5"/>
    <x v="3"/>
    <d v="2014-06-16T06:50:05"/>
    <d v="2014-06-16T06:50: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6"/>
    <x v="0"/>
    <d v="2015-03-01T00:42:05"/>
    <d v="2015-03-01T00:42:0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7"/>
    <x v="3"/>
    <d v="2014-06-13T00:12:35"/>
    <d v="2014-06-13T00:12:3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8"/>
    <x v="2"/>
    <d v="2016-03-14T14:35:29"/>
    <d v="2016-03-14T14:35:29"/>
    <b v="0"/>
    <n v="2"/>
    <b v="0"/>
    <s v="games/mobile games"/>
    <n v="1.1999999999999999E-3"/>
    <n v="0.33333333333333331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79"/>
    <x v="2"/>
    <d v="2016-03-30T12:36:20"/>
    <d v="2016-03-30T12:36:20"/>
    <b v="0"/>
    <n v="24"/>
    <b v="0"/>
    <s v="games/mobile games"/>
    <n v="0.20080000000000001"/>
    <n v="2.3904382470119521E-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0"/>
    <x v="0"/>
    <d v="2015-03-10T02:39:49"/>
    <d v="2015-03-10T02:39:49"/>
    <b v="0"/>
    <n v="70"/>
    <b v="1"/>
    <s v="music/indie rock"/>
    <n v="1.726845"/>
    <n v="2.0268176935393737E-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1"/>
    <x v="5"/>
    <d v="2012-07-10T23:48:00"/>
    <d v="2012-07-10T23:48:00"/>
    <b v="0"/>
    <n v="81"/>
    <b v="1"/>
    <s v="music/indie rock"/>
    <n v="1.008955223880597"/>
    <n v="2.3964497041420119E-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2"/>
    <x v="5"/>
    <d v="2012-04-08T21:45:08"/>
    <d v="2012-04-08T21:45:08"/>
    <b v="0"/>
    <n v="32"/>
    <b v="1"/>
    <s v="music/indie rock"/>
    <n v="1.0480480480480481"/>
    <n v="3.0563514804202482E-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3"/>
    <x v="5"/>
    <d v="2012-11-27T12:00:00"/>
    <d v="2012-11-27T12:00:00"/>
    <b v="0"/>
    <n v="26"/>
    <b v="1"/>
    <s v="music/indie rock"/>
    <n v="1.351"/>
    <n v="1.924500370096225E-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4"/>
    <x v="5"/>
    <d v="2012-08-10T22:00:00"/>
    <d v="2012-08-10T22:00:00"/>
    <b v="0"/>
    <n v="105"/>
    <b v="1"/>
    <s v="music/indie rock"/>
    <n v="1.1632786885245903"/>
    <n v="1.9729425028184894E-2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5"/>
    <x v="3"/>
    <d v="2014-11-12T22:45:38"/>
    <d v="2014-11-12T22:45:38"/>
    <b v="0"/>
    <n v="29"/>
    <b v="1"/>
    <s v="music/indie rock"/>
    <n v="1.0208333333333333"/>
    <n v="2.3673469387755101E-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6"/>
    <x v="0"/>
    <d v="2015-12-03T21:30:00"/>
    <d v="2015-12-03T21:30:00"/>
    <b v="0"/>
    <n v="8"/>
    <b v="1"/>
    <s v="music/indie rock"/>
    <n v="1.1116666666666666"/>
    <n v="2.3988005997001498E-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7"/>
    <x v="7"/>
    <d v="2010-06-01T04:59:00"/>
    <d v="2010-06-01T04:59:00"/>
    <b v="0"/>
    <n v="89"/>
    <b v="1"/>
    <s v="music/indie rock"/>
    <n v="1.6608000000000001"/>
    <n v="2.1435452793834298E-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8"/>
    <x v="4"/>
    <d v="2013-03-11T18:02:26"/>
    <d v="2013-03-11T18:02:26"/>
    <b v="0"/>
    <n v="44"/>
    <b v="1"/>
    <s v="music/indie rock"/>
    <n v="1.0660000000000001"/>
    <n v="2.0637898686679174E-2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89"/>
    <x v="5"/>
    <d v="2012-12-15T18:52:08"/>
    <d v="2012-12-15T18:52:08"/>
    <b v="0"/>
    <n v="246"/>
    <b v="1"/>
    <s v="music/indie rock"/>
    <n v="1.4458441666666668"/>
    <n v="1.4178568114475222E-2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0"/>
    <x v="7"/>
    <d v="2010-07-22T06:00:00"/>
    <d v="2010-07-22T06:00:00"/>
    <b v="0"/>
    <n v="120"/>
    <b v="1"/>
    <s v="music/indie rock"/>
    <n v="1.0555000000000001"/>
    <n v="1.1369019422074847E-2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1"/>
    <x v="6"/>
    <d v="2011-06-07T15:18:01"/>
    <d v="2011-06-07T15:18:01"/>
    <b v="0"/>
    <n v="26"/>
    <b v="1"/>
    <s v="music/indie rock"/>
    <n v="1.3660000000000001"/>
    <n v="3.8067349926793559E-2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2"/>
    <x v="6"/>
    <d v="2011-04-16T03:59:00"/>
    <d v="2011-04-16T03:59:00"/>
    <b v="0"/>
    <n v="45"/>
    <b v="1"/>
    <s v="music/indie rock"/>
    <n v="1.04"/>
    <n v="1.7307692307692309E-2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3"/>
    <x v="5"/>
    <d v="2012-02-12T21:43:03"/>
    <d v="2012-02-12T21:43:03"/>
    <b v="0"/>
    <n v="20"/>
    <b v="1"/>
    <s v="music/indie rock"/>
    <n v="1.145"/>
    <n v="1.7467248908296942E-2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4"/>
    <x v="0"/>
    <d v="2015-10-20T17:55:22"/>
    <d v="2015-10-20T17:55:22"/>
    <b v="0"/>
    <n v="47"/>
    <b v="1"/>
    <s v="music/indie rock"/>
    <n v="1.0171957671957672"/>
    <n v="5.0931946250541826E-3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5"/>
    <x v="5"/>
    <d v="2012-04-12T17:02:45"/>
    <d v="2012-04-12T17:02:45"/>
    <b v="0"/>
    <n v="13"/>
    <b v="1"/>
    <s v="music/indie rock"/>
    <n v="1.2394678492239468"/>
    <n v="2.3255813953488372E-2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6"/>
    <x v="3"/>
    <d v="2014-03-04T21:00:00"/>
    <d v="2014-03-04T21:00:00"/>
    <b v="0"/>
    <n v="183"/>
    <b v="1"/>
    <s v="music/indie rock"/>
    <n v="1.0245669291338582"/>
    <n v="2.8127881955118353E-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7"/>
    <x v="2"/>
    <d v="2016-02-01T18:00:00"/>
    <d v="2016-02-01T18:00:00"/>
    <b v="0"/>
    <n v="21"/>
    <b v="1"/>
    <s v="music/indie rock"/>
    <n v="1.4450000000000001"/>
    <n v="1.453287197231834E-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8"/>
    <x v="0"/>
    <d v="2015-03-25T21:36:06"/>
    <d v="2015-03-25T21:36:06"/>
    <b v="0"/>
    <n v="42"/>
    <b v="1"/>
    <s v="music/indie rock"/>
    <n v="1.3333333333333333"/>
    <n v="3.5000000000000003E-2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899"/>
    <x v="5"/>
    <d v="2012-10-06T09:59:00"/>
    <d v="2012-10-06T09:59:00"/>
    <b v="0"/>
    <n v="54"/>
    <b v="1"/>
    <s v="music/indie rock"/>
    <n v="1.0936440000000001"/>
    <n v="1.9750485532769348E-2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0"/>
    <x v="0"/>
    <d v="2015-05-22T13:00:00"/>
    <d v="2015-05-22T13:00:00"/>
    <b v="0"/>
    <n v="25"/>
    <b v="0"/>
    <s v="technology/gadgets"/>
    <n v="2.696969696969697E-2"/>
    <n v="9.3632958801498131E-3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1"/>
    <x v="0"/>
    <d v="2015-03-04T18:57:27"/>
    <d v="2015-03-04T18:57:27"/>
    <b v="0"/>
    <n v="3"/>
    <b v="0"/>
    <s v="technology/gadgets"/>
    <n v="1.2E-2"/>
    <n v="0.2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2"/>
    <x v="1"/>
    <d v="2017-01-27T18:29:51"/>
    <d v="2017-01-27T18:29:51"/>
    <b v="0"/>
    <n v="41"/>
    <b v="0"/>
    <s v="technology/gadgets"/>
    <n v="0.46600000000000003"/>
    <n v="2.9327610872675252E-2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3"/>
    <x v="2"/>
    <d v="2016-01-02T16:27:01"/>
    <d v="2016-01-02T16:27:01"/>
    <b v="0"/>
    <n v="2"/>
    <b v="0"/>
    <s v="technology/gadgets"/>
    <n v="1E-3"/>
    <n v="0.0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4"/>
    <x v="3"/>
    <d v="2014-09-07T22:13:14"/>
    <d v="2014-09-07T22:13:14"/>
    <b v="0"/>
    <n v="4"/>
    <b v="0"/>
    <s v="technology/gadgets"/>
    <n v="1.6800000000000001E-3"/>
    <n v="9.5238095238095233E-2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5"/>
    <x v="2"/>
    <d v="2016-06-23T16:06:23"/>
    <d v="2016-06-23T16:06:23"/>
    <b v="0"/>
    <n v="99"/>
    <b v="0"/>
    <s v="technology/gadgets"/>
    <n v="0.42759999999999998"/>
    <n v="4.6304957904583725E-3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6"/>
    <x v="3"/>
    <d v="2014-05-23T14:05:25"/>
    <d v="2014-05-23T14:05:25"/>
    <b v="0"/>
    <n v="4"/>
    <b v="0"/>
    <s v="technology/gadgets"/>
    <n v="2.8333333333333335E-3"/>
    <n v="4.7058823529411764E-2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7"/>
    <x v="2"/>
    <d v="2016-12-29T22:01:40"/>
    <d v="2016-12-29T22:01:40"/>
    <b v="0"/>
    <n v="4"/>
    <b v="0"/>
    <s v="technology/gadgets"/>
    <n v="1.7319999999999999E-2"/>
    <n v="9.2378752886836026E-3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8"/>
    <x v="3"/>
    <d v="2014-10-23T10:17:59"/>
    <d v="2014-10-23T10:17:59"/>
    <b v="0"/>
    <n v="38"/>
    <b v="0"/>
    <s v="technology/gadgets"/>
    <n v="0.14111428571428572"/>
    <n v="7.6938651548896534E-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09"/>
    <x v="0"/>
    <d v="2015-10-31T22:45:00"/>
    <d v="2015-10-31T22:45:00"/>
    <b v="0"/>
    <n v="285"/>
    <b v="0"/>
    <s v="technology/gadgets"/>
    <n v="0.39395294117647056"/>
    <n v="8.5110195305500812E-3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0"/>
    <x v="3"/>
    <d v="2014-08-09T00:48:54"/>
    <d v="2014-08-09T00:48:54"/>
    <b v="0"/>
    <n v="1"/>
    <b v="0"/>
    <s v="technology/gadgets"/>
    <n v="2.3529411764705883E-4"/>
    <n v="0.1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1"/>
    <x v="0"/>
    <d v="2015-06-04T05:26:00"/>
    <d v="2015-06-04T05:26:00"/>
    <b v="0"/>
    <n v="42"/>
    <b v="0"/>
    <s v="technology/gadgets"/>
    <n v="0.59299999999999997"/>
    <n v="1.4165261382799325E-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2"/>
    <x v="3"/>
    <d v="2014-10-08T12:16:18"/>
    <d v="2014-10-08T12:16:18"/>
    <b v="0"/>
    <n v="26"/>
    <b v="0"/>
    <s v="technology/gadgets"/>
    <n v="1.3270833333333334E-2"/>
    <n v="4.0816326530612242E-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3"/>
    <x v="3"/>
    <d v="2014-11-01T03:59:00"/>
    <d v="2014-11-01T03:59:00"/>
    <b v="0"/>
    <n v="2"/>
    <b v="0"/>
    <s v="technology/gadgets"/>
    <n v="9.0090090090090086E-2"/>
    <n v="3.3333333333333333E-2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4"/>
    <x v="3"/>
    <d v="2014-09-02T01:10:22"/>
    <d v="2014-09-02T01:10:22"/>
    <b v="0"/>
    <n v="4"/>
    <b v="0"/>
    <s v="technology/gadgets"/>
    <n v="1.6E-2"/>
    <n v="0.5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5"/>
    <x v="2"/>
    <d v="2016-11-07T18:12:55"/>
    <d v="2016-11-07T18:12:55"/>
    <b v="0"/>
    <n v="6"/>
    <b v="0"/>
    <s v="technology/gadgets"/>
    <n v="5.1000000000000004E-3"/>
    <n v="5.8823529411764705E-2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6"/>
    <x v="1"/>
    <d v="2017-02-10T06:28:53"/>
    <d v="2017-02-10T06:28:53"/>
    <b v="0"/>
    <n v="70"/>
    <b v="0"/>
    <s v="technology/gadgets"/>
    <n v="0.52570512820512816"/>
    <n v="3.4142177783197169E-4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7"/>
    <x v="3"/>
    <d v="2014-08-12T18:57:31"/>
    <d v="2014-08-12T18:57:31"/>
    <b v="0"/>
    <n v="9"/>
    <b v="0"/>
    <s v="technology/gadgets"/>
    <n v="1.04E-2"/>
    <n v="3.4615384615384617E-2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8"/>
    <x v="0"/>
    <d v="2015-05-19T21:00:49"/>
    <d v="2015-05-19T21:00:49"/>
    <b v="0"/>
    <n v="8"/>
    <b v="0"/>
    <s v="technology/gadgets"/>
    <n v="0.47399999999999998"/>
    <n v="3.3755274261603373E-2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19"/>
    <x v="0"/>
    <d v="2015-10-21T23:00:00"/>
    <d v="2015-10-21T23:00:00"/>
    <b v="0"/>
    <n v="105"/>
    <b v="0"/>
    <s v="technology/gadgets"/>
    <n v="0.43030000000000002"/>
    <n v="2.4401580292818963E-2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0"/>
    <x v="5"/>
    <d v="2012-07-14T05:19:03"/>
    <d v="2012-07-14T05:19:03"/>
    <b v="0"/>
    <n v="38"/>
    <b v="1"/>
    <s v="music/indie rock"/>
    <n v="1.3680000000000001"/>
    <n v="1.8518518518518517E-2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1"/>
    <x v="4"/>
    <d v="2013-12-12T06:08:27"/>
    <d v="2013-12-12T06:08:27"/>
    <b v="0"/>
    <n v="64"/>
    <b v="1"/>
    <s v="music/indie rock"/>
    <n v="1.1555"/>
    <n v="2.7693639117265252E-2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2"/>
    <x v="6"/>
    <d v="2011-09-27T04:59:00"/>
    <d v="2011-09-27T04:59:00"/>
    <b v="0"/>
    <n v="13"/>
    <b v="1"/>
    <s v="music/indie rock"/>
    <n v="2.4079999999999999"/>
    <n v="4.3189368770764118E-2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x v="1923"/>
    <x v="3"/>
    <d v="2014-01-15T19:33:00"/>
    <d v="2014-01-15T19:33:00"/>
    <b v="0"/>
    <n v="33"/>
    <b v="1"/>
    <s v="music/indie rock"/>
    <n v="1.1439999999999999"/>
    <n v="9.6153846153846159E-3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4"/>
    <x v="4"/>
    <d v="2013-10-11T00:00:00"/>
    <d v="2013-10-11T00:00:00"/>
    <b v="0"/>
    <n v="52"/>
    <b v="1"/>
    <s v="music/indie rock"/>
    <n v="1.1033333333333333"/>
    <n v="3.1419939577039278E-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5"/>
    <x v="7"/>
    <d v="2010-11-02T00:26:00"/>
    <d v="2010-11-02T00:26:00"/>
    <b v="0"/>
    <n v="107"/>
    <b v="1"/>
    <s v="music/indie rock"/>
    <n v="1.9537933333333333"/>
    <n v="3.6510173372141033E-2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6"/>
    <x v="5"/>
    <d v="2012-03-08T04:59:00"/>
    <d v="2012-03-08T04:59:00"/>
    <b v="0"/>
    <n v="11"/>
    <b v="1"/>
    <s v="music/indie rock"/>
    <n v="1.0333333333333334"/>
    <n v="1.7741935483870968E-2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7"/>
    <x v="4"/>
    <d v="2013-05-07T15:33:14"/>
    <d v="2013-05-07T15:33:14"/>
    <b v="0"/>
    <n v="34"/>
    <b v="1"/>
    <s v="music/indie rock"/>
    <n v="1.031372549019608"/>
    <n v="1.2927756653992395E-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8"/>
    <x v="6"/>
    <d v="2011-07-05T00:31:06"/>
    <d v="2011-07-05T00:31:06"/>
    <b v="0"/>
    <n v="75"/>
    <b v="1"/>
    <s v="music/indie rock"/>
    <n v="1.003125"/>
    <n v="2.336448598130841E-2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29"/>
    <x v="4"/>
    <d v="2013-07-07T13:24:42"/>
    <d v="2013-07-07T13:24:42"/>
    <b v="0"/>
    <n v="26"/>
    <b v="1"/>
    <s v="music/indie rock"/>
    <n v="1.27"/>
    <n v="2.0472440944881889E-2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0"/>
    <x v="5"/>
    <d v="2012-05-22T03:30:00"/>
    <d v="2012-05-22T03:30:00"/>
    <b v="0"/>
    <n v="50"/>
    <b v="1"/>
    <s v="music/indie rock"/>
    <n v="1.20601"/>
    <n v="2.0729513022280082E-2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1"/>
    <x v="5"/>
    <d v="2012-01-24T19:26:13"/>
    <d v="2012-01-24T19:26:13"/>
    <b v="0"/>
    <n v="80"/>
    <b v="1"/>
    <s v="music/indie rock"/>
    <n v="1.0699047619047619"/>
    <n v="1.424247819120527E-2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2"/>
    <x v="3"/>
    <d v="2014-09-27T03:08:27"/>
    <d v="2014-09-27T03:08:27"/>
    <b v="0"/>
    <n v="110"/>
    <b v="1"/>
    <s v="music/indie rock"/>
    <n v="1.7243333333333333"/>
    <n v="1.0632128358786004E-2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3"/>
    <x v="6"/>
    <d v="2011-12-25T05:00:00"/>
    <d v="2011-12-25T05:00:00"/>
    <b v="0"/>
    <n v="77"/>
    <b v="1"/>
    <s v="music/indie rock"/>
    <n v="1.2362"/>
    <n v="1.245753114382786E-2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4"/>
    <x v="3"/>
    <d v="2014-06-21T04:59:00"/>
    <d v="2014-06-21T04:59:00"/>
    <b v="0"/>
    <n v="50"/>
    <b v="1"/>
    <s v="music/indie rock"/>
    <n v="1.0840000000000001"/>
    <n v="1.8450184501845018E-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5"/>
    <x v="6"/>
    <d v="2011-12-06T05:59:00"/>
    <d v="2011-12-06T05:59:00"/>
    <b v="0"/>
    <n v="145"/>
    <b v="1"/>
    <s v="music/indie rock"/>
    <n v="1.1652013333333333"/>
    <n v="1.6592268460615102E-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6"/>
    <x v="5"/>
    <d v="2012-06-15T03:59:00"/>
    <d v="2012-06-15T03:59:00"/>
    <b v="0"/>
    <n v="29"/>
    <b v="1"/>
    <s v="music/indie rock"/>
    <n v="1.8724499999999999"/>
    <n v="2.5812883299064504E-2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7"/>
    <x v="4"/>
    <d v="2013-07-02T05:00:00"/>
    <d v="2013-07-02T05:00:00"/>
    <b v="0"/>
    <n v="114"/>
    <b v="1"/>
    <s v="music/indie rock"/>
    <n v="1.1593333333333333"/>
    <n v="6.5554916618746403E-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8"/>
    <x v="4"/>
    <d v="2013-03-10T22:38:28"/>
    <d v="2013-03-10T22:38:28"/>
    <b v="0"/>
    <n v="96"/>
    <b v="1"/>
    <s v="music/indie rock"/>
    <n v="1.107"/>
    <n v="8.6720867208672087E-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39"/>
    <x v="6"/>
    <d v="2011-06-15T03:59:00"/>
    <d v="2011-06-15T03:59:00"/>
    <b v="0"/>
    <n v="31"/>
    <b v="1"/>
    <s v="music/indie rock"/>
    <n v="1.7092307692307693"/>
    <n v="2.7902790279027902E-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0"/>
    <x v="3"/>
    <d v="2014-05-15T06:58:51"/>
    <d v="2014-05-15T06:58:51"/>
    <b v="1"/>
    <n v="4883"/>
    <b v="1"/>
    <s v="technology/hardware"/>
    <n v="1.2611835600000001"/>
    <n v="1.5487039808860178E-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1"/>
    <x v="6"/>
    <d v="2011-07-04T19:52:20"/>
    <d v="2011-07-04T19:52:20"/>
    <b v="1"/>
    <n v="95"/>
    <b v="1"/>
    <s v="technology/hardware"/>
    <n v="1.3844033333333334"/>
    <n v="1.1436936730866005E-2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2"/>
    <x v="2"/>
    <d v="2016-08-11T06:28:36"/>
    <d v="2016-08-11T06:28:36"/>
    <b v="1"/>
    <n v="2478"/>
    <b v="1"/>
    <s v="technology/hardware"/>
    <n v="17.052499999999998"/>
    <n v="1.453159360797537E-2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3"/>
    <x v="3"/>
    <d v="2014-05-01T14:01:30"/>
    <d v="2014-05-01T14:01:30"/>
    <b v="1"/>
    <n v="1789"/>
    <b v="1"/>
    <s v="technology/hardware"/>
    <n v="7.8805550000000002"/>
    <n v="5.6753616972408669E-3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4"/>
    <x v="0"/>
    <d v="2015-07-12T06:02:38"/>
    <d v="2015-07-12T06:02:38"/>
    <b v="1"/>
    <n v="680"/>
    <b v="1"/>
    <s v="technology/hardware"/>
    <n v="3.4801799999999998"/>
    <n v="1.9539219235786653E-3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5"/>
    <x v="3"/>
    <d v="2014-04-20T02:36:01"/>
    <d v="2014-04-20T02:36:01"/>
    <b v="1"/>
    <n v="70"/>
    <b v="1"/>
    <s v="technology/hardware"/>
    <n v="1.4974666666666667"/>
    <n v="6.2327486421511888E-3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6"/>
    <x v="8"/>
    <d v="2009-11-23T05:59:00"/>
    <d v="2009-11-23T05:59:00"/>
    <b v="1"/>
    <n v="23"/>
    <b v="1"/>
    <s v="technology/hardware"/>
    <n v="1.0063375000000001"/>
    <n v="2.8568944315401145E-2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7"/>
    <x v="2"/>
    <d v="2016-06-06T17:02:00"/>
    <d v="2016-06-06T17:02:00"/>
    <b v="1"/>
    <n v="4245"/>
    <b v="1"/>
    <s v="technology/hardware"/>
    <n v="8.0021100000000001"/>
    <n v="5.3048508455894759E-3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8"/>
    <x v="3"/>
    <d v="2014-07-10T10:09:11"/>
    <d v="2014-07-10T10:09:11"/>
    <b v="1"/>
    <n v="943"/>
    <b v="1"/>
    <s v="technology/hardware"/>
    <n v="1.0600260000000001"/>
    <n v="1.77920164222387E-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49"/>
    <x v="6"/>
    <d v="2011-04-22T04:21:13"/>
    <d v="2011-04-22T04:21:13"/>
    <b v="1"/>
    <n v="1876"/>
    <b v="1"/>
    <s v="technology/hardware"/>
    <n v="2.0051866666666669"/>
    <n v="1.9491119696254378E-2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0"/>
    <x v="2"/>
    <d v="2016-11-07T11:05:37"/>
    <d v="2016-11-07T11:05:37"/>
    <b v="1"/>
    <n v="834"/>
    <b v="1"/>
    <s v="technology/hardware"/>
    <n v="2.1244399999999999"/>
    <n v="7.8514808608386218E-3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1"/>
    <x v="4"/>
    <d v="2013-10-16T14:33:35"/>
    <d v="2013-10-16T14:33:35"/>
    <b v="1"/>
    <n v="682"/>
    <b v="1"/>
    <s v="technology/hardware"/>
    <n v="1.9847237142857144"/>
    <n v="9.8178472628000189E-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2"/>
    <x v="5"/>
    <d v="2012-03-02T03:00:00"/>
    <d v="2012-03-02T03:00:00"/>
    <b v="1"/>
    <n v="147"/>
    <b v="1"/>
    <s v="technology/hardware"/>
    <n v="2.2594666666666665"/>
    <n v="4.3373067390534642E-3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3"/>
    <x v="2"/>
    <d v="2016-03-12T05:00:00"/>
    <d v="2016-03-12T05:00:00"/>
    <b v="1"/>
    <n v="415"/>
    <b v="1"/>
    <s v="technology/hardware"/>
    <n v="6.9894800000000004"/>
    <n v="1.1874989269588009E-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4"/>
    <x v="5"/>
    <d v="2012-05-23T19:00:00"/>
    <d v="2012-05-23T19:00:00"/>
    <b v="1"/>
    <n v="290"/>
    <b v="1"/>
    <s v="technology/hardware"/>
    <n v="3.9859528571428569"/>
    <n v="1.7322738507527806E-3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5"/>
    <x v="0"/>
    <d v="2015-04-18T21:10:05"/>
    <d v="2015-04-18T21:10:05"/>
    <b v="1"/>
    <n v="365"/>
    <b v="1"/>
    <s v="technology/hardware"/>
    <n v="2.9403333333333332"/>
    <n v="2.0689264255753315E-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6"/>
    <x v="5"/>
    <d v="2012-10-27T02:21:53"/>
    <d v="2012-10-27T02:21:53"/>
    <b v="1"/>
    <n v="660"/>
    <b v="1"/>
    <s v="technology/hardware"/>
    <n v="1.6750470000000002"/>
    <n v="1.31339598232169E-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7"/>
    <x v="4"/>
    <d v="2013-03-23T22:42:41"/>
    <d v="2013-03-23T22:42:41"/>
    <b v="1"/>
    <n v="1356"/>
    <b v="1"/>
    <s v="technology/hardware"/>
    <n v="14.355717142857143"/>
    <n v="1.3493877302442571E-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8"/>
    <x v="3"/>
    <d v="2014-10-01T00:00:00"/>
    <d v="2014-10-01T00:00:00"/>
    <b v="1"/>
    <n v="424"/>
    <b v="1"/>
    <s v="technology/hardware"/>
    <n v="1.5673440000000001"/>
    <n v="2.7052134056084687E-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59"/>
    <x v="3"/>
    <d v="2014-12-21T08:42:21"/>
    <d v="2014-12-21T08:42:21"/>
    <b v="1"/>
    <n v="33"/>
    <b v="1"/>
    <s v="technology/hardware"/>
    <n v="1.1790285714285715"/>
    <n v="3.9984490864149663E-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0"/>
    <x v="5"/>
    <d v="2012-10-06T03:59:00"/>
    <d v="2012-10-06T03:59:00"/>
    <b v="1"/>
    <n v="1633"/>
    <b v="1"/>
    <s v="technology/hardware"/>
    <n v="11.053811999999999"/>
    <n v="1.4773184128696961E-2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1"/>
    <x v="3"/>
    <d v="2014-05-13T18:43:56"/>
    <d v="2014-05-13T18:43:56"/>
    <b v="1"/>
    <n v="306"/>
    <b v="1"/>
    <s v="technology/hardware"/>
    <n v="1.9292499999999999"/>
    <n v="1.5861085914215367E-2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2"/>
    <x v="3"/>
    <d v="2014-09-16T10:18:54"/>
    <d v="2014-09-16T10:18:54"/>
    <b v="1"/>
    <n v="205"/>
    <b v="1"/>
    <s v="technology/hardware"/>
    <n v="1.268842105263158"/>
    <n v="8.5034013605442185E-3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3"/>
    <x v="2"/>
    <d v="2016-04-22T06:32:52"/>
    <d v="2016-04-22T06:32:52"/>
    <b v="1"/>
    <n v="1281"/>
    <b v="1"/>
    <s v="technology/hardware"/>
    <n v="2.5957748878923765"/>
    <n v="5.5324468289103127E-3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4"/>
    <x v="5"/>
    <d v="2012-01-12T01:00:00"/>
    <d v="2012-01-12T01:00:00"/>
    <b v="1"/>
    <n v="103"/>
    <b v="1"/>
    <s v="technology/hardware"/>
    <n v="2.6227999999999998"/>
    <n v="7.8542016165929537E-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5"/>
    <x v="3"/>
    <d v="2014-08-14T12:58:18"/>
    <d v="2014-08-14T12:58:18"/>
    <b v="1"/>
    <n v="1513"/>
    <b v="1"/>
    <s v="technology/hardware"/>
    <n v="2.0674309000000002"/>
    <n v="7.3182615196474045E-3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6"/>
    <x v="3"/>
    <d v="2014-05-01T15:55:29"/>
    <d v="2014-05-01T15:55:29"/>
    <b v="1"/>
    <n v="405"/>
    <b v="1"/>
    <s v="technology/hardware"/>
    <n v="3.7012999999999998"/>
    <n v="5.4710507119120309E-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7"/>
    <x v="2"/>
    <d v="2016-12-03T15:05:15"/>
    <d v="2016-12-03T15:05:15"/>
    <b v="1"/>
    <n v="510"/>
    <b v="1"/>
    <s v="technology/hardware"/>
    <n v="2.8496600000000001"/>
    <n v="3.5793743815051618E-3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8"/>
    <x v="2"/>
    <d v="2016-08-05T19:01:08"/>
    <d v="2016-08-05T19:01:08"/>
    <b v="1"/>
    <n v="1887"/>
    <b v="1"/>
    <s v="technology/hardware"/>
    <n v="5.7907999999999999"/>
    <n v="1.6293085584029841E-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69"/>
    <x v="4"/>
    <d v="2013-04-20T03:38:21"/>
    <d v="2013-04-20T03:38:21"/>
    <b v="1"/>
    <n v="701"/>
    <b v="1"/>
    <s v="technology/hardware"/>
    <n v="11.318"/>
    <n v="1.2387347587913058E-2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0"/>
    <x v="4"/>
    <d v="2013-11-15T04:00:00"/>
    <d v="2013-11-15T04:00:00"/>
    <b v="1"/>
    <n v="3863"/>
    <b v="1"/>
    <s v="technology/hardware"/>
    <n v="2.6302771750000002"/>
    <n v="3.6716662760075841E-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1"/>
    <x v="5"/>
    <d v="2012-11-18T01:17:24"/>
    <d v="2012-11-18T01:17:24"/>
    <b v="1"/>
    <n v="238"/>
    <b v="1"/>
    <s v="technology/hardware"/>
    <n v="6.7447999999999997"/>
    <n v="1.4114577155734788E-2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2"/>
    <x v="2"/>
    <d v="2016-08-06T07:00:00"/>
    <d v="2016-08-06T07:00:00"/>
    <b v="1"/>
    <n v="2051"/>
    <b v="1"/>
    <s v="technology/hardware"/>
    <n v="2.5683081313131315"/>
    <n v="4.0332332917116503E-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3"/>
    <x v="4"/>
    <d v="2013-08-19T08:01:09"/>
    <d v="2013-08-19T08:01:09"/>
    <b v="1"/>
    <n v="402"/>
    <b v="1"/>
    <s v="technology/hardware"/>
    <n v="3.7549600000000001"/>
    <n v="5.3529198713168713E-3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4"/>
    <x v="4"/>
    <d v="2013-03-10T18:07:31"/>
    <d v="2013-03-10T18:07:31"/>
    <b v="1"/>
    <n v="253"/>
    <b v="1"/>
    <s v="technology/hardware"/>
    <n v="2.0870837499999997"/>
    <n v="7.5763610348650364E-3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5"/>
    <x v="4"/>
    <d v="2013-07-13T21:35:25"/>
    <d v="2013-07-13T21:35:25"/>
    <b v="1"/>
    <n v="473"/>
    <b v="1"/>
    <s v="technology/hardware"/>
    <n v="3.4660000000000002"/>
    <n v="3.4117137911136755E-2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6"/>
    <x v="0"/>
    <d v="2015-12-19T07:59:00"/>
    <d v="2015-12-19T07:59:00"/>
    <b v="1"/>
    <n v="821"/>
    <b v="1"/>
    <s v="technology/hardware"/>
    <n v="4.0232999999999999"/>
    <n v="4.0812268535779083E-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7"/>
    <x v="5"/>
    <d v="2012-06-12T07:00:00"/>
    <d v="2012-06-12T07:00:00"/>
    <b v="1"/>
    <n v="388"/>
    <b v="1"/>
    <s v="technology/hardware"/>
    <n v="10.2684514"/>
    <n v="7.5571278450029965E-4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8"/>
    <x v="0"/>
    <d v="2015-11-19T04:59:00"/>
    <d v="2015-11-19T04:59:00"/>
    <b v="1"/>
    <n v="813"/>
    <b v="1"/>
    <s v="technology/hardware"/>
    <n v="1.14901155"/>
    <n v="3.5378234448557111E-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79"/>
    <x v="2"/>
    <d v="2016-04-03T12:01:02"/>
    <d v="2016-04-03T12:01:02"/>
    <b v="1"/>
    <n v="1945"/>
    <b v="1"/>
    <s v="technology/hardware"/>
    <n v="3.5482402000000004"/>
    <n v="1.0963181128492936E-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0"/>
    <x v="3"/>
    <d v="2014-07-09T17:24:25"/>
    <d v="2014-07-09T17:24:25"/>
    <b v="0"/>
    <n v="12"/>
    <b v="0"/>
    <s v="photography/people"/>
    <n v="5.0799999999999998E-2"/>
    <n v="3.1496062992125984E-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1"/>
    <x v="2"/>
    <d v="2016-12-04T15:04:47"/>
    <d v="2016-12-04T15:04:4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2"/>
    <x v="2"/>
    <d v="2016-09-02T07:00:00"/>
    <d v="2016-09-02T07:00:00"/>
    <b v="0"/>
    <n v="16"/>
    <b v="0"/>
    <s v="photography/people"/>
    <n v="4.2999999999999997E-2"/>
    <n v="1.127554615926709E-2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x v="1983"/>
    <x v="3"/>
    <d v="2014-11-30T19:58:01"/>
    <d v="2014-11-30T19:58:01"/>
    <b v="0"/>
    <n v="7"/>
    <b v="0"/>
    <s v="photography/people"/>
    <n v="0.21146666666666666"/>
    <n v="2.2068095838587644E-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4"/>
    <x v="2"/>
    <d v="2016-08-02T23:00:00"/>
    <d v="2016-08-02T23:00:00"/>
    <b v="0"/>
    <n v="4"/>
    <b v="0"/>
    <s v="photography/people"/>
    <n v="3.1875000000000001E-2"/>
    <n v="7.8431372549019607E-2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5"/>
    <x v="2"/>
    <d v="2016-03-14T09:24:43"/>
    <d v="2016-03-14T09:24:4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6"/>
    <x v="0"/>
    <d v="2015-03-01T15:21:16"/>
    <d v="2015-03-01T15:21:16"/>
    <b v="0"/>
    <n v="28"/>
    <b v="0"/>
    <s v="photography/people"/>
    <n v="0.42472727272727273"/>
    <n v="1.1986301369863013E-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7"/>
    <x v="0"/>
    <d v="2015-08-20T18:19:02"/>
    <d v="2015-08-20T18:19:02"/>
    <b v="0"/>
    <n v="1"/>
    <b v="0"/>
    <s v="photography/people"/>
    <n v="4.1666666666666666E-3"/>
    <n v="0.0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8"/>
    <x v="2"/>
    <d v="2016-12-11T16:20:08"/>
    <d v="2016-12-11T16:20:08"/>
    <b v="0"/>
    <n v="1"/>
    <b v="0"/>
    <s v="photography/people"/>
    <n v="0.01"/>
    <n v="0.02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89"/>
    <x v="2"/>
    <d v="2016-02-13T04:42:12"/>
    <d v="2016-02-13T04:42:12"/>
    <b v="0"/>
    <n v="5"/>
    <b v="0"/>
    <s v="photography/people"/>
    <n v="0.16966666666666666"/>
    <n v="9.823182711198428E-3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0"/>
    <x v="0"/>
    <d v="2015-07-03T21:26:26"/>
    <d v="2015-07-03T21:26:26"/>
    <b v="0"/>
    <n v="3"/>
    <b v="0"/>
    <s v="photography/people"/>
    <n v="7.0000000000000007E-2"/>
    <n v="2.1428571428571429E-2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1"/>
    <x v="0"/>
    <d v="2015-02-18T03:26:31"/>
    <d v="2015-02-18T03:26:3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2"/>
    <x v="0"/>
    <d v="2015-12-21T14:07:17"/>
    <d v="2015-12-21T14:07:1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3"/>
    <x v="2"/>
    <d v="2016-12-07T01:09:02"/>
    <d v="2016-12-07T01:09:0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4"/>
    <x v="0"/>
    <d v="2015-07-16T21:38:56"/>
    <d v="2015-07-16T21:38:56"/>
    <b v="0"/>
    <n v="3"/>
    <b v="0"/>
    <s v="photography/people"/>
    <n v="7.8E-2"/>
    <n v="3.8461538461538464E-2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5"/>
    <x v="3"/>
    <d v="2014-07-10T19:40:11"/>
    <d v="2014-07-10T19:40: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6"/>
    <x v="3"/>
    <d v="2014-08-26T22:20:12"/>
    <d v="2014-08-26T22:20: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7"/>
    <x v="3"/>
    <d v="2014-08-01T02:50:38"/>
    <d v="2014-08-01T02:50:38"/>
    <b v="0"/>
    <n v="3"/>
    <b v="0"/>
    <s v="photography/people"/>
    <n v="0.26200000000000001"/>
    <n v="4.5801526717557254E-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8"/>
    <x v="3"/>
    <d v="2014-11-13T12:35:08"/>
    <d v="2014-11-13T12:35:08"/>
    <b v="0"/>
    <n v="7"/>
    <b v="0"/>
    <s v="photography/people"/>
    <n v="7.6129032258064515E-3"/>
    <n v="2.9661016949152543E-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1999"/>
    <x v="2"/>
    <d v="2016-01-06T22:50:13"/>
    <d v="2016-01-06T22:50:13"/>
    <b v="0"/>
    <n v="25"/>
    <b v="0"/>
    <s v="photography/people"/>
    <n v="0.125"/>
    <n v="0.0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0"/>
    <x v="0"/>
    <d v="2015-06-12T20:00:00"/>
    <d v="2015-06-12T20:00:00"/>
    <b v="1"/>
    <n v="1637"/>
    <b v="1"/>
    <s v="technology/hardware"/>
    <n v="3.8212909090909091"/>
    <n v="7.7888957087324127E-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1"/>
    <x v="1"/>
    <d v="2017-01-23T17:05:43"/>
    <d v="2017-01-23T17:05:43"/>
    <b v="1"/>
    <n v="1375"/>
    <b v="1"/>
    <s v="technology/hardware"/>
    <n v="2.1679422000000002"/>
    <n v="1.2684840029406688E-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2"/>
    <x v="7"/>
    <d v="2010-07-02T23:00:00"/>
    <d v="2010-07-02T23:00:00"/>
    <b v="1"/>
    <n v="17"/>
    <b v="1"/>
    <s v="technology/hardware"/>
    <n v="3.12"/>
    <n v="1.0897435897435897E-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3"/>
    <x v="3"/>
    <d v="2014-07-10T14:31:03"/>
    <d v="2014-07-10T14:31:03"/>
    <b v="1"/>
    <n v="354"/>
    <b v="1"/>
    <s v="technology/hardware"/>
    <n v="2.3442048"/>
    <n v="3.020213933526627E-3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4"/>
    <x v="4"/>
    <d v="2013-10-16T03:59:00"/>
    <d v="2013-10-16T03:59:00"/>
    <b v="1"/>
    <n v="191"/>
    <b v="1"/>
    <s v="technology/hardware"/>
    <n v="1.236801"/>
    <n v="5.1476888090053827E-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5"/>
    <x v="3"/>
    <d v="2014-12-03T13:00:45"/>
    <d v="2014-12-03T13:00:45"/>
    <b v="1"/>
    <n v="303"/>
    <b v="1"/>
    <s v="technology/hardware"/>
    <n v="2.4784000000000002"/>
    <n v="2.4451258876694642E-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6"/>
    <x v="7"/>
    <d v="2010-08-24T04:00:00"/>
    <d v="2010-08-24T04:00:00"/>
    <b v="1"/>
    <n v="137"/>
    <b v="1"/>
    <s v="technology/hardware"/>
    <n v="1.157092"/>
    <n v="1.1840026549315007E-2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7"/>
    <x v="6"/>
    <d v="2011-09-19T14:30:22"/>
    <d v="2011-09-19T14:30:22"/>
    <b v="1"/>
    <n v="41"/>
    <b v="1"/>
    <s v="technology/hardware"/>
    <n v="1.1707484768810599"/>
    <n v="2.2294725394235999E-2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8"/>
    <x v="2"/>
    <d v="2016-11-23T08:45:43"/>
    <d v="2016-11-23T08:45:43"/>
    <b v="1"/>
    <n v="398"/>
    <b v="1"/>
    <s v="technology/hardware"/>
    <n v="3.05158"/>
    <n v="2.6084847849310849E-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09"/>
    <x v="2"/>
    <d v="2016-08-18T23:54:51"/>
    <d v="2016-08-18T23:54:51"/>
    <b v="1"/>
    <n v="1737"/>
    <b v="1"/>
    <s v="technology/hardware"/>
    <n v="3.2005299999999997"/>
    <n v="1.8090753718915307E-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0"/>
    <x v="2"/>
    <d v="2016-01-11T23:00:00"/>
    <d v="2016-01-11T23:00:00"/>
    <b v="1"/>
    <n v="971"/>
    <b v="1"/>
    <s v="technology/hardware"/>
    <n v="8.1956399999999991"/>
    <n v="2.3695525913778547E-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1"/>
    <x v="0"/>
    <d v="2015-02-05T19:44:01"/>
    <d v="2015-02-05T19:44:01"/>
    <b v="1"/>
    <n v="183"/>
    <b v="1"/>
    <s v="technology/hardware"/>
    <n v="2.3490000000000002"/>
    <n v="1.5581098339719029E-2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2"/>
    <x v="2"/>
    <d v="2016-07-08T23:03:34"/>
    <d v="2016-07-08T23:03:34"/>
    <b v="1"/>
    <n v="4562"/>
    <b v="1"/>
    <s v="technology/hardware"/>
    <n v="4.9491375"/>
    <n v="5.7611048389744676E-3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3"/>
    <x v="4"/>
    <d v="2013-03-25T04:08:59"/>
    <d v="2013-03-25T04:08:59"/>
    <b v="1"/>
    <n v="26457"/>
    <b v="1"/>
    <s v="technology/hardware"/>
    <n v="78.137822333333332"/>
    <n v="1.1286467598723754E-2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4"/>
    <x v="6"/>
    <d v="2011-09-09T21:02:43"/>
    <d v="2011-09-09T21:02:43"/>
    <b v="1"/>
    <n v="162"/>
    <b v="1"/>
    <s v="technology/hardware"/>
    <n v="1.1300013888888889"/>
    <n v="1.9911479951474985E-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5"/>
    <x v="4"/>
    <d v="2013-03-09T21:08:19"/>
    <d v="2013-03-09T21:08:19"/>
    <b v="1"/>
    <n v="479"/>
    <b v="1"/>
    <s v="technology/hardware"/>
    <n v="9.2154220000000002"/>
    <n v="5.1978086299249238E-3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6"/>
    <x v="5"/>
    <d v="2012-03-24T04:00:00"/>
    <d v="2012-03-24T04:00:00"/>
    <b v="1"/>
    <n v="426"/>
    <b v="1"/>
    <s v="technology/hardware"/>
    <n v="1.2510239999999999"/>
    <n v="1.3620841806392205E-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7"/>
    <x v="0"/>
    <d v="2015-08-13T08:46:49"/>
    <d v="2015-08-13T08:46:49"/>
    <b v="1"/>
    <n v="450"/>
    <b v="1"/>
    <s v="technology/hardware"/>
    <n v="1.0224343076923077"/>
    <n v="6.7711704028229468E-3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8"/>
    <x v="2"/>
    <d v="2016-09-22T17:00:21"/>
    <d v="2016-09-22T17:00:21"/>
    <b v="1"/>
    <n v="1780"/>
    <b v="1"/>
    <s v="technology/hardware"/>
    <n v="4.8490975000000001"/>
    <n v="9.1769654043871059E-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19"/>
    <x v="3"/>
    <d v="2014-05-14T23:04:00"/>
    <d v="2014-05-14T23:04:00"/>
    <b v="1"/>
    <n v="122"/>
    <b v="1"/>
    <s v="technology/hardware"/>
    <n v="1.9233333333333333"/>
    <n v="4.2287694974003469E-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0"/>
    <x v="3"/>
    <d v="2014-09-24T01:41:37"/>
    <d v="2014-09-24T01:41:37"/>
    <b v="1"/>
    <n v="95"/>
    <b v="1"/>
    <s v="technology/hardware"/>
    <n v="2.8109999999999999"/>
    <n v="6.7591604411241547E-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1"/>
    <x v="2"/>
    <d v="2016-06-11T13:39:32"/>
    <d v="2016-06-11T13:39:32"/>
    <b v="1"/>
    <n v="325"/>
    <b v="1"/>
    <s v="technology/hardware"/>
    <n v="1.2513700000000001"/>
    <n v="2.5971535197423625E-3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2"/>
    <x v="0"/>
    <d v="2015-06-11T10:05:53"/>
    <d v="2015-06-11T10:05:53"/>
    <b v="1"/>
    <n v="353"/>
    <b v="1"/>
    <s v="technology/hardware"/>
    <n v="1.61459"/>
    <n v="2.1863135532859735E-3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3"/>
    <x v="5"/>
    <d v="2012-08-13T03:00:00"/>
    <d v="2012-08-13T03:00:00"/>
    <b v="1"/>
    <n v="105"/>
    <b v="1"/>
    <s v="technology/hardware"/>
    <n v="5.8535000000000004"/>
    <n v="4.4844964551123256E-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4"/>
    <x v="0"/>
    <d v="2015-06-11T04:25:46"/>
    <d v="2015-06-11T04:25:46"/>
    <b v="1"/>
    <n v="729"/>
    <b v="1"/>
    <s v="technology/hardware"/>
    <n v="2.0114999999999998"/>
    <n v="4.5302013422818792E-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5"/>
    <x v="3"/>
    <d v="2014-04-21T03:59:00"/>
    <d v="2014-04-21T03:59:00"/>
    <b v="1"/>
    <n v="454"/>
    <b v="1"/>
    <s v="technology/hardware"/>
    <n v="1.3348307999999998"/>
    <n v="1.3604720538363365E-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6"/>
    <x v="0"/>
    <d v="2015-03-30T18:31:59"/>
    <d v="2015-03-30T18:31:59"/>
    <b v="1"/>
    <n v="539"/>
    <b v="1"/>
    <s v="technology/hardware"/>
    <n v="1.2024900000000001"/>
    <n v="4.4823657577193988E-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7"/>
    <x v="7"/>
    <d v="2010-03-15T21:55:00"/>
    <d v="2010-03-15T21:55:00"/>
    <b v="1"/>
    <n v="79"/>
    <b v="1"/>
    <s v="technology/hardware"/>
    <n v="1.2616666666666667"/>
    <n v="2.0871862615587846E-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8"/>
    <x v="3"/>
    <d v="2014-08-27T00:31:21"/>
    <d v="2014-08-27T00:31:21"/>
    <b v="1"/>
    <n v="94"/>
    <b v="1"/>
    <s v="technology/hardware"/>
    <n v="3.6120000000000001"/>
    <n v="1.0409745293466223E-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29"/>
    <x v="5"/>
    <d v="2012-11-29T23:54:56"/>
    <d v="2012-11-29T23:54:56"/>
    <b v="1"/>
    <n v="625"/>
    <b v="1"/>
    <s v="technology/hardware"/>
    <n v="2.26239013671875"/>
    <n v="8.4306795802196015E-3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0"/>
    <x v="0"/>
    <d v="2015-01-09T01:00:00"/>
    <d v="2015-01-09T01:00:00"/>
    <b v="1"/>
    <n v="508"/>
    <b v="1"/>
    <s v="technology/hardware"/>
    <n v="1.2035"/>
    <n v="8.4420440382218537E-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1"/>
    <x v="2"/>
    <d v="2016-12-15T05:00:00"/>
    <d v="2016-12-15T05:00:00"/>
    <b v="1"/>
    <n v="531"/>
    <b v="1"/>
    <s v="technology/hardware"/>
    <n v="3.0418799999999999"/>
    <n v="6.982523965442424E-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2"/>
    <x v="3"/>
    <d v="2014-04-26T01:58:38"/>
    <d v="2014-04-26T01:58:38"/>
    <b v="1"/>
    <n v="158"/>
    <b v="1"/>
    <s v="technology/hardware"/>
    <n v="1.7867599999999999"/>
    <n v="3.5371286574581925E-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3"/>
    <x v="0"/>
    <d v="2015-05-07T06:58:00"/>
    <d v="2015-05-07T06:58:00"/>
    <b v="1"/>
    <n v="508"/>
    <b v="1"/>
    <s v="technology/hardware"/>
    <n v="3.868199871794872"/>
    <n v="1.6836825212443115E-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4"/>
    <x v="0"/>
    <d v="2015-12-19T01:00:00"/>
    <d v="2015-12-19T01:00:00"/>
    <b v="1"/>
    <n v="644"/>
    <b v="1"/>
    <s v="technology/hardware"/>
    <n v="2.1103642500000004"/>
    <n v="3.8145073771032652E-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5"/>
    <x v="3"/>
    <d v="2014-05-09T20:45:19"/>
    <d v="2014-05-09T20:45:19"/>
    <b v="1"/>
    <n v="848"/>
    <b v="1"/>
    <s v="technology/hardware"/>
    <n v="1.3166833333333334"/>
    <n v="2.146808268249769E-2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6"/>
    <x v="4"/>
    <d v="2013-12-30T06:02:33"/>
    <d v="2013-12-30T06:02:33"/>
    <b v="1"/>
    <n v="429"/>
    <b v="1"/>
    <s v="technology/hardware"/>
    <n v="3.0047639999999998"/>
    <n v="1.4277327603765221E-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7"/>
    <x v="4"/>
    <d v="2013-07-01T18:00:00"/>
    <d v="2013-07-01T18:00:00"/>
    <b v="1"/>
    <n v="204"/>
    <b v="1"/>
    <s v="technology/hardware"/>
    <n v="4.2051249999999998"/>
    <n v="6.0640290122172353E-3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8"/>
    <x v="2"/>
    <d v="2016-12-01T04:59:00"/>
    <d v="2016-12-01T04:59:00"/>
    <b v="1"/>
    <n v="379"/>
    <b v="1"/>
    <s v="technology/hardware"/>
    <n v="1.362168"/>
    <n v="2.2258634764581167E-3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x v="2039"/>
    <x v="4"/>
    <d v="2013-11-15T23:15:03"/>
    <d v="2013-11-15T23:15:03"/>
    <b v="1"/>
    <n v="271"/>
    <b v="1"/>
    <s v="technology/hardware"/>
    <n v="2.4817133333333334"/>
    <n v="3.6399584158256254E-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0"/>
    <x v="2"/>
    <d v="2016-11-10T13:37:07"/>
    <d v="2016-11-10T13:37:07"/>
    <b v="0"/>
    <n v="120"/>
    <b v="1"/>
    <s v="technology/hardware"/>
    <n v="1.8186315789473684"/>
    <n v="6.9456502865080745E-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1"/>
    <x v="2"/>
    <d v="2016-01-22T16:59:34"/>
    <d v="2016-01-22T16:59:34"/>
    <b v="0"/>
    <n v="140"/>
    <b v="1"/>
    <s v="technology/hardware"/>
    <n v="1.2353000000000001"/>
    <n v="1.1333279365336355E-2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2"/>
    <x v="2"/>
    <d v="2016-12-11T04:59:00"/>
    <d v="2016-12-11T04:59:00"/>
    <b v="0"/>
    <n v="193"/>
    <b v="1"/>
    <s v="technology/hardware"/>
    <n v="5.0620938628158845"/>
    <n v="2.752817001854229E-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3"/>
    <x v="0"/>
    <d v="2015-06-13T16:25:14"/>
    <d v="2015-06-13T16:25:14"/>
    <b v="0"/>
    <n v="180"/>
    <b v="1"/>
    <s v="technology/hardware"/>
    <n v="1.0821333333333334"/>
    <n v="1.1089206505667817E-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4"/>
    <x v="5"/>
    <d v="2012-07-09T02:07:27"/>
    <d v="2012-07-09T02:07:27"/>
    <b v="0"/>
    <n v="263"/>
    <b v="1"/>
    <s v="technology/hardware"/>
    <n v="8.1918387755102042"/>
    <n v="6.5520661305266239E-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5"/>
    <x v="4"/>
    <d v="2013-05-23T04:07:24"/>
    <d v="2013-05-23T04:07:24"/>
    <b v="0"/>
    <n v="217"/>
    <b v="1"/>
    <s v="technology/hardware"/>
    <n v="1.2110000000000001"/>
    <n v="1.7919075144508672E-2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6"/>
    <x v="0"/>
    <d v="2015-04-17T00:00:00"/>
    <d v="2015-04-17T00:00:00"/>
    <b v="0"/>
    <n v="443"/>
    <b v="1"/>
    <s v="technology/hardware"/>
    <n v="1.0299897959183673"/>
    <n v="4.388789268766285E-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7"/>
    <x v="4"/>
    <d v="2013-05-23T15:38:11"/>
    <d v="2013-05-23T15:38:11"/>
    <b v="0"/>
    <n v="1373"/>
    <b v="1"/>
    <s v="technology/hardware"/>
    <n v="1.4833229411764706"/>
    <n v="1.0889699557710054E-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8"/>
    <x v="4"/>
    <d v="2013-12-02T22:59:00"/>
    <d v="2013-12-02T22:59:00"/>
    <b v="0"/>
    <n v="742"/>
    <b v="1"/>
    <s v="technology/hardware"/>
    <n v="1.2019070000000001"/>
    <n v="1.2347045154075982E-2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49"/>
    <x v="0"/>
    <d v="2015-05-31T01:42:58"/>
    <d v="2015-05-31T01:42:58"/>
    <b v="0"/>
    <n v="170"/>
    <b v="1"/>
    <s v="technology/hardware"/>
    <n v="4.7327000000000004"/>
    <n v="3.5920299194962704E-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0"/>
    <x v="4"/>
    <d v="2013-12-26T00:32:17"/>
    <d v="2013-12-26T00:32:17"/>
    <b v="0"/>
    <n v="242"/>
    <b v="1"/>
    <s v="technology/hardware"/>
    <n v="1.303625"/>
    <n v="2.3204525841403777E-2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1"/>
    <x v="2"/>
    <d v="2016-02-20T02:00:53"/>
    <d v="2016-02-20T02:00:53"/>
    <b v="0"/>
    <n v="541"/>
    <b v="1"/>
    <s v="technology/hardware"/>
    <n v="3.5304799999999998"/>
    <n v="3.0647390723074481E-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2"/>
    <x v="0"/>
    <d v="2015-11-25T15:49:11"/>
    <d v="2015-11-25T15:49:11"/>
    <b v="0"/>
    <n v="121"/>
    <b v="1"/>
    <s v="technology/hardware"/>
    <n v="1.0102"/>
    <n v="2.3955652346070087E-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3"/>
    <x v="3"/>
    <d v="2014-05-02T12:30:10"/>
    <d v="2014-05-02T12:30:10"/>
    <b v="0"/>
    <n v="621"/>
    <b v="1"/>
    <s v="technology/hardware"/>
    <n v="1.1359142857142857"/>
    <n v="1.5619890836833765E-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4"/>
    <x v="3"/>
    <d v="2014-12-03T04:00:00"/>
    <d v="2014-12-03T04:00:00"/>
    <b v="0"/>
    <n v="101"/>
    <b v="1"/>
    <s v="technology/hardware"/>
    <n v="1.6741666666666666"/>
    <n v="1.0054753608760578E-2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5"/>
    <x v="4"/>
    <d v="2013-04-17T18:15:42"/>
    <d v="2013-04-17T18:15:42"/>
    <b v="0"/>
    <n v="554"/>
    <b v="1"/>
    <s v="technology/hardware"/>
    <n v="1.5345200000000001"/>
    <n v="7.2204989182285016E-3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6"/>
    <x v="2"/>
    <d v="2016-02-26T11:52:12"/>
    <d v="2016-02-26T11:52:12"/>
    <b v="0"/>
    <n v="666"/>
    <b v="1"/>
    <s v="technology/hardware"/>
    <n v="2.022322"/>
    <n v="2.1954960683808016E-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7"/>
    <x v="0"/>
    <d v="2015-03-02T20:00:00"/>
    <d v="2015-03-02T20:00:00"/>
    <b v="0"/>
    <n v="410"/>
    <b v="1"/>
    <s v="technology/hardware"/>
    <n v="1.6828125"/>
    <n v="9.5171773444753943E-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8"/>
    <x v="2"/>
    <d v="2016-01-31T21:59:00"/>
    <d v="2016-01-31T21:59:00"/>
    <b v="0"/>
    <n v="375"/>
    <b v="1"/>
    <s v="technology/hardware"/>
    <n v="1.4345666666666668"/>
    <n v="8.7134326277389217E-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59"/>
    <x v="3"/>
    <d v="2014-07-23T15:25:50"/>
    <d v="2014-07-23T15:25:50"/>
    <b v="0"/>
    <n v="1364"/>
    <b v="1"/>
    <s v="technology/hardware"/>
    <n v="1.964"/>
    <n v="2.7780040733197557E-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0"/>
    <x v="2"/>
    <d v="2016-12-31T18:20:54"/>
    <d v="2016-12-31T18:20:54"/>
    <b v="0"/>
    <n v="35"/>
    <b v="1"/>
    <s v="technology/hardware"/>
    <n v="1.0791999999999999"/>
    <n v="6.4862861378799114E-3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1"/>
    <x v="2"/>
    <d v="2016-03-24T08:11:38"/>
    <d v="2016-03-24T08:11:38"/>
    <b v="0"/>
    <n v="203"/>
    <b v="1"/>
    <s v="technology/hardware"/>
    <n v="1.14977"/>
    <n v="1.7655705054054288E-3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2"/>
    <x v="2"/>
    <d v="2016-05-15T17:35:01"/>
    <d v="2016-05-15T17:35:01"/>
    <b v="0"/>
    <n v="49"/>
    <b v="1"/>
    <s v="technology/hardware"/>
    <n v="1.4804999999999999"/>
    <n v="8.2742316784869974E-3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3"/>
    <x v="4"/>
    <d v="2013-05-31T12:00:00"/>
    <d v="2013-05-31T12:00:00"/>
    <b v="0"/>
    <n v="5812"/>
    <b v="1"/>
    <s v="technology/hardware"/>
    <n v="1.9116676082790633"/>
    <n v="1.1605795844985306E-2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4"/>
    <x v="4"/>
    <d v="2013-12-25T08:00:29"/>
    <d v="2013-12-25T08:00:29"/>
    <b v="0"/>
    <n v="1556"/>
    <b v="1"/>
    <s v="technology/hardware"/>
    <n v="1.99215125"/>
    <n v="1.9526629817891588E-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5"/>
    <x v="3"/>
    <d v="2014-08-23T18:31:23"/>
    <d v="2014-08-23T18:31:23"/>
    <b v="0"/>
    <n v="65"/>
    <b v="1"/>
    <s v="technology/hardware"/>
    <n v="2.1859999999999999"/>
    <n v="1.4867337602927721E-2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6"/>
    <x v="0"/>
    <d v="2015-05-24T20:29:36"/>
    <d v="2015-05-24T20:29:36"/>
    <b v="0"/>
    <n v="10"/>
    <b v="1"/>
    <s v="technology/hardware"/>
    <n v="1.2686868686868686"/>
    <n v="1.5923566878980892E-2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7"/>
    <x v="2"/>
    <d v="2016-10-20T20:11:55"/>
    <d v="2016-10-20T20:11:55"/>
    <b v="0"/>
    <n v="76"/>
    <b v="1"/>
    <s v="technology/hardware"/>
    <n v="1.0522388"/>
    <n v="2.889078030576329E-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8"/>
    <x v="2"/>
    <d v="2016-01-02T23:19:51"/>
    <d v="2016-01-02T23:19:51"/>
    <b v="0"/>
    <n v="263"/>
    <b v="1"/>
    <s v="technology/hardware"/>
    <n v="1.2840666000000001"/>
    <n v="4.0963607339370087E-3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69"/>
    <x v="2"/>
    <d v="2016-06-28T15:45:23"/>
    <d v="2016-06-28T15:45:23"/>
    <b v="0"/>
    <n v="1530"/>
    <b v="1"/>
    <s v="technology/hardware"/>
    <n v="3.1732719999999999"/>
    <n v="3.857217408403692E-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0"/>
    <x v="2"/>
    <d v="2016-10-02T06:41:24"/>
    <d v="2016-10-02T06:41:24"/>
    <b v="0"/>
    <n v="278"/>
    <b v="1"/>
    <s v="technology/hardware"/>
    <n v="2.8073000000000001"/>
    <n v="4.9513767677127488E-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1"/>
    <x v="2"/>
    <d v="2016-05-07T13:57:12"/>
    <d v="2016-05-07T13:57:12"/>
    <b v="0"/>
    <n v="350"/>
    <b v="1"/>
    <s v="technology/hardware"/>
    <n v="1.1073146853146854"/>
    <n v="4.4206989756608948E-3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2"/>
    <x v="0"/>
    <d v="2015-05-08T16:01:58"/>
    <d v="2015-05-08T16:01:58"/>
    <b v="0"/>
    <n v="470"/>
    <b v="1"/>
    <s v="technology/hardware"/>
    <n v="1.5260429999999998"/>
    <n v="3.0798607902922789E-3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3"/>
    <x v="2"/>
    <d v="2016-05-06T19:49:42"/>
    <d v="2016-05-06T19:49:42"/>
    <b v="0"/>
    <n v="3"/>
    <b v="1"/>
    <s v="technology/hardware"/>
    <n v="1.0249999999999999"/>
    <n v="4.8780487804878049E-3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4"/>
    <x v="4"/>
    <d v="2013-07-25T16:21:28"/>
    <d v="2013-07-25T16:21:28"/>
    <b v="0"/>
    <n v="8200"/>
    <b v="1"/>
    <s v="technology/hardware"/>
    <n v="16.783738373837384"/>
    <n v="4.886170112608345E-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5"/>
    <x v="3"/>
    <d v="2014-07-23T21:08:09"/>
    <d v="2014-07-23T21:08:09"/>
    <b v="0"/>
    <n v="8359"/>
    <b v="1"/>
    <s v="technology/hardware"/>
    <n v="5.4334915642458101"/>
    <n v="8.5945332702155909E-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6"/>
    <x v="0"/>
    <d v="2015-06-05T21:00:00"/>
    <d v="2015-06-05T21:00:00"/>
    <b v="0"/>
    <n v="188"/>
    <b v="1"/>
    <s v="technology/hardware"/>
    <n v="1.1550800000000001"/>
    <n v="3.2551857879973682E-3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7"/>
    <x v="2"/>
    <d v="2016-12-18T18:30:57"/>
    <d v="2016-12-18T18:30:57"/>
    <b v="0"/>
    <n v="48"/>
    <b v="1"/>
    <s v="technology/hardware"/>
    <n v="1.3120499999999999"/>
    <n v="1.8291985823710986E-3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8"/>
    <x v="0"/>
    <d v="2015-06-25T19:00:00"/>
    <d v="2015-06-25T19:00:00"/>
    <b v="0"/>
    <n v="607"/>
    <b v="1"/>
    <s v="technology/hardware"/>
    <n v="2.8816999999999999"/>
    <n v="2.1063955304160737E-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79"/>
    <x v="0"/>
    <d v="2015-11-11T23:58:20"/>
    <d v="2015-11-11T23:58:20"/>
    <b v="0"/>
    <n v="50"/>
    <b v="1"/>
    <s v="technology/hardware"/>
    <n v="5.0780000000000003"/>
    <n v="9.8463962189838522E-3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0"/>
    <x v="5"/>
    <d v="2012-05-16T04:59:00"/>
    <d v="2012-05-16T04:59:00"/>
    <b v="0"/>
    <n v="55"/>
    <b v="1"/>
    <s v="music/indie rock"/>
    <n v="1.1457142857142857"/>
    <n v="1.3715710723192019E-2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1"/>
    <x v="6"/>
    <d v="2011-11-24T03:53:16"/>
    <d v="2011-11-24T03:53:16"/>
    <b v="0"/>
    <n v="38"/>
    <b v="1"/>
    <s v="music/indie rock"/>
    <n v="1.1073333333333333"/>
    <n v="2.2877784467188442E-2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2"/>
    <x v="5"/>
    <d v="2012-06-04T17:19:55"/>
    <d v="2012-06-04T17:19:55"/>
    <b v="0"/>
    <n v="25"/>
    <b v="1"/>
    <s v="music/indie rock"/>
    <n v="1.1333333333333333"/>
    <n v="2.9411764705882353E-2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3"/>
    <x v="3"/>
    <d v="2014-05-04T06:59:00"/>
    <d v="2014-05-04T06:59:00"/>
    <b v="0"/>
    <n v="46"/>
    <b v="1"/>
    <s v="music/indie rock"/>
    <n v="1.0833333333333333"/>
    <n v="1.4153846153846154E-2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4"/>
    <x v="5"/>
    <d v="2012-07-15T20:03:07"/>
    <d v="2012-07-15T20:03:07"/>
    <b v="0"/>
    <n v="83"/>
    <b v="1"/>
    <s v="music/indie rock"/>
    <n v="1.2353333333333334"/>
    <n v="1.119805720453319E-2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5"/>
    <x v="6"/>
    <d v="2011-12-14T04:59:00"/>
    <d v="2011-12-14T04:59:00"/>
    <b v="0"/>
    <n v="35"/>
    <b v="1"/>
    <s v="music/indie rock"/>
    <n v="1.0069999999999999"/>
    <n v="8.6891757696127107E-3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6"/>
    <x v="6"/>
    <d v="2011-09-08T04:54:18"/>
    <d v="2011-09-08T04:54:18"/>
    <b v="0"/>
    <n v="25"/>
    <b v="1"/>
    <s v="music/indie rock"/>
    <n v="1.0353333333333334"/>
    <n v="1.6097875080489377E-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7"/>
    <x v="7"/>
    <d v="2010-09-11T03:59:00"/>
    <d v="2010-09-11T03:59:00"/>
    <b v="0"/>
    <n v="75"/>
    <b v="1"/>
    <s v="music/indie rock"/>
    <n v="1.1551066666666667"/>
    <n v="2.1643022866575091E-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8"/>
    <x v="4"/>
    <d v="2013-08-02T01:49:54"/>
    <d v="2013-08-02T01:49:54"/>
    <b v="0"/>
    <n v="62"/>
    <b v="1"/>
    <s v="music/indie rock"/>
    <n v="1.2040040000000001"/>
    <n v="2.0597938212829858E-2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89"/>
    <x v="4"/>
    <d v="2013-02-24T09:09:15"/>
    <d v="2013-02-24T09:09:15"/>
    <b v="0"/>
    <n v="160"/>
    <b v="1"/>
    <s v="music/indie rock"/>
    <n v="1.1504037499999999"/>
    <n v="1.7385200630648155E-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0"/>
    <x v="6"/>
    <d v="2011-03-01T20:00:00"/>
    <d v="2011-03-01T20:00:00"/>
    <b v="0"/>
    <n v="246"/>
    <b v="1"/>
    <s v="music/indie rock"/>
    <n v="1.2046777777777777"/>
    <n v="1.134466570129403E-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1"/>
    <x v="6"/>
    <d v="2011-10-07T16:58:52"/>
    <d v="2011-10-07T16:58:52"/>
    <b v="0"/>
    <n v="55"/>
    <b v="1"/>
    <s v="music/indie rock"/>
    <n v="1.0128333333333333"/>
    <n v="9.0505183478690136E-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2"/>
    <x v="5"/>
    <d v="2012-12-22T21:30:32"/>
    <d v="2012-12-22T21:30:32"/>
    <b v="0"/>
    <n v="23"/>
    <b v="1"/>
    <s v="music/indie rock"/>
    <n v="1.0246666666666666"/>
    <n v="1.4964216005204945E-2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x v="2093"/>
    <x v="5"/>
    <d v="2012-03-05T03:00:00"/>
    <d v="2012-03-05T03:00:00"/>
    <b v="0"/>
    <n v="72"/>
    <b v="1"/>
    <s v="music/indie rock"/>
    <n v="1.2054285714285715"/>
    <n v="1.7065655368570753E-2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4"/>
    <x v="6"/>
    <d v="2011-10-02T17:36:13"/>
    <d v="2011-10-02T17:36:13"/>
    <b v="0"/>
    <n v="22"/>
    <b v="1"/>
    <s v="music/indie rock"/>
    <n v="1"/>
    <n v="8.8000000000000005E-3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5"/>
    <x v="5"/>
    <d v="2012-10-26T03:59:00"/>
    <d v="2012-10-26T03:59:00"/>
    <b v="0"/>
    <n v="14"/>
    <b v="1"/>
    <s v="music/indie rock"/>
    <n v="1.0166666666666666"/>
    <n v="2.2950819672131147E-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6"/>
    <x v="6"/>
    <d v="2011-12-01T15:02:15"/>
    <d v="2011-12-01T15:02:15"/>
    <b v="0"/>
    <n v="38"/>
    <b v="1"/>
    <s v="music/indie rock"/>
    <n v="1"/>
    <n v="1.2666666666666666E-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7"/>
    <x v="5"/>
    <d v="2012-03-08T02:43:55"/>
    <d v="2012-03-08T02:43:55"/>
    <b v="0"/>
    <n v="32"/>
    <b v="1"/>
    <s v="music/indie rock"/>
    <n v="1.0033333333333334"/>
    <n v="5.3156146179401996E-3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8"/>
    <x v="0"/>
    <d v="2015-07-02T03:40:00"/>
    <d v="2015-07-02T03:40:00"/>
    <b v="0"/>
    <n v="63"/>
    <b v="1"/>
    <s v="music/indie rock"/>
    <n v="1.3236666666666668"/>
    <n v="1.5865021405187609E-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099"/>
    <x v="5"/>
    <d v="2012-06-30T03:59:00"/>
    <d v="2012-06-30T03:59:00"/>
    <b v="0"/>
    <n v="27"/>
    <b v="1"/>
    <s v="music/indie rock"/>
    <n v="1.3666666666666667"/>
    <n v="3.2926829268292684E-2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0"/>
    <x v="5"/>
    <d v="2012-02-13T03:35:14"/>
    <d v="2012-02-13T03:35:14"/>
    <b v="0"/>
    <n v="44"/>
    <b v="1"/>
    <s v="music/indie rock"/>
    <n v="1.1325000000000001"/>
    <n v="1.9426048565121413E-2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1"/>
    <x v="6"/>
    <d v="2011-05-05T20:50:48"/>
    <d v="2011-05-05T20:50:48"/>
    <b v="0"/>
    <n v="38"/>
    <b v="1"/>
    <s v="music/indie rock"/>
    <n v="1.36"/>
    <n v="2.7941176470588237E-2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2"/>
    <x v="5"/>
    <d v="2012-11-09T19:07:07"/>
    <d v="2012-11-09T19:07:07"/>
    <b v="0"/>
    <n v="115"/>
    <b v="1"/>
    <s v="music/indie rock"/>
    <n v="1.4612318374694613"/>
    <n v="1.0119676170362548E-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3"/>
    <x v="4"/>
    <d v="2013-05-31T00:00:00"/>
    <d v="2013-05-31T00:00:00"/>
    <b v="0"/>
    <n v="37"/>
    <b v="1"/>
    <s v="music/indie rock"/>
    <n v="1.2949999999999999"/>
    <n v="3.5714285714285712E-2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4"/>
    <x v="3"/>
    <d v="2014-11-21T04:00:00"/>
    <d v="2014-11-21T04:00:00"/>
    <b v="0"/>
    <n v="99"/>
    <b v="1"/>
    <s v="music/indie rock"/>
    <n v="2.54"/>
    <n v="1.9488188976377954E-2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5"/>
    <x v="4"/>
    <d v="2013-01-26T05:09:34"/>
    <d v="2013-01-26T05:09:34"/>
    <b v="0"/>
    <n v="44"/>
    <b v="1"/>
    <s v="music/indie rock"/>
    <n v="1.0704545454545455"/>
    <n v="1.8683651804670912E-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6"/>
    <x v="3"/>
    <d v="2014-11-12T18:03:13"/>
    <d v="2014-11-12T18:03:13"/>
    <b v="0"/>
    <n v="58"/>
    <b v="1"/>
    <s v="music/indie rock"/>
    <n v="1.0773299999999999"/>
    <n v="2.691840011881225E-2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7"/>
    <x v="5"/>
    <d v="2012-09-10T03:55:00"/>
    <d v="2012-09-10T03:55:00"/>
    <b v="0"/>
    <n v="191"/>
    <b v="1"/>
    <s v="music/indie rock"/>
    <n v="1.0731250000000001"/>
    <n v="1.1124053581828771E-2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8"/>
    <x v="0"/>
    <d v="2015-07-05T17:00:17"/>
    <d v="2015-07-05T17:00:17"/>
    <b v="0"/>
    <n v="40"/>
    <b v="1"/>
    <s v="music/indie rock"/>
    <n v="1.06525"/>
    <n v="9.3874677305796767E-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09"/>
    <x v="3"/>
    <d v="2014-05-28T04:59:00"/>
    <d v="2014-05-28T04:59:00"/>
    <b v="0"/>
    <n v="38"/>
    <b v="1"/>
    <s v="music/indie rock"/>
    <n v="1.0035000000000001"/>
    <n v="1.8933731938216243E-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0"/>
    <x v="6"/>
    <d v="2011-08-15T01:00:00"/>
    <d v="2011-08-15T01:00:00"/>
    <b v="0"/>
    <n v="39"/>
    <b v="1"/>
    <s v="music/indie rock"/>
    <n v="1.0649999999999999"/>
    <n v="1.8309859154929577E-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1"/>
    <x v="4"/>
    <d v="2013-04-15T22:16:33"/>
    <d v="2013-04-15T22:16:33"/>
    <b v="0"/>
    <n v="11"/>
    <b v="1"/>
    <s v="music/indie rock"/>
    <n v="1"/>
    <n v="3.6666666666666667E-2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2"/>
    <x v="3"/>
    <d v="2014-09-23T20:46:16"/>
    <d v="2014-09-23T20:46:16"/>
    <b v="0"/>
    <n v="107"/>
    <b v="1"/>
    <s v="music/indie rock"/>
    <n v="1.0485714285714285"/>
    <n v="1.4577656675749319E-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3"/>
    <x v="7"/>
    <d v="2010-12-09T04:59:00"/>
    <d v="2010-12-09T04:59:00"/>
    <b v="0"/>
    <n v="147"/>
    <b v="1"/>
    <s v="music/indie rock"/>
    <n v="1.0469999999999999"/>
    <n v="2.8080229226361032E-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4"/>
    <x v="6"/>
    <d v="2011-02-20T01:56:41"/>
    <d v="2011-02-20T01:56:41"/>
    <b v="0"/>
    <n v="36"/>
    <b v="1"/>
    <s v="music/indie rock"/>
    <n v="2.2566666666666668"/>
    <n v="1.0635155096011817E-2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5"/>
    <x v="5"/>
    <d v="2012-10-02T18:40:03"/>
    <d v="2012-10-02T18:40:03"/>
    <b v="0"/>
    <n v="92"/>
    <b v="1"/>
    <s v="music/indie rock"/>
    <n v="1.0090416666666666"/>
    <n v="1.899492092331833E-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6"/>
    <x v="0"/>
    <d v="2015-10-27T04:59:00"/>
    <d v="2015-10-27T04:59:00"/>
    <b v="0"/>
    <n v="35"/>
    <b v="1"/>
    <s v="music/indie rock"/>
    <n v="1.4775"/>
    <n v="1.9740552735476594E-2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7"/>
    <x v="6"/>
    <d v="2011-07-24T20:08:56"/>
    <d v="2011-07-24T20:08:56"/>
    <b v="0"/>
    <n v="17"/>
    <b v="1"/>
    <s v="music/indie rock"/>
    <n v="1.3461099999999999"/>
    <n v="1.2628982772581737E-2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8"/>
    <x v="5"/>
    <d v="2012-08-16T03:07:25"/>
    <d v="2012-08-16T03:07:25"/>
    <b v="0"/>
    <n v="22"/>
    <b v="1"/>
    <s v="music/indie rock"/>
    <n v="1.0075000000000001"/>
    <n v="1.0918114143920596E-2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x v="2119"/>
    <x v="3"/>
    <d v="2014-01-01T23:08:56"/>
    <d v="2014-01-01T23:08:56"/>
    <b v="0"/>
    <n v="69"/>
    <b v="1"/>
    <s v="music/indie rock"/>
    <n v="1.00880375"/>
    <n v="8.549730311767775E-3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0"/>
    <x v="1"/>
    <d v="2017-01-11T17:49:08"/>
    <d v="2017-01-11T17:49:08"/>
    <b v="0"/>
    <n v="10"/>
    <b v="0"/>
    <s v="games/video games"/>
    <n v="5.6800000000000002E-3"/>
    <n v="3.5211267605633804E-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1"/>
    <x v="1"/>
    <d v="2017-01-07T07:12:49"/>
    <d v="2017-01-07T07:12:49"/>
    <b v="0"/>
    <n v="3"/>
    <b v="0"/>
    <s v="games/video games"/>
    <n v="3.875E-3"/>
    <n v="9.6774193548387101E-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2"/>
    <x v="7"/>
    <d v="2010-03-15T06:59:00"/>
    <d v="2010-03-15T06:59:00"/>
    <b v="0"/>
    <n v="5"/>
    <b v="0"/>
    <s v="games/video games"/>
    <n v="0.1"/>
    <n v="0.1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3"/>
    <x v="7"/>
    <d v="2010-11-30T05:00:00"/>
    <d v="2010-11-30T05:00:00"/>
    <b v="0"/>
    <n v="5"/>
    <b v="0"/>
    <s v="games/video games"/>
    <n v="0.10454545454545454"/>
    <n v="4.3478260869565216E-2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4"/>
    <x v="0"/>
    <d v="2015-08-05T00:33:53"/>
    <d v="2015-08-05T00:33:53"/>
    <b v="0"/>
    <n v="27"/>
    <b v="0"/>
    <s v="games/video games"/>
    <n v="1.4200000000000001E-2"/>
    <n v="3.1690140845070422E-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5"/>
    <x v="3"/>
    <d v="2014-12-08T23:21:27"/>
    <d v="2014-12-08T23:21:27"/>
    <b v="0"/>
    <n v="2"/>
    <b v="0"/>
    <s v="games/video games"/>
    <n v="5.0000000000000001E-4"/>
    <n v="0.2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6"/>
    <x v="0"/>
    <d v="2015-03-12T11:07:43"/>
    <d v="2015-03-12T11:07:43"/>
    <b v="0"/>
    <n v="236"/>
    <b v="0"/>
    <s v="games/video games"/>
    <n v="0.28842857142857142"/>
    <n v="2.9222387320455671E-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7"/>
    <x v="3"/>
    <d v="2014-09-21T18:32:49"/>
    <d v="2014-09-21T18:32:49"/>
    <b v="0"/>
    <n v="1"/>
    <b v="0"/>
    <s v="games/video games"/>
    <n v="1.6666666666666668E-3"/>
    <n v="0.0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8"/>
    <x v="2"/>
    <d v="2016-03-10T00:35:00"/>
    <d v="2016-03-10T00:35:00"/>
    <b v="0"/>
    <n v="12"/>
    <b v="0"/>
    <s v="games/video games"/>
    <n v="0.11799999999999999"/>
    <n v="5.0847457627118647E-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29"/>
    <x v="3"/>
    <d v="2014-08-16T02:04:23"/>
    <d v="2014-08-16T02:04:23"/>
    <b v="0"/>
    <n v="4"/>
    <b v="0"/>
    <s v="games/video games"/>
    <n v="2.0238095238095236E-3"/>
    <n v="4.7058823529411764E-2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0"/>
    <x v="0"/>
    <d v="2015-07-12T04:58:11"/>
    <d v="2015-07-12T04:58:11"/>
    <b v="0"/>
    <n v="3"/>
    <b v="0"/>
    <s v="games/video games"/>
    <n v="0.05"/>
    <n v="0.12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1"/>
    <x v="3"/>
    <d v="2014-02-03T11:41:32"/>
    <d v="2014-02-03T11:41:32"/>
    <b v="0"/>
    <n v="99"/>
    <b v="0"/>
    <s v="games/video games"/>
    <n v="2.1129899999999997E-2"/>
    <n v="4.6853037638606911E-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2"/>
    <x v="6"/>
    <d v="2011-04-24T06:59:00"/>
    <d v="2011-04-24T06:59:00"/>
    <b v="0"/>
    <n v="3"/>
    <b v="0"/>
    <s v="games/video games"/>
    <n v="1.6E-2"/>
    <n v="0.187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3"/>
    <x v="4"/>
    <d v="2013-04-27T21:16:31"/>
    <d v="2013-04-27T21:16:31"/>
    <b v="0"/>
    <n v="3"/>
    <b v="0"/>
    <s v="games/video games"/>
    <n v="1.7333333333333333E-2"/>
    <n v="2.8846153846153848E-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4"/>
    <x v="5"/>
    <d v="2012-10-04T23:07:13"/>
    <d v="2012-10-04T23:07:13"/>
    <b v="0"/>
    <n v="22"/>
    <b v="0"/>
    <s v="games/video games"/>
    <n v="9.5600000000000004E-2"/>
    <n v="4.6025104602510462E-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5"/>
    <x v="4"/>
    <d v="2013-10-19T12:13:06"/>
    <d v="2013-10-19T12:13:06"/>
    <b v="0"/>
    <n v="4"/>
    <b v="0"/>
    <s v="games/video games"/>
    <n v="5.9612499999999998E-4"/>
    <n v="8.3875026210945697E-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6"/>
    <x v="3"/>
    <d v="2014-12-05T18:30:29"/>
    <d v="2014-12-05T18:30:29"/>
    <b v="0"/>
    <n v="534"/>
    <b v="0"/>
    <s v="games/video games"/>
    <n v="0.28405999999999998"/>
    <n v="3.759769062874041E-2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7"/>
    <x v="4"/>
    <d v="2013-11-09T01:18:59"/>
    <d v="2013-11-09T01:18:59"/>
    <b v="0"/>
    <n v="12"/>
    <b v="0"/>
    <s v="games/video games"/>
    <n v="0.128"/>
    <n v="9.375E-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8"/>
    <x v="2"/>
    <d v="2016-11-03T18:00:08"/>
    <d v="2016-11-03T18:00:08"/>
    <b v="0"/>
    <n v="56"/>
    <b v="0"/>
    <s v="games/video games"/>
    <n v="5.4199999999999998E-2"/>
    <n v="3.4440344403444033E-2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39"/>
    <x v="4"/>
    <d v="2013-01-11T20:00:24"/>
    <d v="2013-01-11T20:00:24"/>
    <b v="0"/>
    <n v="11"/>
    <b v="0"/>
    <s v="games/video games"/>
    <n v="1.1199999999999999E-3"/>
    <n v="1.9642857142857142E-2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0"/>
    <x v="3"/>
    <d v="2014-11-14T06:39:19"/>
    <d v="2014-11-14T06:39:1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1"/>
    <x v="0"/>
    <d v="2015-12-30T16:50:10"/>
    <d v="2015-12-30T16:50:10"/>
    <b v="0"/>
    <n v="12"/>
    <b v="0"/>
    <s v="games/video games"/>
    <n v="5.7238095238095241E-2"/>
    <n v="1.9966722129783693E-2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2"/>
    <x v="7"/>
    <d v="2010-07-21T19:00:00"/>
    <d v="2010-07-21T19:00:00"/>
    <b v="0"/>
    <n v="5"/>
    <b v="0"/>
    <s v="games/video games"/>
    <n v="0.1125"/>
    <n v="2.2222222222222223E-2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3"/>
    <x v="4"/>
    <d v="2013-09-14T13:07:20"/>
    <d v="2013-09-14T13:07:20"/>
    <b v="0"/>
    <n v="24"/>
    <b v="0"/>
    <s v="games/video games"/>
    <n v="1.7098591549295775E-2"/>
    <n v="3.9538714991762765E-2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4"/>
    <x v="4"/>
    <d v="2013-11-27T06:41:54"/>
    <d v="2013-11-27T06:41:54"/>
    <b v="0"/>
    <n v="89"/>
    <b v="0"/>
    <s v="games/video games"/>
    <n v="0.30433333333333334"/>
    <n v="1.9496166484118293E-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5"/>
    <x v="2"/>
    <d v="2016-02-11T16:18:30"/>
    <d v="2016-02-11T16:18:3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6"/>
    <x v="3"/>
    <d v="2014-11-16T08:05:48"/>
    <d v="2014-11-16T08:05:48"/>
    <b v="0"/>
    <n v="55"/>
    <b v="0"/>
    <s v="games/video games"/>
    <n v="6.9641025641025639E-3"/>
    <n v="2.0250368188512519E-2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7"/>
    <x v="0"/>
    <d v="2015-04-02T16:36:22"/>
    <d v="2015-04-02T16:36:2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8"/>
    <x v="7"/>
    <d v="2010-07-31T00:00:00"/>
    <d v="2010-07-31T00:00:00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49"/>
    <x v="2"/>
    <d v="2016-07-13T06:49:59"/>
    <d v="2016-07-13T06:49:59"/>
    <b v="0"/>
    <n v="4"/>
    <b v="0"/>
    <s v="games/video games"/>
    <n v="8.0999999999999996E-3"/>
    <n v="9.876543209876543E-3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0"/>
    <x v="2"/>
    <d v="2016-06-29T20:20:14"/>
    <d v="2016-06-29T20:20:14"/>
    <b v="0"/>
    <n v="6"/>
    <b v="0"/>
    <s v="games/video games"/>
    <n v="2.6222222222222224E-3"/>
    <n v="5.0847457627118647E-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1"/>
    <x v="3"/>
    <d v="2014-03-15T18:58:29"/>
    <d v="2014-03-15T18:58:29"/>
    <b v="0"/>
    <n v="4"/>
    <b v="0"/>
    <s v="games/video games"/>
    <n v="1.6666666666666668E-3"/>
    <n v="0.08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2"/>
    <x v="0"/>
    <d v="2015-01-10T07:59:00"/>
    <d v="2015-01-10T07:59:00"/>
    <b v="0"/>
    <n v="4"/>
    <b v="0"/>
    <s v="games/video games"/>
    <n v="9.1244548809124457E-5"/>
    <n v="0.11764705882352941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3"/>
    <x v="3"/>
    <d v="2014-01-28T15:10:27"/>
    <d v="2014-01-28T15:10: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4"/>
    <x v="2"/>
    <d v="2016-03-31T16:56:25"/>
    <d v="2016-03-31T16:56:25"/>
    <b v="0"/>
    <n v="5"/>
    <b v="0"/>
    <s v="games/video games"/>
    <n v="2.3E-2"/>
    <n v="4.3478260869565216E-2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5"/>
    <x v="4"/>
    <d v="2013-09-16T20:30:06"/>
    <d v="2013-09-16T20:30:06"/>
    <b v="0"/>
    <n v="83"/>
    <b v="0"/>
    <s v="games/video games"/>
    <n v="2.6660714285714284E-2"/>
    <n v="5.5592766242464835E-2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6"/>
    <x v="2"/>
    <d v="2016-12-23T07:59:00"/>
    <d v="2016-12-23T07:59:00"/>
    <b v="0"/>
    <n v="57"/>
    <b v="0"/>
    <s v="games/video games"/>
    <n v="0.28192"/>
    <n v="2.6958002270147559E-3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7"/>
    <x v="4"/>
    <d v="2013-02-04T20:29:34"/>
    <d v="2013-02-04T20:29:34"/>
    <b v="0"/>
    <n v="311"/>
    <b v="0"/>
    <s v="games/video games"/>
    <n v="6.5900366666666668E-2"/>
    <n v="1.5730817886192842E-2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x v="2158"/>
    <x v="6"/>
    <d v="2011-07-16T17:32:54"/>
    <d v="2011-07-16T17:32:54"/>
    <b v="0"/>
    <n v="2"/>
    <b v="0"/>
    <s v="games/video games"/>
    <n v="7.2222222222222219E-3"/>
    <n v="7.6923076923076927E-2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59"/>
    <x v="5"/>
    <d v="2012-05-19T17:05:05"/>
    <d v="2012-05-19T17:05:05"/>
    <b v="0"/>
    <n v="16"/>
    <b v="0"/>
    <s v="games/video games"/>
    <n v="8.5000000000000006E-3"/>
    <n v="0.1882352941176470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0"/>
    <x v="0"/>
    <d v="2015-09-23T20:27:39"/>
    <d v="2015-09-23T20:27:39"/>
    <b v="0"/>
    <n v="13"/>
    <b v="1"/>
    <s v="music/rock"/>
    <n v="1.1575"/>
    <n v="2.8077753779697623E-2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1"/>
    <x v="3"/>
    <d v="2014-07-24T18:23:11"/>
    <d v="2014-07-24T18:23:11"/>
    <b v="0"/>
    <n v="58"/>
    <b v="1"/>
    <s v="music/rock"/>
    <n v="1.1226666666666667"/>
    <n v="1.1480601741884403E-2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2"/>
    <x v="0"/>
    <d v="2015-06-08T03:50:00"/>
    <d v="2015-06-08T03:50:00"/>
    <b v="0"/>
    <n v="44"/>
    <b v="1"/>
    <s v="music/rock"/>
    <n v="1.3220000000000001"/>
    <n v="1.3313161875945537E-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3"/>
    <x v="2"/>
    <d v="2016-06-25T03:59:00"/>
    <d v="2016-06-25T03:59:00"/>
    <b v="0"/>
    <n v="83"/>
    <b v="1"/>
    <s v="music/rock"/>
    <n v="1.0263636363636364"/>
    <n v="1.470327723649247E-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4"/>
    <x v="2"/>
    <d v="2016-04-08T15:00:35"/>
    <d v="2016-04-08T15:00:35"/>
    <b v="0"/>
    <n v="117"/>
    <b v="1"/>
    <s v="music/rock"/>
    <n v="1.3864000000000001"/>
    <n v="3.3756491633006348E-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5"/>
    <x v="3"/>
    <d v="2014-12-05T21:06:58"/>
    <d v="2014-12-05T21:06:58"/>
    <b v="0"/>
    <n v="32"/>
    <b v="1"/>
    <s v="music/rock"/>
    <n v="1.466"/>
    <n v="1.0914051841746248E-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6"/>
    <x v="5"/>
    <d v="2012-09-15T01:35:37"/>
    <d v="2012-09-15T01:35:37"/>
    <b v="0"/>
    <n v="8"/>
    <b v="1"/>
    <s v="music/rock"/>
    <n v="1.2"/>
    <n v="4.4444444444444446E-2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7"/>
    <x v="1"/>
    <d v="2017-02-10T05:00:00"/>
    <d v="2017-02-10T05:00:00"/>
    <b v="0"/>
    <n v="340"/>
    <b v="1"/>
    <s v="music/rock"/>
    <n v="1.215816111111111"/>
    <n v="1.5535975149750808E-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8"/>
    <x v="1"/>
    <d v="2017-03-02T16:49:11"/>
    <d v="2017-03-02T16:49:11"/>
    <b v="0"/>
    <n v="7"/>
    <b v="1"/>
    <s v="music/rock"/>
    <n v="1"/>
    <n v="4.5751633986928102E-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69"/>
    <x v="0"/>
    <d v="2015-08-22T18:00:22"/>
    <d v="2015-08-22T18:00:22"/>
    <b v="0"/>
    <n v="19"/>
    <b v="1"/>
    <s v="music/rock"/>
    <n v="1.8085714285714285"/>
    <n v="3.0015797788309637E-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0"/>
    <x v="0"/>
    <d v="2015-06-22T05:00:00"/>
    <d v="2015-06-22T05:00:00"/>
    <b v="0"/>
    <n v="47"/>
    <b v="1"/>
    <s v="music/rock"/>
    <n v="1.0607500000000001"/>
    <n v="1.1077068112184774E-2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x v="2171"/>
    <x v="0"/>
    <d v="2015-04-18T13:55:20"/>
    <d v="2015-04-18T13:55:20"/>
    <b v="0"/>
    <n v="13"/>
    <b v="1"/>
    <s v="music/rock"/>
    <n v="1"/>
    <n v="1.2999999999999999E-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2"/>
    <x v="4"/>
    <d v="2013-09-10T03:59:00"/>
    <d v="2013-09-10T03:59:00"/>
    <b v="0"/>
    <n v="90"/>
    <b v="1"/>
    <s v="music/rock"/>
    <n v="1.2692857142857144"/>
    <n v="1.6882386043894203E-2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x v="2173"/>
    <x v="2"/>
    <d v="2016-05-05T13:01:47"/>
    <d v="2016-05-05T13:01:47"/>
    <b v="0"/>
    <n v="63"/>
    <b v="1"/>
    <s v="music/rock"/>
    <n v="1.0297499999999999"/>
    <n v="1.529497450837582E-2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4"/>
    <x v="2"/>
    <d v="2016-07-21T00:13:06"/>
    <d v="2016-07-21T00:13:06"/>
    <b v="0"/>
    <n v="26"/>
    <b v="1"/>
    <s v="music/rock"/>
    <n v="2.5"/>
    <n v="1.4857142857142857E-2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5"/>
    <x v="0"/>
    <d v="2015-05-02T15:11:49"/>
    <d v="2015-05-02T15:11:49"/>
    <b v="0"/>
    <n v="71"/>
    <b v="1"/>
    <s v="music/rock"/>
    <n v="1.2602"/>
    <n v="1.1268052690049199E-2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x v="2176"/>
    <x v="2"/>
    <d v="2016-06-06T06:01:07"/>
    <d v="2016-06-06T06:01:07"/>
    <b v="0"/>
    <n v="38"/>
    <b v="1"/>
    <s v="music/rock"/>
    <n v="1.0012000000000001"/>
    <n v="1.5181781861765881E-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7"/>
    <x v="1"/>
    <d v="2017-01-18T15:16:37"/>
    <d v="2017-01-18T15:16:37"/>
    <b v="0"/>
    <n v="859"/>
    <b v="1"/>
    <s v="music/rock"/>
    <n v="1.3864000000000001"/>
    <n v="2.4783612233121755E-2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8"/>
    <x v="0"/>
    <d v="2015-04-11T04:06:32"/>
    <d v="2015-04-11T04:06:32"/>
    <b v="0"/>
    <n v="21"/>
    <b v="1"/>
    <s v="music/rock"/>
    <n v="1.6140000000000001"/>
    <n v="1.3011152416356878E-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79"/>
    <x v="0"/>
    <d v="2015-11-13T17:04:28"/>
    <d v="2015-11-13T17:04:28"/>
    <b v="0"/>
    <n v="78"/>
    <b v="1"/>
    <s v="music/rock"/>
    <n v="1.071842"/>
    <n v="1.4554383948380451E-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0"/>
    <x v="1"/>
    <d v="2017-02-21T00:07:33"/>
    <d v="2017-02-21T00:07:33"/>
    <b v="0"/>
    <n v="53"/>
    <b v="1"/>
    <s v="games/tabletop games"/>
    <n v="1.5309999999999999"/>
    <n v="1.7308948399738733E-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1"/>
    <x v="3"/>
    <d v="2014-10-02T21:37:05"/>
    <d v="2014-10-02T21:37:05"/>
    <b v="0"/>
    <n v="356"/>
    <b v="1"/>
    <s v="games/tabletop games"/>
    <n v="5.2416666666666663"/>
    <n v="2.2639109697933226E-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2"/>
    <x v="1"/>
    <d v="2017-02-09T05:00:00"/>
    <d v="2017-02-09T05:00:00"/>
    <b v="0"/>
    <n v="279"/>
    <b v="1"/>
    <s v="games/tabletop games"/>
    <n v="4.8927777777777779"/>
    <n v="3.1679345974792779E-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3"/>
    <x v="2"/>
    <d v="2016-01-25T16:00:00"/>
    <d v="2016-01-25T16:00:00"/>
    <b v="1"/>
    <n v="266"/>
    <b v="1"/>
    <s v="games/tabletop games"/>
    <n v="2.8473999999999999"/>
    <n v="9.3418557280325904E-3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4"/>
    <x v="4"/>
    <d v="2013-03-26T08:23:59"/>
    <d v="2013-03-26T08:23:59"/>
    <b v="0"/>
    <n v="623"/>
    <b v="1"/>
    <s v="games/tabletop games"/>
    <n v="18.569700000000001"/>
    <n v="6.7098553019165627E-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5"/>
    <x v="2"/>
    <d v="2016-09-07T02:00:00"/>
    <d v="2016-09-07T02:00:00"/>
    <b v="0"/>
    <n v="392"/>
    <b v="1"/>
    <s v="games/tabletop games"/>
    <n v="1.0967499999999999"/>
    <n v="1.7870982448142239E-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6"/>
    <x v="0"/>
    <d v="2015-04-03T03:59:00"/>
    <d v="2015-04-03T03:59:00"/>
    <b v="1"/>
    <n v="3562"/>
    <b v="1"/>
    <s v="games/tabletop games"/>
    <n v="10.146425000000001"/>
    <n v="1.7552980483273667E-2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7"/>
    <x v="2"/>
    <d v="2016-10-25T17:00:00"/>
    <d v="2016-10-25T17:00:00"/>
    <b v="0"/>
    <n v="514"/>
    <b v="1"/>
    <s v="games/tabletop games"/>
    <n v="4.1217692027666546"/>
    <n v="2.2698167365864431E-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8"/>
    <x v="2"/>
    <d v="2016-04-21T22:00:00"/>
    <d v="2016-04-21T22:00:00"/>
    <b v="0"/>
    <n v="88"/>
    <b v="1"/>
    <s v="games/tabletop games"/>
    <n v="5.0324999999999998"/>
    <n v="1.4571948998178506E-2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89"/>
    <x v="2"/>
    <d v="2016-03-23T06:59:00"/>
    <d v="2016-03-23T06:59:00"/>
    <b v="0"/>
    <n v="537"/>
    <b v="1"/>
    <s v="games/tabletop games"/>
    <n v="1.8461052631578947"/>
    <n v="1.5309613410879233E-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0"/>
    <x v="1"/>
    <d v="2017-02-14T20:00:27"/>
    <d v="2017-02-14T20:00:27"/>
    <b v="0"/>
    <n v="25"/>
    <b v="1"/>
    <s v="games/tabletop games"/>
    <n v="1.1973333333333334"/>
    <n v="2.7839643652561249E-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1"/>
    <x v="2"/>
    <d v="2016-12-15T23:00:00"/>
    <d v="2016-12-15T23:00:00"/>
    <b v="0"/>
    <n v="3238"/>
    <b v="1"/>
    <s v="games/tabletop games"/>
    <n v="10.812401666666668"/>
    <n v="2.4955910967051569E-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2"/>
    <x v="2"/>
    <d v="2016-11-21T04:59:00"/>
    <d v="2016-11-21T04:59:00"/>
    <b v="0"/>
    <n v="897"/>
    <b v="1"/>
    <s v="games/tabletop games"/>
    <n v="4.5237333333333334"/>
    <n v="1.3219170007073804E-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3"/>
    <x v="2"/>
    <d v="2016-03-26T17:11:30"/>
    <d v="2016-03-26T17:11:30"/>
    <b v="0"/>
    <n v="878"/>
    <b v="1"/>
    <s v="games/tabletop games"/>
    <n v="5.3737000000000004"/>
    <n v="1.6338835439269034E-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4"/>
    <x v="0"/>
    <d v="2015-08-11T18:31:40"/>
    <d v="2015-08-11T18:31:40"/>
    <b v="0"/>
    <n v="115"/>
    <b v="1"/>
    <s v="games/tabletop games"/>
    <n v="1.2032608695652174"/>
    <n v="2.077687443541102E-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5"/>
    <x v="2"/>
    <d v="2016-12-02T07:00:00"/>
    <d v="2016-12-02T07:00:00"/>
    <b v="0"/>
    <n v="234"/>
    <b v="1"/>
    <s v="games/tabletop games"/>
    <n v="1.1383571428571428"/>
    <n v="1.4682813578465207E-2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6"/>
    <x v="0"/>
    <d v="2015-02-28T14:00:59"/>
    <d v="2015-02-28T14:00:59"/>
    <b v="0"/>
    <n v="4330"/>
    <b v="1"/>
    <s v="games/tabletop games"/>
    <n v="9.5103109999999997"/>
    <n v="1.5176510351063528E-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7"/>
    <x v="0"/>
    <d v="2015-11-14T13:20:00"/>
    <d v="2015-11-14T13:20:00"/>
    <b v="0"/>
    <n v="651"/>
    <b v="1"/>
    <s v="games/tabletop games"/>
    <n v="1.3289249999999999"/>
    <n v="1.2246740786726114E-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8"/>
    <x v="0"/>
    <d v="2015-10-15T09:59:58"/>
    <d v="2015-10-15T09:59:58"/>
    <b v="1"/>
    <n v="251"/>
    <b v="1"/>
    <s v="games/tabletop games"/>
    <n v="1.4697777777777778"/>
    <n v="1.8974901723616572E-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199"/>
    <x v="0"/>
    <d v="2015-07-06T03:00:00"/>
    <d v="2015-07-06T03:00:00"/>
    <b v="0"/>
    <n v="263"/>
    <b v="1"/>
    <s v="games/tabletop games"/>
    <n v="5.4215"/>
    <n v="2.4255279904085585E-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0"/>
    <x v="4"/>
    <d v="2013-01-16T20:19:25"/>
    <d v="2013-01-16T20:19:25"/>
    <b v="0"/>
    <n v="28"/>
    <b v="1"/>
    <s v="music/electronic music"/>
    <n v="3.8271818181818182"/>
    <n v="6.6509893346635304E-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1"/>
    <x v="5"/>
    <d v="2012-11-01T20:22:48"/>
    <d v="2012-11-01T20:22:48"/>
    <b v="0"/>
    <n v="721"/>
    <b v="1"/>
    <s v="music/electronic music"/>
    <n v="7.0418124999999998"/>
    <n v="2.5597103018576539E-2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2"/>
    <x v="0"/>
    <d v="2015-09-24T20:38:02"/>
    <d v="2015-09-24T20:38:02"/>
    <b v="0"/>
    <n v="50"/>
    <b v="1"/>
    <s v="music/electronic music"/>
    <n v="1.0954999999999999"/>
    <n v="2.2820629849383843E-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3"/>
    <x v="4"/>
    <d v="2013-03-09T07:28:39"/>
    <d v="2013-03-09T07:28:39"/>
    <b v="0"/>
    <n v="73"/>
    <b v="1"/>
    <s v="music/electronic music"/>
    <n v="1.3286666666666667"/>
    <n v="3.6628198695434017E-2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4"/>
    <x v="5"/>
    <d v="2012-06-01T19:43:09"/>
    <d v="2012-06-01T19:43:09"/>
    <b v="0"/>
    <n v="27"/>
    <b v="1"/>
    <s v="music/electronic music"/>
    <n v="1.52"/>
    <n v="2.368421052631579E-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5"/>
    <x v="5"/>
    <d v="2012-04-16T06:10:24"/>
    <d v="2012-04-16T06:10:24"/>
    <b v="0"/>
    <n v="34"/>
    <b v="1"/>
    <s v="music/electronic music"/>
    <n v="1.0272727272727273"/>
    <n v="3.0088495575221239E-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6"/>
    <x v="4"/>
    <d v="2013-11-16T05:39:33"/>
    <d v="2013-11-16T05:39:33"/>
    <b v="0"/>
    <n v="7"/>
    <b v="1"/>
    <s v="music/electronic music"/>
    <n v="1"/>
    <n v="3.5000000000000001E-3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7"/>
    <x v="5"/>
    <d v="2012-04-07T04:00:00"/>
    <d v="2012-04-07T04:00:00"/>
    <b v="0"/>
    <n v="24"/>
    <b v="1"/>
    <s v="music/electronic music"/>
    <n v="1.016"/>
    <n v="2.3622047244094488E-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8"/>
    <x v="3"/>
    <d v="2014-04-14T23:00:00"/>
    <d v="2014-04-14T23:00:00"/>
    <b v="0"/>
    <n v="15"/>
    <b v="1"/>
    <s v="music/electronic music"/>
    <n v="1.508"/>
    <n v="1.9893899204244031E-2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09"/>
    <x v="5"/>
    <d v="2012-04-14T17:36:00"/>
    <d v="2012-04-14T17:36:00"/>
    <b v="0"/>
    <n v="72"/>
    <b v="1"/>
    <s v="music/electronic music"/>
    <n v="1.11425"/>
    <n v="1.6154363921920576E-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0"/>
    <x v="3"/>
    <d v="2014-04-10T06:59:00"/>
    <d v="2014-04-10T06:59:00"/>
    <b v="0"/>
    <n v="120"/>
    <b v="1"/>
    <s v="music/electronic music"/>
    <n v="1.956"/>
    <n v="2.4539877300613498E-2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1"/>
    <x v="4"/>
    <d v="2013-11-04T01:00:00"/>
    <d v="2013-11-04T01:00:00"/>
    <b v="0"/>
    <n v="123"/>
    <b v="1"/>
    <s v="music/electronic music"/>
    <n v="1.1438333333333333"/>
    <n v="1.7922191461460003E-2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x v="2212"/>
    <x v="0"/>
    <d v="2015-05-15T19:49:39"/>
    <d v="2015-05-15T19:49:39"/>
    <b v="0"/>
    <n v="1"/>
    <b v="1"/>
    <s v="music/electronic music"/>
    <n v="2"/>
    <n v="0.1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3"/>
    <x v="3"/>
    <d v="2014-02-06T19:00:48"/>
    <d v="2014-02-06T19:00:48"/>
    <b v="0"/>
    <n v="24"/>
    <b v="1"/>
    <s v="music/electronic music"/>
    <n v="2.9250166666666666"/>
    <n v="1.3675135754212227E-2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4"/>
    <x v="5"/>
    <d v="2012-03-13T06:59:00"/>
    <d v="2012-03-13T06:59:00"/>
    <b v="0"/>
    <n v="33"/>
    <b v="1"/>
    <s v="music/electronic music"/>
    <n v="1.5636363636363637"/>
    <n v="3.8372093023255817E-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5"/>
    <x v="0"/>
    <d v="2015-07-23T18:02:25"/>
    <d v="2015-07-23T18:02:25"/>
    <b v="0"/>
    <n v="14"/>
    <b v="1"/>
    <s v="music/electronic music"/>
    <n v="1.0566666666666666"/>
    <n v="4.4164037854889593E-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6"/>
    <x v="0"/>
    <d v="2015-11-02T08:00:00"/>
    <d v="2015-11-02T08:00:00"/>
    <b v="0"/>
    <n v="9"/>
    <b v="1"/>
    <s v="music/electronic music"/>
    <n v="1.0119047619047619"/>
    <n v="2.1176470588235293E-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7"/>
    <x v="5"/>
    <d v="2012-08-29T00:00:00"/>
    <d v="2012-08-29T00:00:00"/>
    <b v="0"/>
    <n v="76"/>
    <b v="1"/>
    <s v="music/electronic music"/>
    <n v="1.2283299999999999"/>
    <n v="3.0936311903153064E-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8"/>
    <x v="0"/>
    <d v="2015-08-19T17:15:12"/>
    <d v="2015-08-19T17:15:12"/>
    <b v="0"/>
    <n v="19"/>
    <b v="1"/>
    <s v="music/electronic music"/>
    <n v="1.0149999999999999"/>
    <n v="1.8719211822660099E-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19"/>
    <x v="4"/>
    <d v="2013-07-27T01:27:16"/>
    <d v="2013-07-27T01:27:16"/>
    <b v="0"/>
    <n v="69"/>
    <b v="1"/>
    <s v="music/electronic music"/>
    <n v="1.0114285714285713"/>
    <n v="1.9491525423728815E-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0"/>
    <x v="2"/>
    <d v="2016-04-23T00:00:00"/>
    <d v="2016-04-23T00:00:00"/>
    <b v="0"/>
    <n v="218"/>
    <b v="1"/>
    <s v="games/tabletop games"/>
    <n v="1.0811999999999999"/>
    <n v="2.6883709458626219E-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1"/>
    <x v="5"/>
    <d v="2012-01-28T18:54:07"/>
    <d v="2012-01-28T18:54:07"/>
    <b v="0"/>
    <n v="30"/>
    <b v="1"/>
    <s v="games/tabletop games"/>
    <n v="1.6259999999999999"/>
    <n v="3.6900369003690037E-2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2"/>
    <x v="0"/>
    <d v="2015-06-27T15:22:48"/>
    <d v="2015-06-27T15:22:48"/>
    <b v="0"/>
    <n v="100"/>
    <b v="1"/>
    <s v="games/tabletop games"/>
    <n v="1.0580000000000001"/>
    <n v="4.8470747903640154E-3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3"/>
    <x v="2"/>
    <d v="2016-10-29T19:00:00"/>
    <d v="2016-10-29T19:00:00"/>
    <b v="0"/>
    <n v="296"/>
    <b v="1"/>
    <s v="games/tabletop games"/>
    <n v="2.4315000000000002"/>
    <n v="1.2173555418465968E-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4"/>
    <x v="3"/>
    <d v="2014-09-21T19:00:15"/>
    <d v="2014-09-21T19:00:15"/>
    <b v="0"/>
    <n v="1204"/>
    <b v="1"/>
    <s v="games/tabletop games"/>
    <n v="9.4483338095238096"/>
    <n v="6.0680893043323688E-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5"/>
    <x v="2"/>
    <d v="2016-02-12T04:59:00"/>
    <d v="2016-02-12T04:59:00"/>
    <b v="0"/>
    <n v="321"/>
    <b v="1"/>
    <s v="games/tabletop games"/>
    <n v="1.0846283333333333"/>
    <n v="1.6441884086253817E-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6"/>
    <x v="4"/>
    <d v="2013-11-13T20:22:35"/>
    <d v="2013-11-13T20:22:35"/>
    <b v="0"/>
    <n v="301"/>
    <b v="1"/>
    <s v="games/tabletop games"/>
    <n v="1.5737692307692308"/>
    <n v="1.4712351532332959E-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7"/>
    <x v="0"/>
    <d v="2015-08-16T06:40:36"/>
    <d v="2015-08-16T06:40:36"/>
    <b v="0"/>
    <n v="144"/>
    <b v="1"/>
    <s v="games/tabletop games"/>
    <n v="11.744899999999999"/>
    <n v="1.2260640788767891E-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8"/>
    <x v="4"/>
    <d v="2013-09-03T04:00:00"/>
    <d v="2013-09-03T04:00:00"/>
    <b v="0"/>
    <n v="539"/>
    <b v="1"/>
    <s v="games/tabletop games"/>
    <n v="1.7104755366949576"/>
    <n v="3.9330634916117754E-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29"/>
    <x v="3"/>
    <d v="2014-04-25T21:08:47"/>
    <d v="2014-04-25T21:08:47"/>
    <b v="0"/>
    <n v="498"/>
    <b v="1"/>
    <s v="games/tabletop games"/>
    <n v="1.2595294117647058"/>
    <n v="4.6515972351952178E-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0"/>
    <x v="4"/>
    <d v="2013-06-25T05:00:00"/>
    <d v="2013-06-25T05:00:00"/>
    <b v="0"/>
    <n v="1113"/>
    <b v="1"/>
    <s v="games/tabletop games"/>
    <n v="12.121296000000001"/>
    <n v="3.6728745837078802E-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1"/>
    <x v="3"/>
    <d v="2014-07-19T03:00:00"/>
    <d v="2014-07-19T03:00:00"/>
    <b v="0"/>
    <n v="988"/>
    <b v="1"/>
    <s v="games/tabletop games"/>
    <n v="4.9580000000000002"/>
    <n v="3.9854780153287618E-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2"/>
    <x v="0"/>
    <d v="2015-12-14T00:00:00"/>
    <d v="2015-12-14T00:00:00"/>
    <b v="0"/>
    <n v="391"/>
    <b v="1"/>
    <s v="games/tabletop games"/>
    <n v="3.3203999999999998"/>
    <n v="4.7102758703770627E-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3"/>
    <x v="1"/>
    <d v="2017-01-05T19:47:27"/>
    <d v="2017-01-05T19:47:27"/>
    <b v="0"/>
    <n v="28"/>
    <b v="1"/>
    <s v="games/tabletop games"/>
    <n v="11.65"/>
    <n v="2.4034334763948499E-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4"/>
    <x v="0"/>
    <d v="2015-03-28T23:31:51"/>
    <d v="2015-03-28T23:31:51"/>
    <b v="0"/>
    <n v="147"/>
    <b v="1"/>
    <s v="games/tabletop games"/>
    <n v="1.5331538461538461"/>
    <n v="7.3754452862375194E-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5"/>
    <x v="2"/>
    <d v="2016-02-01T14:48:43"/>
    <d v="2016-02-01T14:48:43"/>
    <b v="0"/>
    <n v="680"/>
    <b v="1"/>
    <s v="games/tabletop games"/>
    <n v="5.3710714285714287"/>
    <n v="4.5215772325287583E-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6"/>
    <x v="3"/>
    <d v="2014-11-12T07:59:00"/>
    <d v="2014-11-12T07:59:00"/>
    <b v="0"/>
    <n v="983"/>
    <b v="1"/>
    <s v="games/tabletop games"/>
    <n v="3.5292777777777777"/>
    <n v="1.5473735576998757E-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7"/>
    <x v="1"/>
    <d v="2017-03-10T14:55:16"/>
    <d v="2017-03-10T14:55:16"/>
    <b v="0"/>
    <n v="79"/>
    <b v="1"/>
    <s v="games/tabletop games"/>
    <n v="1.3740000000000001"/>
    <n v="1.4374090247452693E-2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8"/>
    <x v="4"/>
    <d v="2013-12-01T04:02:00"/>
    <d v="2013-12-01T04:02:00"/>
    <b v="0"/>
    <n v="426"/>
    <b v="1"/>
    <s v="games/tabletop games"/>
    <n v="1.2802667999999999"/>
    <n v="1.3309725754038144E-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39"/>
    <x v="2"/>
    <d v="2016-04-22T19:49:04"/>
    <d v="2016-04-22T19:49:04"/>
    <b v="0"/>
    <n v="96"/>
    <b v="1"/>
    <s v="games/tabletop games"/>
    <n v="2.7067999999999999"/>
    <n v="7.0932466380966451E-3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0"/>
    <x v="1"/>
    <d v="2017-03-02T19:51:40"/>
    <d v="2017-03-02T19:51:40"/>
    <b v="0"/>
    <n v="163"/>
    <b v="1"/>
    <s v="games/tabletop games"/>
    <n v="8.0640000000000001"/>
    <n v="2.0213293650793652E-2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1"/>
    <x v="4"/>
    <d v="2013-11-27T03:02:00"/>
    <d v="2013-11-27T03:02:00"/>
    <b v="0"/>
    <n v="2525"/>
    <b v="1"/>
    <s v="games/tabletop games"/>
    <n v="13.600976000000001"/>
    <n v="1.856484417000662E-2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2"/>
    <x v="1"/>
    <d v="2017-03-13T03:00:00"/>
    <d v="2017-03-13T03:00:00"/>
    <b v="0"/>
    <n v="2035"/>
    <b v="1"/>
    <s v="games/tabletop games"/>
    <n v="9302.5"/>
    <n v="0.21875839828003224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3"/>
    <x v="2"/>
    <d v="2016-10-16T20:30:00"/>
    <d v="2016-10-16T20:30:00"/>
    <b v="0"/>
    <n v="290"/>
    <b v="1"/>
    <s v="games/tabletop games"/>
    <n v="3.7702"/>
    <n v="1.5383799267943345E-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4"/>
    <x v="3"/>
    <d v="2014-02-21T18:00:00"/>
    <d v="2014-02-21T18:00:00"/>
    <b v="0"/>
    <n v="1980"/>
    <b v="1"/>
    <s v="games/tabletop games"/>
    <n v="26.47025"/>
    <n v="1.8700238947497661E-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5"/>
    <x v="0"/>
    <d v="2015-09-04T19:00:10"/>
    <d v="2015-09-04T19:00:10"/>
    <b v="0"/>
    <n v="57"/>
    <b v="1"/>
    <s v="games/tabletop games"/>
    <n v="1.0012000000000001"/>
    <n v="2.2772672792648822E-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6"/>
    <x v="0"/>
    <d v="2015-07-29T15:59:25"/>
    <d v="2015-07-29T15:59:25"/>
    <b v="0"/>
    <n v="380"/>
    <b v="1"/>
    <s v="games/tabletop games"/>
    <n v="1.0445405405405406"/>
    <n v="1.9664665700683089E-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7"/>
    <x v="2"/>
    <d v="2016-12-14T21:01:18"/>
    <d v="2016-12-14T21:01:18"/>
    <b v="0"/>
    <n v="128"/>
    <b v="1"/>
    <s v="games/tabletop games"/>
    <n v="1.0721428571428571"/>
    <n v="1.7055296469020653E-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8"/>
    <x v="4"/>
    <d v="2013-04-02T15:52:45"/>
    <d v="2013-04-02T15:52:45"/>
    <b v="0"/>
    <n v="180"/>
    <b v="1"/>
    <s v="games/tabletop games"/>
    <n v="1.6877142857142857"/>
    <n v="3.0472320975114271E-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49"/>
    <x v="2"/>
    <d v="2016-12-03T01:07:53"/>
    <d v="2016-12-03T01:07:53"/>
    <b v="0"/>
    <n v="571"/>
    <b v="1"/>
    <s v="games/tabletop games"/>
    <n v="9.7511200000000002"/>
    <n v="2.3422950389288613E-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0"/>
    <x v="3"/>
    <d v="2014-08-16T08:17:57"/>
    <d v="2014-08-16T08:17:57"/>
    <b v="0"/>
    <n v="480"/>
    <b v="1"/>
    <s v="games/tabletop games"/>
    <n v="1.3444929411764706"/>
    <n v="4.2001401796784965E-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1"/>
    <x v="2"/>
    <d v="2016-08-06T07:52:18"/>
    <d v="2016-08-06T07:52:18"/>
    <b v="0"/>
    <n v="249"/>
    <b v="1"/>
    <s v="games/tabletop games"/>
    <n v="2.722777777777778"/>
    <n v="1.0161191593552336E-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2"/>
    <x v="0"/>
    <d v="2015-11-18T16:09:07"/>
    <d v="2015-11-18T16:09:07"/>
    <b v="0"/>
    <n v="84"/>
    <b v="1"/>
    <s v="games/tabletop games"/>
    <n v="1.1268750000000001"/>
    <n v="9.3178036605657232E-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3"/>
    <x v="1"/>
    <d v="2017-01-24T15:32:48"/>
    <d v="2017-01-24T15:32:48"/>
    <b v="0"/>
    <n v="197"/>
    <b v="1"/>
    <s v="games/tabletop games"/>
    <n v="4.5979999999999999"/>
    <n v="8.5689430187037841E-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4"/>
    <x v="2"/>
    <d v="2016-05-07T22:50:51"/>
    <d v="2016-05-07T22:50:51"/>
    <b v="0"/>
    <n v="271"/>
    <b v="1"/>
    <s v="games/tabletop games"/>
    <n v="2.8665822784810127"/>
    <n v="2.3933586505343107E-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5"/>
    <x v="2"/>
    <d v="2016-11-22T10:50:46"/>
    <d v="2016-11-22T10:50:46"/>
    <b v="0"/>
    <n v="50"/>
    <b v="1"/>
    <s v="games/tabletop games"/>
    <n v="2.2270833333333333"/>
    <n v="4.6772684752104769E-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6"/>
    <x v="2"/>
    <d v="2016-06-19T23:00:00"/>
    <d v="2016-06-19T23:00:00"/>
    <b v="0"/>
    <n v="169"/>
    <b v="1"/>
    <s v="games/tabletop games"/>
    <n v="6.3613999999999997"/>
    <n v="1.06265916307731E-2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7"/>
    <x v="0"/>
    <d v="2015-06-11T18:01:27"/>
    <d v="2015-06-11T18:01:27"/>
    <b v="0"/>
    <n v="205"/>
    <b v="1"/>
    <s v="games/tabletop games"/>
    <n v="1.4650000000000001"/>
    <n v="6.3605336642879304E-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8"/>
    <x v="2"/>
    <d v="2016-12-08T19:18:56"/>
    <d v="2016-12-08T19:18:56"/>
    <b v="0"/>
    <n v="206"/>
    <b v="1"/>
    <s v="games/tabletop games"/>
    <n v="18.670999999999999"/>
    <n v="1.1033153018049382E-2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59"/>
    <x v="3"/>
    <d v="2014-03-26T23:24:10"/>
    <d v="2014-03-26T23:24:10"/>
    <b v="0"/>
    <n v="84"/>
    <b v="1"/>
    <s v="games/tabletop games"/>
    <n v="3.2692000000000001"/>
    <n v="1.0277743790529793E-2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0"/>
    <x v="1"/>
    <d v="2017-02-14T17:23:40"/>
    <d v="2017-02-14T17:23:40"/>
    <b v="0"/>
    <n v="210"/>
    <b v="1"/>
    <s v="games/tabletop games"/>
    <n v="7.7949999999999999"/>
    <n v="2.6940346375881975E-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1"/>
    <x v="3"/>
    <d v="2014-11-18T00:00:00"/>
    <d v="2014-11-18T00:00:00"/>
    <b v="0"/>
    <n v="181"/>
    <b v="1"/>
    <s v="games/tabletop games"/>
    <n v="1.5415151515151515"/>
    <n v="3.5580892471004523E-2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2"/>
    <x v="0"/>
    <d v="2015-01-31T19:58:33"/>
    <d v="2015-01-31T19:58:33"/>
    <b v="0"/>
    <n v="60"/>
    <b v="1"/>
    <s v="games/tabletop games"/>
    <n v="1.1554666666666666"/>
    <n v="6.9236095084237248E-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3"/>
    <x v="2"/>
    <d v="2016-05-23T03:00:00"/>
    <d v="2016-05-23T03:00:00"/>
    <b v="0"/>
    <n v="445"/>
    <b v="1"/>
    <s v="games/tabletop games"/>
    <n v="1.8003333333333333"/>
    <n v="4.1196074800962781E-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4"/>
    <x v="2"/>
    <d v="2016-11-22T20:28:27"/>
    <d v="2016-11-22T20:28:27"/>
    <b v="0"/>
    <n v="17"/>
    <b v="1"/>
    <s v="games/tabletop games"/>
    <n v="2.9849999999999999"/>
    <n v="2.8475711892797319E-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5"/>
    <x v="2"/>
    <d v="2016-04-27T02:00:00"/>
    <d v="2016-04-27T02:00:00"/>
    <b v="0"/>
    <n v="194"/>
    <b v="1"/>
    <s v="games/tabletop games"/>
    <n v="3.2026666666666666"/>
    <n v="4.0383014154870944E-2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6"/>
    <x v="3"/>
    <d v="2014-12-21T01:00:00"/>
    <d v="2014-12-21T01:00:00"/>
    <b v="0"/>
    <n v="404"/>
    <b v="1"/>
    <s v="games/tabletop games"/>
    <n v="3.80525"/>
    <n v="5.3084554234281581E-3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7"/>
    <x v="1"/>
    <d v="2017-03-12T01:58:35"/>
    <d v="2017-03-12T01:58:35"/>
    <b v="0"/>
    <n v="194"/>
    <b v="1"/>
    <s v="games/tabletop games"/>
    <n v="1.026"/>
    <n v="6.7529935950988579E-3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8"/>
    <x v="1"/>
    <d v="2017-03-07T05:00:00"/>
    <d v="2017-03-07T05:00:00"/>
    <b v="0"/>
    <n v="902"/>
    <b v="1"/>
    <s v="games/tabletop games"/>
    <n v="18.016400000000001"/>
    <n v="2.0026198352612063E-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69"/>
    <x v="1"/>
    <d v="2017-01-10T21:59:00"/>
    <d v="2017-01-10T21:59:00"/>
    <b v="0"/>
    <n v="1670"/>
    <b v="1"/>
    <s v="games/tabletop games"/>
    <n v="7.2024800000000004"/>
    <n v="9.274583199120303E-3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0"/>
    <x v="2"/>
    <d v="2016-12-10T00:00:04"/>
    <d v="2016-12-10T00:00:04"/>
    <b v="0"/>
    <n v="1328"/>
    <b v="1"/>
    <s v="games/tabletop games"/>
    <n v="2.8309000000000002"/>
    <n v="2.3455438199865768E-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1"/>
    <x v="0"/>
    <d v="2015-12-07T16:47:16"/>
    <d v="2015-12-07T16:47:16"/>
    <b v="0"/>
    <n v="944"/>
    <b v="1"/>
    <s v="games/tabletop games"/>
    <n v="13.566000000000001"/>
    <n v="6.9585729028453489E-2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2"/>
    <x v="1"/>
    <d v="2017-03-12T12:10:42"/>
    <d v="2017-03-12T12:10:42"/>
    <b v="0"/>
    <n v="147"/>
    <b v="1"/>
    <s v="games/tabletop games"/>
    <n v="2.2035999999999998"/>
    <n v="2.6683608640406607E-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3"/>
    <x v="3"/>
    <d v="2014-02-23T12:00:57"/>
    <d v="2014-02-23T12:00:57"/>
    <b v="0"/>
    <n v="99"/>
    <b v="1"/>
    <s v="games/tabletop games"/>
    <n v="1.196"/>
    <n v="3.311036789297659E-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4"/>
    <x v="3"/>
    <d v="2014-12-22T14:47:59"/>
    <d v="2014-12-22T14:47:59"/>
    <b v="0"/>
    <n v="79"/>
    <b v="1"/>
    <s v="games/tabletop games"/>
    <n v="4.0776923076923079"/>
    <n v="2.9805697038294662E-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5"/>
    <x v="3"/>
    <d v="2014-01-05T15:38:09"/>
    <d v="2014-01-05T15:38:09"/>
    <b v="0"/>
    <n v="75"/>
    <b v="1"/>
    <s v="games/tabletop games"/>
    <n v="1.0581826105905425"/>
    <n v="1.5444810543657331E-2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6"/>
    <x v="5"/>
    <d v="2012-02-27T16:17:03"/>
    <d v="2012-02-27T16:17:03"/>
    <b v="0"/>
    <n v="207"/>
    <b v="1"/>
    <s v="games/tabletop games"/>
    <n v="1.4108235294117648"/>
    <n v="1.7261507671781189E-2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7"/>
    <x v="2"/>
    <d v="2016-01-03T22:59:00"/>
    <d v="2016-01-03T22:59:00"/>
    <b v="0"/>
    <n v="102"/>
    <b v="1"/>
    <s v="games/tabletop games"/>
    <n v="2.7069999999999999"/>
    <n v="1.8840044329516071E-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8"/>
    <x v="0"/>
    <d v="2015-02-04T04:00:00"/>
    <d v="2015-02-04T04:00:00"/>
    <b v="0"/>
    <n v="32"/>
    <b v="1"/>
    <s v="games/tabletop games"/>
    <n v="1.538"/>
    <n v="2.0806241872561769E-2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79"/>
    <x v="0"/>
    <d v="2015-09-17T14:59:51"/>
    <d v="2015-09-17T14:59:51"/>
    <b v="0"/>
    <n v="480"/>
    <b v="1"/>
    <s v="games/tabletop games"/>
    <n v="4.0357653061224488"/>
    <n v="1.2136382599461449E-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0"/>
    <x v="6"/>
    <d v="2011-07-25T06:50:00"/>
    <d v="2011-07-25T06:50:00"/>
    <b v="0"/>
    <n v="11"/>
    <b v="1"/>
    <s v="music/rock"/>
    <n v="1.85"/>
    <n v="1.9819819819819819E-2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1"/>
    <x v="2"/>
    <d v="2016-01-14T04:11:26"/>
    <d v="2016-01-14T04:11:26"/>
    <b v="0"/>
    <n v="12"/>
    <b v="1"/>
    <s v="music/rock"/>
    <n v="1.8533333333333333"/>
    <n v="8.6330935251798559E-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2"/>
    <x v="5"/>
    <d v="2012-05-09T02:00:04"/>
    <d v="2012-05-09T02:00:04"/>
    <b v="0"/>
    <n v="48"/>
    <b v="1"/>
    <s v="music/rock"/>
    <n v="1.0085533333333332"/>
    <n v="1.586430729163224E-2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3"/>
    <x v="6"/>
    <d v="2011-03-12T04:00:00"/>
    <d v="2011-03-12T04:00:00"/>
    <b v="0"/>
    <n v="59"/>
    <b v="1"/>
    <s v="music/rock"/>
    <n v="1.0622116666666668"/>
    <n v="9.2574141688646482E-3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4"/>
    <x v="5"/>
    <d v="2012-06-29T04:27:23"/>
    <d v="2012-06-29T04:27:23"/>
    <b v="0"/>
    <n v="79"/>
    <b v="1"/>
    <s v="music/rock"/>
    <n v="1.2136666666666667"/>
    <n v="2.1697335896731666E-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5"/>
    <x v="4"/>
    <d v="2013-09-06T03:59:00"/>
    <d v="2013-09-06T03:59:00"/>
    <b v="0"/>
    <n v="14"/>
    <b v="1"/>
    <s v="music/rock"/>
    <n v="1.0006666666666666"/>
    <n v="9.3271152564956689E-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6"/>
    <x v="3"/>
    <d v="2014-06-23T16:01:00"/>
    <d v="2014-06-23T16:01:00"/>
    <b v="0"/>
    <n v="106"/>
    <b v="1"/>
    <s v="music/rock"/>
    <n v="1.1997755555555556"/>
    <n v="1.9633301784222606E-2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7"/>
    <x v="5"/>
    <d v="2012-06-26T18:00:00"/>
    <d v="2012-06-26T18:00:00"/>
    <b v="0"/>
    <n v="25"/>
    <b v="1"/>
    <s v="music/rock"/>
    <n v="1.0009999999999999"/>
    <n v="2.4975024975024976E-2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8"/>
    <x v="4"/>
    <d v="2013-12-06T23:22:00"/>
    <d v="2013-12-06T23:22:00"/>
    <b v="0"/>
    <n v="25"/>
    <b v="1"/>
    <s v="music/rock"/>
    <n v="1.0740000000000001"/>
    <n v="1.5518311607697082E-2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89"/>
    <x v="8"/>
    <d v="2009-12-01T17:00:00"/>
    <d v="2009-12-01T17:00:00"/>
    <b v="0"/>
    <n v="29"/>
    <b v="1"/>
    <s v="music/rock"/>
    <n v="1.0406666666666666"/>
    <n v="1.8577834721332478E-2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0"/>
    <x v="5"/>
    <d v="2012-04-23T04:00:00"/>
    <d v="2012-04-23T04:00:00"/>
    <b v="0"/>
    <n v="43"/>
    <b v="1"/>
    <s v="music/rock"/>
    <n v="1.728"/>
    <n v="9.9537037037037042E-3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1"/>
    <x v="5"/>
    <d v="2012-04-18T16:44:36"/>
    <d v="2012-04-18T16:44:36"/>
    <b v="0"/>
    <n v="46"/>
    <b v="1"/>
    <s v="music/rock"/>
    <n v="1.072505"/>
    <n v="2.1445121467965182E-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2"/>
    <x v="5"/>
    <d v="2012-09-25T03:59:00"/>
    <d v="2012-09-25T03:59:00"/>
    <b v="0"/>
    <n v="27"/>
    <b v="1"/>
    <s v="music/rock"/>
    <n v="1.0823529411764705"/>
    <n v="2.9347826086956522E-2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3"/>
    <x v="4"/>
    <d v="2013-01-20T17:21:20"/>
    <d v="2013-01-20T17:21:20"/>
    <b v="0"/>
    <n v="112"/>
    <b v="1"/>
    <s v="music/rock"/>
    <n v="1.4608079999999999"/>
    <n v="1.5333979551042985E-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4"/>
    <x v="4"/>
    <d v="2013-01-26T22:54:16"/>
    <d v="2013-01-26T22:54:16"/>
    <b v="0"/>
    <n v="34"/>
    <b v="1"/>
    <s v="music/rock"/>
    <n v="1.2524999999999999"/>
    <n v="2.262142381902861E-2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5"/>
    <x v="5"/>
    <d v="2012-02-23T17:33:46"/>
    <d v="2012-02-23T17:33:46"/>
    <b v="0"/>
    <n v="145"/>
    <b v="1"/>
    <s v="music/rock"/>
    <n v="1.4907142857142857"/>
    <n v="1.3895543842836608E-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6"/>
    <x v="5"/>
    <d v="2012-03-14T03:59:00"/>
    <d v="2012-03-14T03:59:00"/>
    <b v="0"/>
    <n v="19"/>
    <b v="1"/>
    <s v="music/rock"/>
    <n v="1.006"/>
    <n v="1.8886679920477135E-2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7"/>
    <x v="3"/>
    <d v="2014-03-26T19:10:33"/>
    <d v="2014-03-26T19:10:33"/>
    <b v="0"/>
    <n v="288"/>
    <b v="1"/>
    <s v="music/rock"/>
    <n v="1.0507333333333333"/>
    <n v="9.1364761119218322E-3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8"/>
    <x v="6"/>
    <d v="2011-02-06T00:46:49"/>
    <d v="2011-02-06T00:46:49"/>
    <b v="0"/>
    <n v="14"/>
    <b v="1"/>
    <s v="music/rock"/>
    <n v="3.5016666666666665"/>
    <n v="1.3326987148976678E-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299"/>
    <x v="5"/>
    <d v="2012-06-28T17:26:56"/>
    <d v="2012-06-28T17:26:56"/>
    <b v="0"/>
    <n v="7"/>
    <b v="1"/>
    <s v="music/rock"/>
    <n v="1.0125"/>
    <n v="8.6419753086419745E-3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0"/>
    <x v="4"/>
    <d v="2013-06-21T03:31:36"/>
    <d v="2013-06-21T03:31:36"/>
    <b v="1"/>
    <n v="211"/>
    <b v="1"/>
    <s v="music/indie rock"/>
    <n v="1.336044"/>
    <n v="3.1585786096865069E-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1"/>
    <x v="4"/>
    <d v="2013-12-31T07:00:00"/>
    <d v="2013-12-31T07:00:00"/>
    <b v="1"/>
    <n v="85"/>
    <b v="1"/>
    <s v="music/indie rock"/>
    <n v="1.7065217391304348"/>
    <n v="2.1656050955414011E-2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2"/>
    <x v="6"/>
    <d v="2011-12-13T03:39:56"/>
    <d v="2011-12-13T03:39:56"/>
    <b v="1"/>
    <n v="103"/>
    <b v="1"/>
    <s v="music/indie rock"/>
    <n v="1.0935829457364341"/>
    <n v="1.4602451794187657E-2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254"/>
    <x v="6"/>
    <d v="2011-01-01T04:59:00"/>
    <d v="2011-01-01T04:59:00"/>
    <b v="1"/>
    <n v="113"/>
    <b v="1"/>
    <s v="music/indie rock"/>
    <n v="1.0070033333333335"/>
    <n v="1.8702354510577588E-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3"/>
    <x v="3"/>
    <d v="2014-08-08T18:00:00"/>
    <d v="2014-08-08T18:00:00"/>
    <b v="1"/>
    <n v="167"/>
    <b v="1"/>
    <s v="music/indie rock"/>
    <n v="1.0122777777777778"/>
    <n v="9.1652488886449709E-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4"/>
    <x v="5"/>
    <d v="2012-03-10T04:02:09"/>
    <d v="2012-03-10T04:02:09"/>
    <b v="1"/>
    <n v="73"/>
    <b v="1"/>
    <s v="music/indie rock"/>
    <n v="1.0675857142857144"/>
    <n v="1.9536738435187537E-2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5"/>
    <x v="5"/>
    <d v="2012-05-05T19:15:28"/>
    <d v="2012-05-05T19:15:28"/>
    <b v="1"/>
    <n v="75"/>
    <b v="1"/>
    <s v="music/indie rock"/>
    <n v="1.0665777537961894"/>
    <n v="3.579508032416024E-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6"/>
    <x v="3"/>
    <d v="2014-08-29T01:00:00"/>
    <d v="2014-08-29T01:00:00"/>
    <b v="1"/>
    <n v="614"/>
    <b v="1"/>
    <s v="music/indie rock"/>
    <n v="1.0130622"/>
    <n v="1.2121664395335251E-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7"/>
    <x v="4"/>
    <d v="2013-03-09T23:42:17"/>
    <d v="2013-03-09T23:42:17"/>
    <b v="1"/>
    <n v="107"/>
    <b v="1"/>
    <s v="music/indie rock"/>
    <n v="1.0667450000000001"/>
    <n v="1.6717522306955581E-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08"/>
    <x v="4"/>
    <d v="2013-03-21T18:03:35"/>
    <d v="2013-03-21T18:03:35"/>
    <b v="1"/>
    <n v="1224"/>
    <b v="1"/>
    <s v="music/indie rock"/>
    <n v="4.288397837837838"/>
    <n v="1.5428177296983337E-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09"/>
    <x v="3"/>
    <d v="2014-05-07T00:06:29"/>
    <d v="2014-05-07T00:06:29"/>
    <b v="1"/>
    <n v="104"/>
    <b v="1"/>
    <s v="music/indie rock"/>
    <n v="1.0411111111111111"/>
    <n v="1.1099252934898612E-2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0"/>
    <x v="3"/>
    <d v="2014-04-18T23:00:00"/>
    <d v="2014-04-18T23:00:00"/>
    <b v="1"/>
    <n v="79"/>
    <b v="1"/>
    <s v="music/indie rock"/>
    <n v="1.0786666666666667"/>
    <n v="2.4412855377008654E-2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1"/>
    <x v="5"/>
    <d v="2012-05-03T23:00:26"/>
    <d v="2012-05-03T23:00:26"/>
    <b v="1"/>
    <n v="157"/>
    <b v="1"/>
    <s v="music/indie rock"/>
    <n v="1.7584040000000001"/>
    <n v="1.7857102235891181E-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2"/>
    <x v="5"/>
    <d v="2012-06-07T13:14:17"/>
    <d v="2012-06-07T13:14:17"/>
    <b v="1"/>
    <n v="50"/>
    <b v="1"/>
    <s v="music/indie rock"/>
    <n v="1.5697000000000001"/>
    <n v="2.6544350300482043E-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3"/>
    <x v="5"/>
    <d v="2012-05-05T17:25:43"/>
    <d v="2012-05-05T17:25:43"/>
    <b v="1"/>
    <n v="64"/>
    <b v="1"/>
    <s v="music/indie rock"/>
    <n v="1.026"/>
    <n v="2.4951267056530214E-2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4"/>
    <x v="8"/>
    <d v="2009-12-09T18:24:00"/>
    <d v="2009-12-09T18:24:00"/>
    <b v="1"/>
    <n v="200"/>
    <b v="1"/>
    <s v="music/indie rock"/>
    <n v="1.0404266666666666"/>
    <n v="1.2815255279885175E-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5"/>
    <x v="7"/>
    <d v="2010-02-15T05:00:00"/>
    <d v="2010-02-15T05:00:00"/>
    <b v="1"/>
    <n v="22"/>
    <b v="1"/>
    <s v="music/indie rock"/>
    <n v="1.04"/>
    <n v="5.2884615384615384E-2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6"/>
    <x v="8"/>
    <d v="2009-09-26T03:59:00"/>
    <d v="2009-09-26T03:59:00"/>
    <b v="1"/>
    <n v="163"/>
    <b v="1"/>
    <s v="music/indie rock"/>
    <n v="1.2105999999999999"/>
    <n v="2.6928795638526352E-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7"/>
    <x v="4"/>
    <d v="2013-12-15T01:58:05"/>
    <d v="2013-12-15T01:58:05"/>
    <b v="1"/>
    <n v="77"/>
    <b v="1"/>
    <s v="music/indie rock"/>
    <n v="1.077"/>
    <n v="2.3831631073970908E-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18"/>
    <x v="3"/>
    <d v="2014-04-02T18:36:40"/>
    <d v="2014-04-02T18:36:40"/>
    <b v="1"/>
    <n v="89"/>
    <b v="1"/>
    <s v="music/indie rock"/>
    <n v="1.0866"/>
    <n v="1.6381373090373644E-2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19"/>
    <x v="1"/>
    <d v="2017-04-04T05:15:01"/>
    <d v="2017-04-04T05:15:01"/>
    <b v="0"/>
    <n v="64"/>
    <b v="0"/>
    <s v="food/small batch"/>
    <n v="0.39120962394619685"/>
    <n v="1.549636803874092E-2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0"/>
    <x v="1"/>
    <d v="2017-04-09T20:29:29"/>
    <d v="2017-04-09T20:29:29"/>
    <b v="0"/>
    <n v="4"/>
    <b v="0"/>
    <s v="food/small batch"/>
    <n v="3.1481481481481478E-2"/>
    <n v="4.7058823529411764E-2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1"/>
    <x v="1"/>
    <d v="2017-03-20T18:07:27"/>
    <d v="2017-03-20T18:07:27"/>
    <b v="0"/>
    <n v="4"/>
    <b v="0"/>
    <s v="food/small batch"/>
    <n v="0.48"/>
    <n v="3.3333333333333333E-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2"/>
    <x v="1"/>
    <d v="2017-03-26T20:14:45"/>
    <d v="2017-03-26T20:14:45"/>
    <b v="0"/>
    <n v="61"/>
    <b v="0"/>
    <s v="food/small batch"/>
    <n v="0.20733333333333334"/>
    <n v="3.9228295819935692E-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3"/>
    <x v="1"/>
    <d v="2017-03-29T23:32:11"/>
    <d v="2017-03-29T23:32:11"/>
    <b v="0"/>
    <n v="7"/>
    <b v="0"/>
    <s v="food/small batch"/>
    <n v="0.08"/>
    <n v="8.7499999999999994E-2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4"/>
    <x v="1"/>
    <d v="2017-04-30T17:00:00"/>
    <d v="2017-04-30T17:00:00"/>
    <b v="0"/>
    <n v="1"/>
    <b v="0"/>
    <s v="food/small batch"/>
    <n v="7.1999999999999998E-3"/>
    <n v="9.2592592592592587E-3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5"/>
    <x v="3"/>
    <d v="2014-08-26T22:00:40"/>
    <d v="2014-08-26T22:00:40"/>
    <b v="1"/>
    <n v="3355"/>
    <b v="1"/>
    <s v="food/small batch"/>
    <n v="5.2609431428571432"/>
    <n v="1.822052439157976E-2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x v="2326"/>
    <x v="0"/>
    <d v="2015-06-14T18:45:37"/>
    <d v="2015-06-14T18:45:37"/>
    <b v="1"/>
    <n v="537"/>
    <b v="1"/>
    <s v="food/small batch"/>
    <n v="2.5445000000000002"/>
    <n v="2.1104342699941048E-2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7"/>
    <x v="3"/>
    <d v="2014-07-17T14:59:06"/>
    <d v="2014-07-17T14:59:06"/>
    <b v="1"/>
    <n v="125"/>
    <b v="1"/>
    <s v="food/small batch"/>
    <n v="1.0591999999999999"/>
    <n v="4.7205438066465254E-3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28"/>
    <x v="0"/>
    <d v="2015-12-25T00:00:00"/>
    <d v="2015-12-25T00:00:00"/>
    <b v="1"/>
    <n v="163"/>
    <b v="1"/>
    <s v="food/small batch"/>
    <n v="1.0242285714285715"/>
    <n v="4.5469761214014725E-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29"/>
    <x v="3"/>
    <d v="2014-08-18T00:08:10"/>
    <d v="2014-08-18T00:08:10"/>
    <b v="1"/>
    <n v="283"/>
    <b v="1"/>
    <s v="food/small batch"/>
    <n v="1.4431375"/>
    <n v="2.4512563771643379E-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0"/>
    <x v="0"/>
    <d v="2015-02-06T15:04:31"/>
    <d v="2015-02-06T15:04:31"/>
    <b v="1"/>
    <n v="352"/>
    <b v="1"/>
    <s v="food/small batch"/>
    <n v="1.06308"/>
    <n v="1.3244534748090455E-2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1"/>
    <x v="3"/>
    <d v="2014-05-29T17:50:00"/>
    <d v="2014-05-29T17:50:00"/>
    <b v="1"/>
    <n v="94"/>
    <b v="1"/>
    <s v="food/small batch"/>
    <n v="2.1216666666666666"/>
    <n v="7.3841319717203452E-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2"/>
    <x v="3"/>
    <d v="2014-11-05T17:34:00"/>
    <d v="2014-11-05T17:34:00"/>
    <b v="1"/>
    <n v="67"/>
    <b v="1"/>
    <s v="food/small batch"/>
    <n v="1.0195000000000001"/>
    <n v="1.6429622363903874E-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3"/>
    <x v="3"/>
    <d v="2014-06-11T13:44:03"/>
    <d v="2014-06-11T13:44:03"/>
    <b v="1"/>
    <n v="221"/>
    <b v="1"/>
    <s v="food/small batch"/>
    <n v="1.0227200000000001"/>
    <n v="8.6436170212765961E-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4"/>
    <x v="3"/>
    <d v="2014-03-08T22:11:35"/>
    <d v="2014-03-08T22:11:35"/>
    <b v="1"/>
    <n v="2165"/>
    <b v="1"/>
    <s v="food/small batch"/>
    <n v="5.2073254999999996"/>
    <n v="2.0788022565518521E-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5"/>
    <x v="3"/>
    <d v="2014-06-26T15:22:23"/>
    <d v="2014-06-26T15:22:23"/>
    <b v="1"/>
    <n v="179"/>
    <b v="1"/>
    <s v="food/small batch"/>
    <n v="1.1065833333333333"/>
    <n v="1.3479930717674523E-2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6"/>
    <x v="3"/>
    <d v="2014-06-29T21:31:24"/>
    <d v="2014-06-29T21:31:24"/>
    <b v="1"/>
    <n v="123"/>
    <b v="1"/>
    <s v="food/small batch"/>
    <n v="1.0114333333333334"/>
    <n v="8.107306462775599E-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7"/>
    <x v="2"/>
    <d v="2016-12-19T07:59:00"/>
    <d v="2016-12-19T07:59:00"/>
    <b v="1"/>
    <n v="1104"/>
    <b v="1"/>
    <s v="food/small batch"/>
    <n v="2.9420799999999998"/>
    <n v="1.5009788992821405E-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38"/>
    <x v="2"/>
    <d v="2016-10-30T15:25:38"/>
    <d v="2016-10-30T15:25:38"/>
    <b v="1"/>
    <n v="403"/>
    <b v="1"/>
    <s v="food/small batch"/>
    <n v="1.0577749999999999"/>
    <n v="9.5247098863179783E-3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39"/>
    <x v="0"/>
    <d v="2015-07-12T19:31:44"/>
    <d v="2015-07-12T19:31:4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0"/>
    <x v="3"/>
    <d v="2014-10-06T05:00:00"/>
    <d v="2014-10-06T05:00:0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1"/>
    <x v="2"/>
    <d v="2016-01-08T19:47:00"/>
    <d v="2016-01-08T19:47:00"/>
    <b v="0"/>
    <n v="1"/>
    <b v="0"/>
    <s v="technology/web"/>
    <n v="0.03"/>
    <n v="3.3333333333333335E-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2"/>
    <x v="2"/>
    <d v="2016-06-24T17:27:49"/>
    <d v="2016-06-24T17:27:4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3"/>
    <x v="0"/>
    <d v="2015-03-31T23:39:00"/>
    <d v="2015-03-31T23:39:00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4"/>
    <x v="2"/>
    <d v="2016-10-17T19:10:31"/>
    <d v="2016-10-17T19:10:31"/>
    <b v="0"/>
    <n v="3"/>
    <b v="0"/>
    <s v="technology/web"/>
    <n v="6.4999999999999997E-4"/>
    <n v="7.6923076923076927E-2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5"/>
    <x v="2"/>
    <d v="2016-08-25T14:34:36"/>
    <d v="2016-08-25T14:34:36"/>
    <b v="0"/>
    <n v="1"/>
    <b v="0"/>
    <s v="technology/web"/>
    <n v="1.4999999999999999E-2"/>
    <n v="6.6666666666666666E-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6"/>
    <x v="2"/>
    <d v="2016-02-20T22:22:18"/>
    <d v="2016-02-20T22:22:18"/>
    <b v="0"/>
    <n v="5"/>
    <b v="0"/>
    <s v="technology/web"/>
    <n v="3.8571428571428572E-3"/>
    <n v="1.8518518518518517E-2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7"/>
    <x v="0"/>
    <d v="2015-08-11T18:37:08"/>
    <d v="2015-08-11T18:37:0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48"/>
    <x v="1"/>
    <d v="2017-01-03T20:12:50"/>
    <d v="2017-01-03T20:12: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49"/>
    <x v="0"/>
    <d v="2015-04-30T02:25:39"/>
    <d v="2015-04-30T02:25:39"/>
    <b v="0"/>
    <n v="7"/>
    <b v="0"/>
    <s v="technology/web"/>
    <n v="5.7142857142857143E-3"/>
    <n v="6.4814814814814811E-2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0"/>
    <x v="0"/>
    <d v="2015-06-06T15:12:32"/>
    <d v="2015-06-06T15:12:3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1"/>
    <x v="0"/>
    <d v="2015-04-21T16:13:42"/>
    <d v="2015-04-21T16:13:4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2"/>
    <x v="0"/>
    <d v="2015-01-10T17:21:00"/>
    <d v="2015-01-10T17:21:00"/>
    <b v="0"/>
    <n v="1"/>
    <b v="0"/>
    <s v="technology/web"/>
    <n v="7.1428571428571429E-4"/>
    <n v="0.0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3"/>
    <x v="0"/>
    <d v="2015-05-02T22:02:16"/>
    <d v="2015-05-02T22:02:16"/>
    <b v="0"/>
    <n v="2"/>
    <b v="0"/>
    <s v="technology/web"/>
    <n v="6.875E-3"/>
    <n v="3.6363636363636362E-2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4"/>
    <x v="0"/>
    <d v="2015-06-05T18:48:24"/>
    <d v="2015-06-05T18:48:2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5"/>
    <x v="0"/>
    <d v="2015-10-17T14:52:58"/>
    <d v="2015-10-17T14:52:5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6"/>
    <x v="0"/>
    <d v="2015-01-31T00:39:00"/>
    <d v="2015-01-31T00:39:00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7"/>
    <x v="0"/>
    <d v="2015-08-03T15:35:24"/>
    <d v="2015-08-03T15:35:24"/>
    <b v="0"/>
    <n v="3"/>
    <b v="0"/>
    <s v="technology/web"/>
    <n v="0.14680000000000001"/>
    <n v="2.7247956403269754E-3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58"/>
    <x v="2"/>
    <d v="2016-02-07T16:58:00"/>
    <d v="2016-02-07T16:58:00"/>
    <b v="0"/>
    <n v="1"/>
    <b v="0"/>
    <s v="technology/web"/>
    <n v="4.0000000000000002E-4"/>
    <n v="0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59"/>
    <x v="2"/>
    <d v="2016-04-30T22:00:00"/>
    <d v="2016-04-30T22:00:00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0"/>
    <x v="3"/>
    <d v="2014-12-11T16:31:10"/>
    <d v="2014-12-11T16:31:10"/>
    <b v="0"/>
    <n v="2"/>
    <b v="0"/>
    <s v="technology/web"/>
    <n v="0.2857142857142857"/>
    <n v="1.6666666666666666E-2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1"/>
    <x v="0"/>
    <d v="2015-12-29T00:16:40"/>
    <d v="2015-12-29T00:16:4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2"/>
    <x v="0"/>
    <d v="2015-10-26T22:25:56"/>
    <d v="2015-10-26T22:25: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3"/>
    <x v="2"/>
    <d v="2016-01-17T23:00:00"/>
    <d v="2016-01-17T23:00:00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4"/>
    <x v="0"/>
    <d v="2015-10-21T12:45:33"/>
    <d v="2015-10-21T12:45:33"/>
    <b v="0"/>
    <n v="27"/>
    <b v="0"/>
    <s v="technology/web"/>
    <n v="0.1052"/>
    <n v="1.0266159695817491E-2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5"/>
    <x v="2"/>
    <d v="2016-04-25T22:16:56"/>
    <d v="2016-04-25T22:16:56"/>
    <b v="0"/>
    <n v="14"/>
    <b v="0"/>
    <s v="technology/web"/>
    <n v="1.34E-2"/>
    <n v="2.0895522388059702E-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6"/>
    <x v="0"/>
    <d v="2015-04-14T16:19:25"/>
    <d v="2015-04-14T16:19:25"/>
    <b v="0"/>
    <n v="2"/>
    <b v="0"/>
    <s v="technology/web"/>
    <n v="2.5000000000000001E-3"/>
    <n v="0.02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7"/>
    <x v="2"/>
    <d v="2016-02-10T19:30:11"/>
    <d v="2016-02-10T19:30: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68"/>
    <x v="3"/>
    <d v="2014-12-18T04:32:21"/>
    <d v="2014-12-18T04:32:21"/>
    <b v="0"/>
    <n v="4"/>
    <b v="0"/>
    <s v="technology/web"/>
    <n v="3.2799999999999999E-3"/>
    <n v="4.878048780487805E-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69"/>
    <x v="0"/>
    <d v="2015-06-25T18:39:56"/>
    <d v="2015-06-25T18:39:5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0"/>
    <x v="0"/>
    <d v="2015-04-24T01:39:31"/>
    <d v="2015-04-24T01:39:31"/>
    <b v="0"/>
    <n v="6"/>
    <b v="0"/>
    <s v="technology/web"/>
    <n v="3.272727272727273E-2"/>
    <n v="3.3333333333333333E-2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1"/>
    <x v="0"/>
    <d v="2015-08-29T15:53:44"/>
    <d v="2015-08-29T15:53:44"/>
    <b v="0"/>
    <n v="1"/>
    <b v="0"/>
    <s v="technology/web"/>
    <n v="5.8823529411764708E-5"/>
    <n v="0.02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2"/>
    <x v="0"/>
    <d v="2015-02-12T20:14:20"/>
    <d v="2015-02-12T20:14:20"/>
    <b v="0"/>
    <n v="1"/>
    <b v="0"/>
    <s v="technology/web"/>
    <n v="4.5454545454545455E-4"/>
    <n v="0.1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3"/>
    <x v="2"/>
    <d v="2016-09-09T20:03:57"/>
    <d v="2016-09-09T20:03:5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4"/>
    <x v="0"/>
    <d v="2015-12-10T22:12:46"/>
    <d v="2015-12-10T22:12:46"/>
    <b v="0"/>
    <n v="4"/>
    <b v="0"/>
    <s v="technology/web"/>
    <n v="0.10877666666666666"/>
    <n v="1.2257530720436369E-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5"/>
    <x v="2"/>
    <d v="2016-11-25T21:53:03"/>
    <d v="2016-11-25T21:53:0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6"/>
    <x v="0"/>
    <d v="2015-08-26T00:18:50"/>
    <d v="2015-08-26T00:18:5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7"/>
    <x v="0"/>
    <d v="2015-10-05T00:23:36"/>
    <d v="2015-10-05T00:23:3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78"/>
    <x v="0"/>
    <d v="2015-10-01T19:02:22"/>
    <d v="2015-10-01T19:02:22"/>
    <b v="0"/>
    <n v="3"/>
    <b v="0"/>
    <s v="technology/web"/>
    <n v="3.6666666666666666E-3"/>
    <n v="5.4545454545454543E-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79"/>
    <x v="0"/>
    <d v="2015-04-10T22:27:28"/>
    <d v="2015-04-10T22:27:28"/>
    <b v="0"/>
    <n v="7"/>
    <b v="0"/>
    <s v="technology/web"/>
    <n v="1.8193398957730169E-2"/>
    <n v="4.4557606619987271E-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0"/>
    <x v="0"/>
    <d v="2015-08-04T04:30:03"/>
    <d v="2015-08-04T04:30:03"/>
    <b v="0"/>
    <n v="2"/>
    <b v="0"/>
    <s v="technology/web"/>
    <n v="2.5000000000000001E-2"/>
    <n v="2.6666666666666668E-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1"/>
    <x v="0"/>
    <d v="2015-02-22T01:21:47"/>
    <d v="2015-02-22T01:21:47"/>
    <b v="0"/>
    <n v="3"/>
    <b v="0"/>
    <s v="technology/web"/>
    <n v="4.3499999999999997E-2"/>
    <n v="6.8965517241379309E-3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2"/>
    <x v="3"/>
    <d v="2014-11-14T02:37:23"/>
    <d v="2014-11-14T02:37:2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3"/>
    <x v="0"/>
    <d v="2015-08-05T16:50:32"/>
    <d v="2015-08-05T16:50:32"/>
    <b v="0"/>
    <n v="7"/>
    <b v="0"/>
    <s v="technology/web"/>
    <n v="1.2123076923076924E-2"/>
    <n v="8.8832487309644676E-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4"/>
    <x v="0"/>
    <d v="2015-01-10T20:07:04"/>
    <d v="2015-01-10T20:07:0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5"/>
    <x v="2"/>
    <d v="2016-07-22T15:02:20"/>
    <d v="2016-07-22T15:02:20"/>
    <b v="0"/>
    <n v="3"/>
    <b v="0"/>
    <s v="technology/web"/>
    <n v="6.8399999999999997E-3"/>
    <n v="2.9239766081871343E-3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6"/>
    <x v="0"/>
    <d v="2015-01-15T19:29:00"/>
    <d v="2015-01-15T19:29:00"/>
    <b v="0"/>
    <n v="8"/>
    <b v="0"/>
    <s v="technology/web"/>
    <n v="1.2513513513513513E-2"/>
    <n v="1.7278617710583154E-2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7"/>
    <x v="0"/>
    <d v="2015-07-25T21:59:00"/>
    <d v="2015-07-25T21:59:00"/>
    <b v="0"/>
    <n v="1"/>
    <b v="0"/>
    <s v="technology/web"/>
    <n v="1.8749999999999999E-3"/>
    <n v="3.3333333333333333E-2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88"/>
    <x v="0"/>
    <d v="2015-01-04T06:17:44"/>
    <d v="2015-01-04T06:17:4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89"/>
    <x v="0"/>
    <d v="2015-03-31T18:04:04"/>
    <d v="2015-03-31T18:04:04"/>
    <b v="0"/>
    <n v="1"/>
    <b v="0"/>
    <s v="technology/web"/>
    <n v="1.25E-3"/>
    <n v="0.0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0"/>
    <x v="0"/>
    <d v="2015-10-29T02:53:43"/>
    <d v="2015-10-29T02:53:4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1"/>
    <x v="0"/>
    <d v="2015-08-08T15:33:37"/>
    <d v="2015-08-08T15:33:37"/>
    <b v="0"/>
    <n v="1"/>
    <b v="0"/>
    <s v="technology/web"/>
    <n v="5.0000000000000001E-4"/>
    <n v="0.02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2"/>
    <x v="0"/>
    <d v="2015-02-26T08:41:33"/>
    <d v="2015-02-26T08:41:33"/>
    <b v="0"/>
    <n v="2"/>
    <b v="0"/>
    <s v="technology/web"/>
    <n v="5.9999999999999995E-4"/>
    <n v="0.66666666666666663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3"/>
    <x v="1"/>
    <d v="2017-01-10T08:57:00"/>
    <d v="2017-01-10T08:57:00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4"/>
    <x v="0"/>
    <d v="2015-10-15T20:22:38"/>
    <d v="2015-10-15T20:22:38"/>
    <b v="0"/>
    <n v="1"/>
    <b v="0"/>
    <s v="technology/web"/>
    <n v="2E-3"/>
    <n v="0.1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5"/>
    <x v="0"/>
    <d v="2015-01-02T21:14:16"/>
    <d v="2015-01-02T21:14:1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6"/>
    <x v="0"/>
    <d v="2015-07-02T21:59:44"/>
    <d v="2015-07-02T21:59:4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7"/>
    <x v="3"/>
    <d v="2014-12-18T20:28:26"/>
    <d v="2014-12-18T20:28:2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398"/>
    <x v="2"/>
    <d v="2016-04-14T06:26:04"/>
    <d v="2016-04-14T06:26:0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399"/>
    <x v="2"/>
    <d v="2016-03-05T19:44:56"/>
    <d v="2016-03-05T19:44:56"/>
    <b v="0"/>
    <n v="9"/>
    <b v="0"/>
    <s v="food/food trucks"/>
    <n v="7.1785714285714283E-3"/>
    <n v="4.4776119402985072E-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0"/>
    <x v="0"/>
    <d v="2015-05-13T16:18:51"/>
    <d v="2015-05-13T16:18:51"/>
    <b v="0"/>
    <n v="1"/>
    <b v="0"/>
    <s v="food/food trucks"/>
    <n v="4.3333333333333331E-3"/>
    <n v="1.9230769230769232E-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1"/>
    <x v="2"/>
    <d v="2016-03-30T20:10:58"/>
    <d v="2016-03-30T20:10:58"/>
    <b v="0"/>
    <n v="12"/>
    <b v="0"/>
    <s v="food/food trucks"/>
    <n v="0.16833333333333333"/>
    <n v="5.9405940594059403E-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2"/>
    <x v="2"/>
    <d v="2016-01-03T00:56:47"/>
    <d v="2016-01-03T00:56:4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3"/>
    <x v="2"/>
    <d v="2016-09-03T14:02:55"/>
    <d v="2016-09-03T14:02:55"/>
    <b v="0"/>
    <n v="20"/>
    <b v="0"/>
    <s v="food/food trucks"/>
    <n v="0.22520000000000001"/>
    <n v="1.7761989342806393E-2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4"/>
    <x v="0"/>
    <d v="2015-01-19T02:39:50"/>
    <d v="2015-01-19T02:39:50"/>
    <b v="0"/>
    <n v="16"/>
    <b v="0"/>
    <s v="food/food trucks"/>
    <n v="0.41384615384615386"/>
    <n v="1.1895910780669145E-2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x v="2405"/>
    <x v="0"/>
    <d v="2015-04-11T06:00:00"/>
    <d v="2015-04-11T06:00:00"/>
    <b v="0"/>
    <n v="33"/>
    <b v="0"/>
    <s v="food/food trucks"/>
    <n v="0.25259090909090909"/>
    <n v="5.9384560014396253E-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6"/>
    <x v="3"/>
    <d v="2014-11-06T04:22:37"/>
    <d v="2014-11-06T04:22:37"/>
    <b v="0"/>
    <n v="2"/>
    <b v="0"/>
    <s v="food/food trucks"/>
    <n v="2E-3"/>
    <n v="6.6666666666666666E-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7"/>
    <x v="0"/>
    <d v="2015-08-18T21:01:15"/>
    <d v="2015-08-18T21:01:15"/>
    <b v="0"/>
    <n v="6"/>
    <b v="0"/>
    <s v="food/food trucks"/>
    <n v="1.84E-2"/>
    <n v="1.3043478260869565E-2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x v="2408"/>
    <x v="0"/>
    <d v="2015-09-07T09:47:55"/>
    <d v="2015-09-07T09:47:5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09"/>
    <x v="0"/>
    <d v="2015-08-25T17:34:42"/>
    <d v="2015-08-25T17:34:42"/>
    <b v="0"/>
    <n v="3"/>
    <b v="0"/>
    <s v="food/food trucks"/>
    <n v="6.0400000000000002E-3"/>
    <n v="1.9867549668874173E-2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0"/>
    <x v="2"/>
    <d v="2016-11-26T18:41:13"/>
    <d v="2016-11-26T18:41:1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1"/>
    <x v="3"/>
    <d v="2014-05-31T23:30:00"/>
    <d v="2014-05-31T23:30:00"/>
    <b v="0"/>
    <n v="3"/>
    <b v="0"/>
    <s v="food/food trucks"/>
    <n v="8.3333333333333332E-3"/>
    <n v="0.12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2"/>
    <x v="0"/>
    <d v="2015-08-22T03:59:00"/>
    <d v="2015-08-22T03:59:00"/>
    <b v="0"/>
    <n v="13"/>
    <b v="0"/>
    <s v="food/food trucks"/>
    <n v="3.0666666666666665E-2"/>
    <n v="2.8260869565217391E-2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3"/>
    <x v="2"/>
    <d v="2016-07-15T20:42:26"/>
    <d v="2016-07-15T20:42:26"/>
    <b v="0"/>
    <n v="6"/>
    <b v="0"/>
    <s v="food/food trucks"/>
    <n v="5.5833333333333334E-3"/>
    <n v="1.7910447761194031E-2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4"/>
    <x v="0"/>
    <d v="2015-03-14T15:00:00"/>
    <d v="2015-03-14T15:00:00"/>
    <b v="0"/>
    <n v="1"/>
    <b v="0"/>
    <s v="food/food trucks"/>
    <n v="2.5000000000000001E-4"/>
    <n v="0.2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5"/>
    <x v="3"/>
    <d v="2014-08-10T21:13:07"/>
    <d v="2014-08-10T21:13:0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6"/>
    <x v="0"/>
    <d v="2015-03-24T19:34:04"/>
    <d v="2015-03-24T19:34:0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7"/>
    <x v="0"/>
    <d v="2015-02-18T17:43:09"/>
    <d v="2015-02-18T17:43:0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18"/>
    <x v="3"/>
    <d v="2014-11-10T01:41:35"/>
    <d v="2014-11-10T01:41:35"/>
    <b v="0"/>
    <n v="36"/>
    <b v="0"/>
    <s v="food/food trucks"/>
    <n v="0.14825133372851215"/>
    <n v="1.4394242303078768E-2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19"/>
    <x v="0"/>
    <d v="2015-02-21T16:29:56"/>
    <d v="2015-02-21T16:29:5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0"/>
    <x v="0"/>
    <d v="2015-03-11T16:23:56"/>
    <d v="2015-03-11T16:23:5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1"/>
    <x v="3"/>
    <d v="2014-12-31T16:54:50"/>
    <d v="2014-12-31T16:54:50"/>
    <b v="0"/>
    <n v="1"/>
    <b v="0"/>
    <s v="food/food trucks"/>
    <n v="1.3333333333333334E-4"/>
    <n v="0.12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2"/>
    <x v="3"/>
    <d v="2014-10-27T21:25:08"/>
    <d v="2014-10-27T21:25:08"/>
    <b v="0"/>
    <n v="9"/>
    <b v="0"/>
    <s v="food/food trucks"/>
    <n v="1.24E-2"/>
    <n v="2.903225806451613E-2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3"/>
    <x v="2"/>
    <d v="2016-05-27T22:04:00"/>
    <d v="2016-05-27T22:04:00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4"/>
    <x v="0"/>
    <d v="2015-08-08T04:04:52"/>
    <d v="2015-08-08T04:04:5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5"/>
    <x v="2"/>
    <d v="2016-03-23T06:38:53"/>
    <d v="2016-03-23T06:38:5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6"/>
    <x v="0"/>
    <d v="2015-03-12T17:49:11"/>
    <d v="2015-03-12T17:49:1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7"/>
    <x v="1"/>
    <d v="2017-02-05T16:44:00"/>
    <d v="2017-02-05T16:44:00"/>
    <b v="0"/>
    <n v="4"/>
    <b v="0"/>
    <s v="food/food trucks"/>
    <n v="1.4321428571428572E-2"/>
    <n v="1.99501246882793E-3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28"/>
    <x v="2"/>
    <d v="2016-02-12T03:08:24"/>
    <d v="2016-02-12T03:08:24"/>
    <b v="0"/>
    <n v="2"/>
    <b v="0"/>
    <s v="food/food trucks"/>
    <n v="7.0000000000000001E-3"/>
    <n v="9.5238095238095233E-2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29"/>
    <x v="2"/>
    <d v="2016-06-28T02:23:33"/>
    <d v="2016-06-28T02:23:3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0"/>
    <x v="0"/>
    <d v="2015-03-08T05:14:57"/>
    <d v="2015-03-08T05:14:5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1"/>
    <x v="2"/>
    <d v="2016-02-27T21:35:43"/>
    <d v="2016-02-27T21:35: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2"/>
    <x v="0"/>
    <d v="2015-08-04T04:27:54"/>
    <d v="2015-08-04T04:27:54"/>
    <b v="0"/>
    <n v="2"/>
    <b v="0"/>
    <s v="food/food trucks"/>
    <n v="1.2999999999999999E-3"/>
    <n v="7.6923076923076927E-2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3"/>
    <x v="0"/>
    <d v="2015-10-05T06:39:46"/>
    <d v="2015-10-05T06:39:46"/>
    <b v="0"/>
    <n v="4"/>
    <b v="0"/>
    <s v="food/food trucks"/>
    <n v="4.8960000000000002E-3"/>
    <n v="3.2679738562091504E-3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4"/>
    <x v="2"/>
    <d v="2016-01-29T14:46:10"/>
    <d v="2016-01-29T14:46:10"/>
    <b v="0"/>
    <n v="2"/>
    <b v="0"/>
    <s v="food/food trucks"/>
    <n v="3.8461538461538462E-4"/>
    <n v="4.4444444444444446E-2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5"/>
    <x v="0"/>
    <d v="2015-03-17T18:00:00"/>
    <d v="2015-03-17T18:00:00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x v="2436"/>
    <x v="0"/>
    <d v="2015-12-07T22:57:42"/>
    <d v="2015-12-07T22:57:42"/>
    <b v="0"/>
    <n v="1"/>
    <b v="0"/>
    <s v="food/food trucks"/>
    <n v="3.3333333333333335E-3"/>
    <n v="0.02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x v="2437"/>
    <x v="0"/>
    <d v="2015-10-18T19:38:49"/>
    <d v="2015-10-18T19:38:4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38"/>
    <x v="2"/>
    <d v="2016-02-13T21:35:13"/>
    <d v="2016-02-13T21:35:13"/>
    <b v="0"/>
    <n v="2"/>
    <b v="0"/>
    <s v="food/food trucks"/>
    <n v="2E-3"/>
    <n v="0.2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39"/>
    <x v="0"/>
    <d v="2015-07-23T04:59:00"/>
    <d v="2015-07-23T04:59:00"/>
    <b v="0"/>
    <n v="109"/>
    <b v="1"/>
    <s v="food/small batch"/>
    <n v="1.0788"/>
    <n v="1.3471758744283772E-2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0"/>
    <x v="0"/>
    <d v="2015-03-19T15:00:28"/>
    <d v="2015-03-19T15:00:28"/>
    <b v="0"/>
    <n v="372"/>
    <b v="1"/>
    <s v="food/small batch"/>
    <n v="1.2594166666666666"/>
    <n v="1.2307285118771919E-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1"/>
    <x v="3"/>
    <d v="2014-08-15T15:00:22"/>
    <d v="2014-08-15T15:00:22"/>
    <b v="0"/>
    <n v="311"/>
    <b v="1"/>
    <s v="food/small batch"/>
    <n v="2.0251494999999999"/>
    <n v="7.6784454678531146E-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2"/>
    <x v="2"/>
    <d v="2016-05-25T18:06:31"/>
    <d v="2016-05-25T18:06:31"/>
    <b v="0"/>
    <n v="61"/>
    <b v="1"/>
    <s v="food/small batch"/>
    <n v="1.0860000000000001"/>
    <n v="1.8723143032535298E-2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x v="2443"/>
    <x v="0"/>
    <d v="2015-09-26T04:33:41"/>
    <d v="2015-09-26T04:33:41"/>
    <b v="0"/>
    <n v="115"/>
    <b v="1"/>
    <s v="food/small batch"/>
    <n v="1.728"/>
    <n v="1.3310185185185185E-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4"/>
    <x v="2"/>
    <d v="2016-11-26T15:27:51"/>
    <d v="2016-11-26T15:27:51"/>
    <b v="0"/>
    <n v="111"/>
    <b v="1"/>
    <s v="food/small batch"/>
    <n v="1.6798"/>
    <n v="1.3215859030837005E-2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5"/>
    <x v="2"/>
    <d v="2016-11-12T04:00:00"/>
    <d v="2016-11-12T04:00:00"/>
    <b v="0"/>
    <n v="337"/>
    <b v="1"/>
    <s v="food/small batch"/>
    <n v="4.2720000000000002"/>
    <n v="3.1554307116104865E-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6"/>
    <x v="2"/>
    <d v="2016-08-31T05:36:00"/>
    <d v="2016-08-31T05:36:00"/>
    <b v="0"/>
    <n v="9"/>
    <b v="1"/>
    <s v="food/small batch"/>
    <n v="1.075"/>
    <n v="2.0930232558139535E-2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7"/>
    <x v="3"/>
    <d v="2014-11-30T04:25:15"/>
    <d v="2014-11-30T04:25:15"/>
    <b v="0"/>
    <n v="120"/>
    <b v="1"/>
    <s v="food/small batch"/>
    <n v="1.08"/>
    <n v="1.1111111111111112E-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48"/>
    <x v="3"/>
    <d v="2014-10-28T03:11:00"/>
    <d v="2014-10-28T03:11:00"/>
    <b v="0"/>
    <n v="102"/>
    <b v="1"/>
    <s v="food/small batch"/>
    <n v="1.0153353333333335"/>
    <n v="6.6972947525382413E-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49"/>
    <x v="1"/>
    <d v="2017-03-05T21:48:10"/>
    <d v="2017-03-05T21:48:10"/>
    <b v="0"/>
    <n v="186"/>
    <b v="1"/>
    <s v="food/small batch"/>
    <n v="1.1545000000000001"/>
    <n v="1.6110870506712862E-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0"/>
    <x v="0"/>
    <d v="2015-12-29T23:00:00"/>
    <d v="2015-12-29T23:00:00"/>
    <b v="0"/>
    <n v="15"/>
    <b v="1"/>
    <s v="food/small batch"/>
    <n v="1.335"/>
    <n v="1.8726591760299626E-2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1"/>
    <x v="1"/>
    <d v="2017-02-02T16:36:49"/>
    <d v="2017-02-02T16:36:49"/>
    <b v="0"/>
    <n v="67"/>
    <b v="1"/>
    <s v="food/small batch"/>
    <n v="1.5469999999999999"/>
    <n v="1.4436543848308555E-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2"/>
    <x v="1"/>
    <d v="2017-03-11T04:50:08"/>
    <d v="2017-03-11T04:50:08"/>
    <b v="0"/>
    <n v="130"/>
    <b v="1"/>
    <s v="food/small batch"/>
    <n v="1.0084571428571429"/>
    <n v="3.6831368993653674E-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3"/>
    <x v="2"/>
    <d v="2016-04-20T18:45:50"/>
    <d v="2016-04-20T18:45:50"/>
    <b v="0"/>
    <n v="16"/>
    <b v="1"/>
    <s v="food/small batch"/>
    <n v="1.82"/>
    <n v="2.9304029304029304E-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4"/>
    <x v="1"/>
    <d v="2017-02-25T23:03:59"/>
    <d v="2017-02-25T23:03:59"/>
    <b v="0"/>
    <n v="67"/>
    <b v="1"/>
    <s v="food/small batch"/>
    <n v="1.8086666666666666"/>
    <n v="2.4695908588278657E-2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5"/>
    <x v="2"/>
    <d v="2016-03-24T13:27:36"/>
    <d v="2016-03-24T13:27:36"/>
    <b v="0"/>
    <n v="124"/>
    <b v="1"/>
    <s v="food/small batch"/>
    <n v="1.0230434782608695"/>
    <n v="5.2698682532936678E-3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6"/>
    <x v="2"/>
    <d v="2016-06-09T19:00:00"/>
    <d v="2016-06-09T19:00:00"/>
    <b v="0"/>
    <n v="80"/>
    <b v="1"/>
    <s v="food/small batch"/>
    <n v="1.1017999999999999"/>
    <n v="1.4521691777092031E-2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7"/>
    <x v="2"/>
    <d v="2016-03-23T14:18:05"/>
    <d v="2016-03-23T14:18:05"/>
    <b v="0"/>
    <n v="282"/>
    <b v="1"/>
    <s v="food/small batch"/>
    <n v="1.0225"/>
    <n v="9.1931540342298293E-3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58"/>
    <x v="1"/>
    <d v="2017-01-03T04:17:00"/>
    <d v="2017-01-03T04:17:00"/>
    <b v="0"/>
    <n v="68"/>
    <b v="1"/>
    <s v="food/small batch"/>
    <n v="1.0078823529411765"/>
    <n v="7.937434341076223E-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1837"/>
    <x v="6"/>
    <d v="2011-10-01T03:00:00"/>
    <d v="2011-10-01T03:00:00"/>
    <b v="0"/>
    <n v="86"/>
    <b v="1"/>
    <s v="music/indie rock"/>
    <n v="1.038"/>
    <n v="1.1046885035324342E-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59"/>
    <x v="5"/>
    <d v="2012-07-19T04:28:16"/>
    <d v="2012-07-19T04:28:16"/>
    <b v="0"/>
    <n v="115"/>
    <b v="1"/>
    <s v="music/indie rock"/>
    <n v="1.1070833333333334"/>
    <n v="3.4625517500940908E-2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0"/>
    <x v="4"/>
    <d v="2013-04-16T19:00:00"/>
    <d v="2013-04-16T19:00:00"/>
    <b v="0"/>
    <n v="75"/>
    <b v="1"/>
    <s v="music/indie rock"/>
    <n v="1.1625000000000001"/>
    <n v="3.2258064516129031E-2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1"/>
    <x v="0"/>
    <d v="2015-09-30T19:29:00"/>
    <d v="2015-09-30T19:29:00"/>
    <b v="0"/>
    <n v="43"/>
    <b v="1"/>
    <s v="music/indie rock"/>
    <n v="1.111"/>
    <n v="1.9351935193519351E-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2"/>
    <x v="5"/>
    <d v="2012-09-23T17:15:48"/>
    <d v="2012-09-23T17:15:48"/>
    <b v="0"/>
    <n v="48"/>
    <b v="1"/>
    <s v="music/indie rock"/>
    <n v="1.8014285714285714"/>
    <n v="3.8065027755749402E-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3"/>
    <x v="4"/>
    <d v="2013-05-09T02:27:33"/>
    <d v="2013-05-09T02:27:33"/>
    <b v="0"/>
    <n v="52"/>
    <b v="1"/>
    <s v="music/indie rock"/>
    <n v="1"/>
    <n v="2.0799999999999999E-2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4"/>
    <x v="5"/>
    <d v="2012-05-10T17:00:00"/>
    <d v="2012-05-10T17:00:00"/>
    <b v="0"/>
    <n v="43"/>
    <b v="1"/>
    <s v="music/indie rock"/>
    <n v="1.1850000000000001"/>
    <n v="3.6286919831223625E-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5"/>
    <x v="5"/>
    <d v="2012-10-28T05:00:00"/>
    <d v="2012-10-28T05:00:00"/>
    <b v="0"/>
    <n v="58"/>
    <b v="1"/>
    <s v="music/indie rock"/>
    <n v="1.0721700000000001"/>
    <n v="2.7047949485622613E-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6"/>
    <x v="6"/>
    <d v="2011-02-08T10:18:49"/>
    <d v="2011-02-08T10:18:49"/>
    <b v="0"/>
    <n v="47"/>
    <b v="1"/>
    <s v="music/indie rock"/>
    <n v="1.1366666666666667"/>
    <n v="3.44574780058651E-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67"/>
    <x v="5"/>
    <d v="2012-05-24T01:47:35"/>
    <d v="2012-05-24T01:47:35"/>
    <b v="0"/>
    <n v="36"/>
    <b v="1"/>
    <s v="music/indie rock"/>
    <n v="1.0316400000000001"/>
    <n v="3.4895893916482491E-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68"/>
    <x v="5"/>
    <d v="2012-01-25T23:49:52"/>
    <d v="2012-01-25T23:49:52"/>
    <b v="0"/>
    <n v="17"/>
    <b v="1"/>
    <s v="music/indie rock"/>
    <n v="1.28"/>
    <n v="2.6562499999999999E-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69"/>
    <x v="7"/>
    <d v="2010-09-04T01:03:00"/>
    <d v="2010-09-04T01:03:00"/>
    <b v="0"/>
    <n v="104"/>
    <b v="1"/>
    <s v="music/indie rock"/>
    <n v="1.3576026666666667"/>
    <n v="1.0214083256564021E-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0"/>
    <x v="5"/>
    <d v="2012-11-10T18:57:49"/>
    <d v="2012-11-10T18:57:49"/>
    <b v="0"/>
    <n v="47"/>
    <b v="1"/>
    <s v="music/indie rock"/>
    <n v="1"/>
    <n v="2.35E-2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1"/>
    <x v="7"/>
    <d v="2010-10-11T00:16:16"/>
    <d v="2010-10-11T00:16:16"/>
    <b v="0"/>
    <n v="38"/>
    <b v="1"/>
    <s v="music/indie rock"/>
    <n v="1.0000360000000001"/>
    <n v="7.599726409849245E-3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2"/>
    <x v="7"/>
    <d v="2010-07-10T22:00:00"/>
    <d v="2010-07-10T22:00:00"/>
    <b v="0"/>
    <n v="81"/>
    <b v="1"/>
    <s v="music/indie rock"/>
    <n v="1.0471999999999999"/>
    <n v="3.0939648586707412E-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3"/>
    <x v="3"/>
    <d v="2014-11-03T08:52:50"/>
    <d v="2014-11-03T08:52:50"/>
    <b v="0"/>
    <n v="55"/>
    <b v="1"/>
    <s v="music/indie rock"/>
    <n v="1.050225"/>
    <n v="1.6365540717465307E-2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4"/>
    <x v="5"/>
    <d v="2012-08-12T16:35:45"/>
    <d v="2012-08-12T16:35:45"/>
    <b v="0"/>
    <n v="41"/>
    <b v="1"/>
    <s v="music/indie rock"/>
    <n v="1.7133333333333334"/>
    <n v="3.1906614785992216E-2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5"/>
    <x v="4"/>
    <d v="2013-01-13T22:48:33"/>
    <d v="2013-01-13T22:48:33"/>
    <b v="0"/>
    <n v="79"/>
    <b v="1"/>
    <s v="music/indie rock"/>
    <n v="1.2749999999999999"/>
    <n v="7.745098039215686E-3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6"/>
    <x v="5"/>
    <d v="2012-07-28T02:00:00"/>
    <d v="2012-07-28T02:00:00"/>
    <b v="0"/>
    <n v="16"/>
    <b v="1"/>
    <s v="music/indie rock"/>
    <n v="1.3344333333333334"/>
    <n v="3.9967027202557889E-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77"/>
    <x v="0"/>
    <d v="2015-10-10T22:28:04"/>
    <d v="2015-10-10T22:28:04"/>
    <b v="0"/>
    <n v="8"/>
    <b v="1"/>
    <s v="music/indie rock"/>
    <n v="1"/>
    <n v="4.0000000000000001E-3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78"/>
    <x v="5"/>
    <d v="2012-04-30T15:30:08"/>
    <d v="2012-04-30T15:30:08"/>
    <b v="0"/>
    <n v="95"/>
    <b v="1"/>
    <s v="music/indie rock"/>
    <n v="1.1291099999999998"/>
    <n v="2.1034265926260509E-2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79"/>
    <x v="6"/>
    <d v="2011-08-01T18:46:23"/>
    <d v="2011-08-01T18:46:23"/>
    <b v="0"/>
    <n v="25"/>
    <b v="1"/>
    <s v="music/indie rock"/>
    <n v="1.0009999999999999"/>
    <n v="2.4975024975024976E-2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0"/>
    <x v="5"/>
    <d v="2012-05-01T17:00:03"/>
    <d v="2012-05-01T17:00:03"/>
    <b v="0"/>
    <n v="19"/>
    <b v="1"/>
    <s v="music/indie rock"/>
    <n v="1.1372727272727272"/>
    <n v="1.5187849720223821E-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1"/>
    <x v="6"/>
    <d v="2011-09-15T22:00:03"/>
    <d v="2011-09-15T22:00:03"/>
    <b v="0"/>
    <n v="90"/>
    <b v="1"/>
    <s v="music/indie rock"/>
    <n v="1.1931742857142855"/>
    <n v="2.1551156459001321E-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2"/>
    <x v="6"/>
    <d v="2011-10-12T23:57:59"/>
    <d v="2011-10-12T23:57:59"/>
    <b v="0"/>
    <n v="41"/>
    <b v="1"/>
    <s v="music/indie rock"/>
    <n v="1.0325"/>
    <n v="1.9854721549636804E-2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3"/>
    <x v="5"/>
    <d v="2012-04-22T16:59:36"/>
    <d v="2012-04-22T16:59:36"/>
    <b v="0"/>
    <n v="30"/>
    <b v="1"/>
    <s v="music/indie rock"/>
    <n v="2.6566666666666667"/>
    <n v="3.7641154328732745E-2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4"/>
    <x v="5"/>
    <d v="2012-05-27T01:59:57"/>
    <d v="2012-05-27T01:59:57"/>
    <b v="0"/>
    <n v="38"/>
    <b v="1"/>
    <s v="music/indie rock"/>
    <n v="1.0005066666666667"/>
    <n v="2.5320504277832567E-2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5"/>
    <x v="6"/>
    <d v="2011-11-16T16:11:48"/>
    <d v="2011-11-16T16:11:48"/>
    <b v="0"/>
    <n v="65"/>
    <b v="1"/>
    <s v="music/indie rock"/>
    <n v="1.0669999999999999"/>
    <n v="2.0306154326772883E-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6"/>
    <x v="4"/>
    <d v="2013-05-09T16:33:59"/>
    <d v="2013-05-09T16:33:59"/>
    <b v="0"/>
    <n v="75"/>
    <b v="1"/>
    <s v="music/indie rock"/>
    <n v="1.3367142857142857"/>
    <n v="1.6030779095864058E-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87"/>
    <x v="5"/>
    <d v="2012-06-23T05:27:56"/>
    <d v="2012-06-23T05:27:56"/>
    <b v="0"/>
    <n v="16"/>
    <b v="1"/>
    <s v="music/indie rock"/>
    <n v="1.214"/>
    <n v="2.6359143327841845E-2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88"/>
    <x v="6"/>
    <d v="2011-01-16T01:51:00"/>
    <d v="2011-01-16T01:51:00"/>
    <b v="0"/>
    <n v="10"/>
    <b v="1"/>
    <s v="music/indie rock"/>
    <n v="1.032"/>
    <n v="1.937984496124031E-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89"/>
    <x v="5"/>
    <d v="2012-06-16T09:59:00"/>
    <d v="2012-06-16T09:59:00"/>
    <b v="0"/>
    <n v="27"/>
    <b v="1"/>
    <s v="music/indie rock"/>
    <n v="1.25"/>
    <n v="3.5999999999999997E-2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0"/>
    <x v="4"/>
    <d v="2013-04-29T04:02:20"/>
    <d v="2013-04-29T04:02:20"/>
    <b v="0"/>
    <n v="259"/>
    <b v="1"/>
    <s v="music/indie rock"/>
    <n v="1.2869999999999999"/>
    <n v="1.0062160062160062E-2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1"/>
    <x v="5"/>
    <d v="2012-05-23T15:29:04"/>
    <d v="2012-05-23T15:29:04"/>
    <b v="0"/>
    <n v="39"/>
    <b v="1"/>
    <s v="music/indie rock"/>
    <n v="1.0100533333333332"/>
    <n v="2.5741214985347309E-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2"/>
    <x v="5"/>
    <d v="2012-06-06T22:42:55"/>
    <d v="2012-06-06T22:42:55"/>
    <b v="0"/>
    <n v="42"/>
    <b v="1"/>
    <s v="music/indie rock"/>
    <n v="1.2753666666666665"/>
    <n v="2.1954470609759285E-2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3"/>
    <x v="4"/>
    <d v="2013-03-29T22:54:52"/>
    <d v="2013-03-29T22:54:52"/>
    <b v="0"/>
    <n v="10"/>
    <b v="1"/>
    <s v="music/indie rock"/>
    <n v="1"/>
    <n v="1.6666666666666668E-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4"/>
    <x v="6"/>
    <d v="2011-08-05T21:05:38"/>
    <d v="2011-08-05T21:05:38"/>
    <b v="0"/>
    <n v="56"/>
    <b v="1"/>
    <s v="music/indie rock"/>
    <n v="1.127715"/>
    <n v="1.2414484156014597E-2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5"/>
    <x v="0"/>
    <d v="2015-01-27T23:13:07"/>
    <d v="2015-01-27T23:13:07"/>
    <b v="0"/>
    <n v="20"/>
    <b v="1"/>
    <s v="music/indie rock"/>
    <n v="1.056"/>
    <n v="1.893939393939394E-2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6"/>
    <x v="5"/>
    <d v="2012-12-31T18:00:00"/>
    <d v="2012-12-31T18:00:00"/>
    <b v="0"/>
    <n v="170"/>
    <b v="1"/>
    <s v="music/indie rock"/>
    <n v="2.0262500000000001"/>
    <n v="2.0974706971005553E-2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497"/>
    <x v="5"/>
    <d v="2012-06-23T18:32:55"/>
    <d v="2012-06-23T18:32:55"/>
    <b v="0"/>
    <n v="29"/>
    <b v="1"/>
    <s v="music/indie rock"/>
    <n v="1.1333333333333333"/>
    <n v="4.2647058823529413E-2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498"/>
    <x v="0"/>
    <d v="2015-09-27T18:38:24"/>
    <d v="2015-09-27T18:38:24"/>
    <b v="0"/>
    <n v="7"/>
    <b v="0"/>
    <s v="food/restaurants"/>
    <n v="2.5545454545454545E-2"/>
    <n v="2.491103202846975E-2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499"/>
    <x v="3"/>
    <d v="2014-09-21T19:48:38"/>
    <d v="2014-09-21T19:48:38"/>
    <b v="0"/>
    <n v="5"/>
    <b v="0"/>
    <s v="food/restaurants"/>
    <n v="7.8181818181818181E-4"/>
    <n v="5.8139534883720929E-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0"/>
    <x v="2"/>
    <d v="2016-06-07T21:06:00"/>
    <d v="2016-06-07T21:06:00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1"/>
    <x v="3"/>
    <d v="2014-11-15T01:22:14"/>
    <d v="2014-11-15T01:22:1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x v="2502"/>
    <x v="0"/>
    <d v="2015-03-14T00:20:16"/>
    <d v="2015-03-14T00:20: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3"/>
    <x v="0"/>
    <d v="2015-10-03T21:00:00"/>
    <d v="2015-10-03T21:00:00"/>
    <b v="0"/>
    <n v="2"/>
    <b v="0"/>
    <s v="food/restaurants"/>
    <n v="6.0000000000000001E-3"/>
    <n v="6.6666666666666666E-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4"/>
    <x v="0"/>
    <d v="2015-05-11T01:45:04"/>
    <d v="2015-05-11T01:45: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5"/>
    <x v="3"/>
    <d v="2014-08-14T22:50:34"/>
    <d v="2014-08-14T22:50: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6"/>
    <x v="0"/>
    <d v="2015-04-20T18:25:49"/>
    <d v="2015-04-20T18:25:49"/>
    <b v="0"/>
    <n v="28"/>
    <b v="0"/>
    <s v="food/restaurants"/>
    <n v="1.0526315789473684E-2"/>
    <n v="2.8000000000000001E-2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07"/>
    <x v="0"/>
    <d v="2015-05-14T23:56:12"/>
    <d v="2015-05-14T23:56:12"/>
    <b v="0"/>
    <n v="2"/>
    <b v="0"/>
    <s v="food/restaurants"/>
    <n v="1.5E-3"/>
    <n v="2.6666666666666668E-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08"/>
    <x v="2"/>
    <d v="2016-02-01T10:43:33"/>
    <d v="2016-02-01T10:43:3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09"/>
    <x v="3"/>
    <d v="2014-12-13T21:02:41"/>
    <d v="2014-12-13T21:02:4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0"/>
    <x v="1"/>
    <d v="2017-02-26T00:09:49"/>
    <d v="2017-02-26T00:09:4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1"/>
    <x v="3"/>
    <d v="2014-08-20T09:21:17"/>
    <d v="2014-08-20T09:21:17"/>
    <b v="0"/>
    <n v="4"/>
    <b v="0"/>
    <s v="food/restaurants"/>
    <n v="1.7500000000000002E-2"/>
    <n v="1.9047619047619049E-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2"/>
    <x v="0"/>
    <d v="2015-02-22T20:09:13"/>
    <d v="2015-02-22T20:09:13"/>
    <b v="0"/>
    <n v="12"/>
    <b v="0"/>
    <s v="food/restaurants"/>
    <n v="0.186"/>
    <n v="1.2903225806451613E-2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3"/>
    <x v="3"/>
    <d v="2014-11-29T16:40:52"/>
    <d v="2014-11-29T16:40: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4"/>
    <x v="0"/>
    <d v="2015-03-19T18:15:30"/>
    <d v="2015-03-19T18:15:30"/>
    <b v="0"/>
    <n v="33"/>
    <b v="0"/>
    <s v="food/restaurants"/>
    <n v="9.8166666666666666E-2"/>
    <n v="1.8675721561969439E-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5"/>
    <x v="3"/>
    <d v="2014-11-13T17:20:28"/>
    <d v="2014-11-13T17:20: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6"/>
    <x v="3"/>
    <d v="2014-07-19T03:43:24"/>
    <d v="2014-07-19T03:43:24"/>
    <b v="0"/>
    <n v="4"/>
    <b v="0"/>
    <s v="food/restaurants"/>
    <n v="4.3333333333333331E-4"/>
    <n v="6.1538461538461542E-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17"/>
    <x v="2"/>
    <d v="2016-10-15T19:21:00"/>
    <d v="2016-10-15T19:21:0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18"/>
    <x v="0"/>
    <d v="2015-10-13T23:13:41"/>
    <d v="2015-10-13T23:13:41"/>
    <b v="0"/>
    <n v="132"/>
    <b v="1"/>
    <s v="music/classical music"/>
    <n v="1.0948792000000001"/>
    <n v="9.6448996382431963E-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19"/>
    <x v="2"/>
    <d v="2016-04-22T14:52:00"/>
    <d v="2016-04-22T14:52:00"/>
    <b v="0"/>
    <n v="27"/>
    <b v="1"/>
    <s v="music/classical music"/>
    <n v="1"/>
    <n v="5.4000000000000003E-3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0"/>
    <x v="3"/>
    <d v="2014-11-18T00:24:52"/>
    <d v="2014-11-18T00:24:52"/>
    <b v="0"/>
    <n v="26"/>
    <b v="1"/>
    <s v="music/classical music"/>
    <n v="1.5644444444444445"/>
    <n v="1.8465909090909092E-2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1"/>
    <x v="3"/>
    <d v="2014-12-21T04:30:00"/>
    <d v="2014-12-21T04:30:00"/>
    <b v="0"/>
    <n v="43"/>
    <b v="1"/>
    <s v="music/classical music"/>
    <n v="1.016"/>
    <n v="5.6430446194225721E-3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2"/>
    <x v="5"/>
    <d v="2012-06-28T20:16:11"/>
    <d v="2012-06-28T20:16:11"/>
    <b v="0"/>
    <n v="80"/>
    <b v="1"/>
    <s v="music/classical music"/>
    <n v="1.00325"/>
    <n v="9.9676052828307996E-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3"/>
    <x v="3"/>
    <d v="2014-12-08T04:59:00"/>
    <d v="2014-12-08T04:59:00"/>
    <b v="0"/>
    <n v="33"/>
    <b v="1"/>
    <s v="music/classical music"/>
    <n v="1.1294999999999999"/>
    <n v="7.3041168658698535E-3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4"/>
    <x v="4"/>
    <d v="2013-10-18T03:59:00"/>
    <d v="2013-10-18T03:59:00"/>
    <b v="0"/>
    <n v="71"/>
    <b v="1"/>
    <s v="music/classical music"/>
    <n v="1.02125"/>
    <n v="1.7380660954712364E-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5"/>
    <x v="0"/>
    <d v="2015-08-20T11:00:00"/>
    <d v="2015-08-20T11:00:00"/>
    <b v="0"/>
    <n v="81"/>
    <b v="1"/>
    <s v="music/classical music"/>
    <n v="1.0724974999999999"/>
    <n v="1.88811628931536E-2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6"/>
    <x v="5"/>
    <d v="2012-03-25T00:56:15"/>
    <d v="2012-03-25T00:56:15"/>
    <b v="0"/>
    <n v="76"/>
    <b v="1"/>
    <s v="music/classical music"/>
    <n v="1.0428333333333333"/>
    <n v="1.2146396036439189E-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27"/>
    <x v="0"/>
    <d v="2015-04-20T04:50:00"/>
    <d v="2015-04-20T04:50:00"/>
    <b v="0"/>
    <n v="48"/>
    <b v="1"/>
    <s v="music/classical music"/>
    <n v="1"/>
    <n v="7.3846153846153844E-3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28"/>
    <x v="0"/>
    <d v="2015-08-15T03:59:00"/>
    <d v="2015-08-15T03:59:00"/>
    <b v="0"/>
    <n v="61"/>
    <b v="1"/>
    <s v="music/classical music"/>
    <n v="1.004"/>
    <n v="1.3501549358123064E-2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29"/>
    <x v="5"/>
    <d v="2012-08-16T20:22:46"/>
    <d v="2012-08-16T20:22:46"/>
    <b v="0"/>
    <n v="60"/>
    <b v="1"/>
    <s v="music/classical music"/>
    <n v="1.26125"/>
    <n v="1.1892963330029732E-2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0"/>
    <x v="4"/>
    <d v="2013-03-01T18:01:08"/>
    <d v="2013-03-01T18:01:08"/>
    <b v="0"/>
    <n v="136"/>
    <b v="1"/>
    <s v="music/classical music"/>
    <n v="1.1066666666666667"/>
    <n v="1.6385542168674699E-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1"/>
    <x v="7"/>
    <d v="2010-01-01T06:00:00"/>
    <d v="2010-01-01T06:00:00"/>
    <b v="0"/>
    <n v="14"/>
    <b v="1"/>
    <s v="music/classical music"/>
    <n v="1.05"/>
    <n v="6.6666666666666671E-3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2"/>
    <x v="3"/>
    <d v="2014-12-01T19:59:05"/>
    <d v="2014-12-01T19:59:05"/>
    <b v="0"/>
    <n v="78"/>
    <b v="1"/>
    <s v="music/classical music"/>
    <n v="1.03775"/>
    <n v="3.7581305709467596E-3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3"/>
    <x v="4"/>
    <d v="2013-07-30T02:32:46"/>
    <d v="2013-07-30T02:32:46"/>
    <b v="0"/>
    <n v="4"/>
    <b v="1"/>
    <s v="music/classical music"/>
    <n v="1.1599999999999999"/>
    <n v="0.13793103448275862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4"/>
    <x v="6"/>
    <d v="2011-08-01T15:34:15"/>
    <d v="2011-08-01T15:34:15"/>
    <b v="0"/>
    <n v="11"/>
    <b v="1"/>
    <s v="music/classical music"/>
    <n v="1.1000000000000001"/>
    <n v="0.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5"/>
    <x v="4"/>
    <d v="2013-02-24T04:59:00"/>
    <d v="2013-02-24T04:59:00"/>
    <b v="0"/>
    <n v="185"/>
    <b v="1"/>
    <s v="music/classical music"/>
    <n v="1.130176111111111"/>
    <n v="9.0939612656237949E-3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6"/>
    <x v="0"/>
    <d v="2015-02-02T21:39:12"/>
    <d v="2015-02-02T21:39:12"/>
    <b v="0"/>
    <n v="59"/>
    <b v="1"/>
    <s v="music/classical music"/>
    <n v="1.0024999999999999"/>
    <n v="5.8852867830423939E-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37"/>
    <x v="6"/>
    <d v="2011-10-29T16:12:01"/>
    <d v="2011-10-29T16:12:01"/>
    <b v="0"/>
    <n v="27"/>
    <b v="1"/>
    <s v="music/classical music"/>
    <n v="1.034"/>
    <n v="1.0444874274661509E-2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38"/>
    <x v="4"/>
    <d v="2013-09-26T10:46:58"/>
    <d v="2013-09-26T10:46:58"/>
    <b v="0"/>
    <n v="63"/>
    <b v="1"/>
    <s v="music/classical music"/>
    <n v="1.0702857142857143"/>
    <n v="1.6817939135077415E-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39"/>
    <x v="4"/>
    <d v="2013-10-01T03:59:00"/>
    <d v="2013-10-01T03:59:00"/>
    <b v="0"/>
    <n v="13"/>
    <b v="1"/>
    <s v="music/classical music"/>
    <n v="1.0357142857142858"/>
    <n v="1.793103448275862E-2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0"/>
    <x v="6"/>
    <d v="2011-01-02T03:00:00"/>
    <d v="2011-01-02T03:00:00"/>
    <b v="0"/>
    <n v="13"/>
    <b v="1"/>
    <s v="music/classical music"/>
    <n v="1.5640000000000001"/>
    <n v="3.3248081841432228E-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1"/>
    <x v="5"/>
    <d v="2012-07-08T12:29:29"/>
    <d v="2012-07-08T12:29:29"/>
    <b v="0"/>
    <n v="57"/>
    <b v="1"/>
    <s v="music/classical music"/>
    <n v="1.0082"/>
    <n v="1.1307280301527474E-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2"/>
    <x v="0"/>
    <d v="2015-02-27T00:30:00"/>
    <d v="2015-02-27T00:30:00"/>
    <b v="0"/>
    <n v="61"/>
    <b v="1"/>
    <s v="music/classical music"/>
    <n v="1.9530000000000001"/>
    <n v="1.561699948796723E-2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3"/>
    <x v="4"/>
    <d v="2013-10-05T05:00:00"/>
    <d v="2013-10-05T05:00:00"/>
    <b v="0"/>
    <n v="65"/>
    <b v="1"/>
    <s v="music/classical music"/>
    <n v="1.1171428571428572"/>
    <n v="1.6624040920716114E-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4"/>
    <x v="5"/>
    <d v="2012-04-04T17:33:23"/>
    <d v="2012-04-04T17:33:23"/>
    <b v="0"/>
    <n v="134"/>
    <b v="1"/>
    <s v="music/classical music"/>
    <n v="1.1985454545454546"/>
    <n v="2.0327669902912623E-2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5"/>
    <x v="2"/>
    <d v="2016-09-30T04:27:00"/>
    <d v="2016-09-30T04:27:00"/>
    <b v="0"/>
    <n v="37"/>
    <b v="1"/>
    <s v="music/classical music"/>
    <n v="1.0185"/>
    <n v="6.0546555391916218E-3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6"/>
    <x v="4"/>
    <d v="2013-05-31T17:00:00"/>
    <d v="2013-05-31T17:00:00"/>
    <b v="0"/>
    <n v="37"/>
    <b v="1"/>
    <s v="music/classical music"/>
    <n v="1.0280254777070064"/>
    <n v="2.292441140024783E-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47"/>
    <x v="0"/>
    <d v="2015-10-08T03:59:00"/>
    <d v="2015-10-08T03:59:00"/>
    <b v="0"/>
    <n v="150"/>
    <b v="1"/>
    <s v="music/classical music"/>
    <n v="1.0084615384615385"/>
    <n v="2.2883295194508008E-2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48"/>
    <x v="5"/>
    <d v="2012-03-21T20:48:00"/>
    <d v="2012-03-21T20:48:00"/>
    <b v="0"/>
    <n v="56"/>
    <b v="1"/>
    <s v="music/classical music"/>
    <n v="1.0273469387755103"/>
    <n v="1.4832472520196E-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49"/>
    <x v="1"/>
    <d v="2017-03-05T19:26:21"/>
    <d v="2017-03-05T19:26:21"/>
    <b v="0"/>
    <n v="18"/>
    <b v="1"/>
    <s v="music/classical music"/>
    <n v="1.0649999999999999"/>
    <n v="5.6338028169014088E-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0"/>
    <x v="5"/>
    <d v="2012-09-21T04:46:47"/>
    <d v="2012-09-21T04:46:47"/>
    <b v="0"/>
    <n v="60"/>
    <b v="1"/>
    <s v="music/classical music"/>
    <n v="1.5553333333333332"/>
    <n v="2.5717959708529789E-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1"/>
    <x v="0"/>
    <d v="2015-06-01T03:59:00"/>
    <d v="2015-06-01T03:59:00"/>
    <b v="0"/>
    <n v="67"/>
    <b v="1"/>
    <s v="music/classical music"/>
    <n v="1.228"/>
    <n v="1.8186753528773074E-2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2"/>
    <x v="5"/>
    <d v="2012-05-28T15:43:13"/>
    <d v="2012-05-28T15:43:13"/>
    <b v="0"/>
    <n v="35"/>
    <b v="1"/>
    <s v="music/classical music"/>
    <n v="1.0734999999999999"/>
    <n v="1.6301816488122962E-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3"/>
    <x v="5"/>
    <d v="2012-12-24T23:47:37"/>
    <d v="2012-12-24T23:47:37"/>
    <b v="0"/>
    <n v="34"/>
    <b v="1"/>
    <s v="music/classical music"/>
    <n v="1.0550335570469798"/>
    <n v="4.3256997455470736E-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4"/>
    <x v="3"/>
    <d v="2014-05-15T17:53:06"/>
    <d v="2014-05-15T17:53:06"/>
    <b v="0"/>
    <n v="36"/>
    <b v="1"/>
    <s v="music/classical music"/>
    <n v="1.1844444444444444"/>
    <n v="3.3771106941838651E-2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5"/>
    <x v="0"/>
    <d v="2015-05-01T13:59:00"/>
    <d v="2015-05-01T13:59:00"/>
    <b v="0"/>
    <n v="18"/>
    <b v="1"/>
    <s v="music/classical music"/>
    <n v="1.0888"/>
    <n v="1.3225569434239529E-2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6"/>
    <x v="6"/>
    <d v="2011-11-15T19:37:00"/>
    <d v="2011-11-15T19:37:00"/>
    <b v="0"/>
    <n v="25"/>
    <b v="1"/>
    <s v="music/classical music"/>
    <n v="1.1125"/>
    <n v="2.8089887640449437E-2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57"/>
    <x v="0"/>
    <d v="2015-03-06T22:49:34"/>
    <d v="2015-03-06T22:49:34"/>
    <b v="0"/>
    <n v="21"/>
    <b v="1"/>
    <s v="music/classical music"/>
    <n v="1.0009999999999999"/>
    <n v="6.993006993006993E-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58"/>
    <x v="0"/>
    <d v="2015-10-13T12:41:29"/>
    <d v="2015-10-13T12:41:2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x v="2559"/>
    <x v="2"/>
    <d v="2016-10-11T12:35:39"/>
    <d v="2016-10-11T12:35:39"/>
    <b v="0"/>
    <n v="3"/>
    <b v="0"/>
    <s v="food/food trucks"/>
    <n v="7.4999999999999997E-3"/>
    <n v="0.04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0"/>
    <x v="0"/>
    <d v="2015-07-30T03:20:51"/>
    <d v="2015-07-30T03:20: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1"/>
    <x v="3"/>
    <d v="2014-08-01T00:58:19"/>
    <d v="2014-08-01T00:58:1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2"/>
    <x v="2"/>
    <d v="2016-05-09T20:50:00"/>
    <d v="2016-05-09T20:50:00"/>
    <b v="0"/>
    <n v="1"/>
    <b v="0"/>
    <s v="food/food trucks"/>
    <n v="0.01"/>
    <n v="0.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3"/>
    <x v="3"/>
    <d v="2014-08-21T23:32:28"/>
    <d v="2014-08-21T23:32:2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4"/>
    <x v="0"/>
    <d v="2015-04-23T21:05:38"/>
    <d v="2015-04-23T21:05:38"/>
    <b v="0"/>
    <n v="2"/>
    <b v="0"/>
    <s v="food/food trucks"/>
    <n v="2.6666666666666666E-3"/>
    <n v="1.6666666666666666E-2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5"/>
    <x v="2"/>
    <d v="2016-09-01T15:59:54"/>
    <d v="2016-09-01T15:59:54"/>
    <b v="0"/>
    <n v="1"/>
    <b v="0"/>
    <s v="food/food trucks"/>
    <n v="5.0000000000000001E-3"/>
    <n v="0.02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6"/>
    <x v="0"/>
    <d v="2015-09-17T02:31:52"/>
    <d v="2015-09-17T02:31:52"/>
    <b v="0"/>
    <n v="2"/>
    <b v="0"/>
    <s v="food/food trucks"/>
    <n v="2.2307692307692306E-2"/>
    <n v="1.3793103448275862E-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67"/>
    <x v="1"/>
    <d v="2017-02-08T21:40:35"/>
    <d v="2017-02-08T21:40:35"/>
    <b v="0"/>
    <n v="2"/>
    <b v="0"/>
    <s v="food/food trucks"/>
    <n v="8.4285714285714294E-3"/>
    <n v="3.3898305084745763E-2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68"/>
    <x v="2"/>
    <d v="2016-05-19T08:12:01"/>
    <d v="2016-05-19T08:12:01"/>
    <b v="0"/>
    <n v="4"/>
    <b v="0"/>
    <s v="food/food trucks"/>
    <n v="2.5000000000000001E-3"/>
    <n v="1.6E-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69"/>
    <x v="0"/>
    <d v="2015-04-13T02:51:57"/>
    <d v="2015-04-13T02:51:5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0"/>
    <x v="3"/>
    <d v="2014-08-23T14:12:29"/>
    <d v="2014-08-23T14:12:2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1"/>
    <x v="2"/>
    <d v="2016-05-18T19:49:05"/>
    <d v="2016-05-18T19:49:0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2"/>
    <x v="0"/>
    <d v="2015-01-12T02:36:34"/>
    <d v="2015-01-12T02:36:3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3"/>
    <x v="0"/>
    <d v="2015-04-10T23:14:07"/>
    <d v="2015-04-10T23:14:0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4"/>
    <x v="3"/>
    <d v="2014-08-04T19:41:37"/>
    <d v="2014-08-04T19:41:3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5"/>
    <x v="0"/>
    <d v="2015-10-09T17:00:00"/>
    <d v="2015-10-09T17:00:00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6"/>
    <x v="3"/>
    <d v="2014-09-15T19:55:03"/>
    <d v="2014-09-15T19:55:03"/>
    <b v="0"/>
    <n v="12"/>
    <b v="0"/>
    <s v="food/food trucks"/>
    <n v="1.3849999999999999E-3"/>
    <n v="4.3321299638989168E-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77"/>
    <x v="0"/>
    <d v="2015-05-16T03:00:00"/>
    <d v="2015-05-16T03:00:00"/>
    <b v="0"/>
    <n v="2"/>
    <b v="0"/>
    <s v="food/food trucks"/>
    <n v="6.0000000000000001E-3"/>
    <n v="3.9215686274509803E-2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78"/>
    <x v="0"/>
    <d v="2015-11-16T16:04:58"/>
    <d v="2015-11-16T16:04:58"/>
    <b v="0"/>
    <n v="11"/>
    <b v="0"/>
    <s v="food/food trucks"/>
    <n v="0.106"/>
    <n v="2.0754716981132074E-2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79"/>
    <x v="2"/>
    <d v="2016-10-29T23:43:54"/>
    <d v="2016-10-29T23:43:5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0"/>
    <x v="0"/>
    <d v="2015-03-16T17:28:00"/>
    <d v="2015-03-16T17:28:0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1"/>
    <x v="0"/>
    <d v="2015-06-15T04:09:29"/>
    <d v="2015-06-15T04:09:2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2"/>
    <x v="3"/>
    <d v="2014-07-05T23:07:12"/>
    <d v="2014-07-05T23:07:12"/>
    <b v="0"/>
    <n v="1"/>
    <b v="0"/>
    <s v="food/food trucks"/>
    <n v="1.6666666666666668E-3"/>
    <n v="0.02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3"/>
    <x v="0"/>
    <d v="2015-12-25T07:55:36"/>
    <d v="2015-12-25T07:55:36"/>
    <b v="0"/>
    <n v="1"/>
    <b v="0"/>
    <s v="food/food trucks"/>
    <n v="1.6666666666666668E-3"/>
    <n v="0.2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4"/>
    <x v="0"/>
    <d v="2015-12-30T16:12:33"/>
    <d v="2015-12-30T16:12:33"/>
    <b v="0"/>
    <n v="6"/>
    <b v="0"/>
    <s v="food/food trucks"/>
    <n v="2.4340000000000001E-2"/>
    <n v="4.9301561216105174E-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5"/>
    <x v="0"/>
    <d v="2015-03-31T13:14:00"/>
    <d v="2015-03-31T13:14:00"/>
    <b v="0"/>
    <n v="8"/>
    <b v="0"/>
    <s v="food/food trucks"/>
    <n v="3.8833333333333331E-2"/>
    <n v="3.4334763948497854E-2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6"/>
    <x v="2"/>
    <d v="2016-03-23T11:52:07"/>
    <d v="2016-03-23T11:52:07"/>
    <b v="0"/>
    <n v="1"/>
    <b v="0"/>
    <s v="food/food trucks"/>
    <n v="1E-4"/>
    <n v="0.2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87"/>
    <x v="2"/>
    <d v="2016-01-26T14:08:17"/>
    <d v="2016-01-26T14:08:1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88"/>
    <x v="2"/>
    <d v="2016-03-13T20:45:24"/>
    <d v="2016-03-13T20:45:24"/>
    <b v="0"/>
    <n v="2"/>
    <b v="0"/>
    <s v="food/food trucks"/>
    <n v="1.7333333333333333E-2"/>
    <n v="7.6923076923076927E-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89"/>
    <x v="3"/>
    <d v="2014-10-05T19:13:41"/>
    <d v="2014-10-05T19:13:41"/>
    <b v="0"/>
    <n v="1"/>
    <b v="0"/>
    <s v="food/food trucks"/>
    <n v="1.6666666666666668E-3"/>
    <n v="0.02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0"/>
    <x v="0"/>
    <d v="2015-04-25T20:17:06"/>
    <d v="2015-04-25T20:17:0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1"/>
    <x v="3"/>
    <d v="2014-08-07T23:13:48"/>
    <d v="2014-08-07T23:13:4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2"/>
    <x v="1"/>
    <d v="2017-02-24T05:51:40"/>
    <d v="2017-02-24T05:51:40"/>
    <b v="0"/>
    <n v="19"/>
    <b v="0"/>
    <s v="food/food trucks"/>
    <n v="0.12166666666666667"/>
    <n v="1.0410958904109589E-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3"/>
    <x v="3"/>
    <d v="2014-08-07T15:56:49"/>
    <d v="2014-08-07T15:56:49"/>
    <b v="0"/>
    <n v="27"/>
    <b v="0"/>
    <s v="food/food trucks"/>
    <n v="0.23588571428571428"/>
    <n v="3.2703488372093025E-3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4"/>
    <x v="2"/>
    <d v="2016-06-19T08:11:57"/>
    <d v="2016-06-19T08:11:57"/>
    <b v="0"/>
    <n v="7"/>
    <b v="0"/>
    <s v="food/food trucks"/>
    <n v="5.6666666666666664E-2"/>
    <n v="8.2352941176470587E-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5"/>
    <x v="0"/>
    <d v="2015-09-23T20:10:01"/>
    <d v="2015-09-23T20:10:01"/>
    <b v="0"/>
    <n v="14"/>
    <b v="0"/>
    <s v="food/food trucks"/>
    <n v="0.39"/>
    <n v="1.1965811965811967E-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6"/>
    <x v="3"/>
    <d v="2014-08-03T18:05:47"/>
    <d v="2014-08-03T18:05:47"/>
    <b v="0"/>
    <n v="5"/>
    <b v="0"/>
    <s v="food/food trucks"/>
    <n v="9.9546510341776348E-3"/>
    <n v="5.5555555555555552E-2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597"/>
    <x v="2"/>
    <d v="2016-03-25T20:36:40"/>
    <d v="2016-03-25T20:36:40"/>
    <b v="0"/>
    <n v="30"/>
    <b v="0"/>
    <s v="food/food trucks"/>
    <n v="6.9320000000000007E-2"/>
    <n v="8.6555106751298322E-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598"/>
    <x v="5"/>
    <d v="2012-09-13T03:59:00"/>
    <d v="2012-09-13T03:59:00"/>
    <b v="1"/>
    <n v="151"/>
    <b v="1"/>
    <s v="technology/space exploration"/>
    <n v="6.6139999999999999"/>
    <n v="4.566071968551557E-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599"/>
    <x v="3"/>
    <d v="2014-11-12T21:20:00"/>
    <d v="2014-11-12T21:20:00"/>
    <b v="1"/>
    <n v="489"/>
    <b v="1"/>
    <s v="technology/space exploration"/>
    <n v="3.2609166666666667"/>
    <n v="1.2496486161866551E-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0"/>
    <x v="4"/>
    <d v="2013-12-23T21:54:14"/>
    <d v="2013-12-23T21:54:14"/>
    <b v="1"/>
    <n v="50"/>
    <b v="1"/>
    <s v="technology/space exploration"/>
    <n v="1.0148571428571429"/>
    <n v="2.8153153153153154E-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1"/>
    <x v="5"/>
    <d v="2012-04-29T01:13:43"/>
    <d v="2012-04-29T01:13:43"/>
    <b v="1"/>
    <n v="321"/>
    <b v="1"/>
    <s v="technology/space exploration"/>
    <n v="1.0421799999999999"/>
    <n v="1.5400410677618071E-2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2"/>
    <x v="2"/>
    <d v="2016-06-17T12:59:50"/>
    <d v="2016-06-17T12:59:50"/>
    <b v="1"/>
    <n v="1762"/>
    <b v="1"/>
    <s v="technology/space exploration"/>
    <n v="1.0742157000000001"/>
    <n v="1.6402664753456871E-2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x v="2603"/>
    <x v="3"/>
    <d v="2014-04-29T17:06:22"/>
    <d v="2014-04-29T17:06:22"/>
    <b v="1"/>
    <n v="385"/>
    <b v="1"/>
    <s v="technology/space exploration"/>
    <n v="1.1005454545454545"/>
    <n v="3.1802412027094003E-2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4"/>
    <x v="0"/>
    <d v="2015-08-12T02:00:00"/>
    <d v="2015-08-12T02:00:00"/>
    <b v="1"/>
    <n v="398"/>
    <b v="1"/>
    <s v="technology/space exploration"/>
    <n v="4.077"/>
    <n v="1.2202599950944321E-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5"/>
    <x v="1"/>
    <d v="2017-03-15T00:00:00"/>
    <d v="2017-03-15T00:00:00"/>
    <b v="1"/>
    <n v="304"/>
    <b v="1"/>
    <s v="technology/space exploration"/>
    <n v="2.2392500000000002"/>
    <n v="1.6969967623088087E-2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6"/>
    <x v="5"/>
    <d v="2012-07-15T05:42:31"/>
    <d v="2012-07-15T05:42:31"/>
    <b v="1"/>
    <n v="676"/>
    <b v="1"/>
    <s v="technology/space exploration"/>
    <n v="3.038011142857143"/>
    <n v="6.35754274953755E-3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07"/>
    <x v="2"/>
    <d v="2016-08-22T06:59:00"/>
    <d v="2016-08-22T06:59:00"/>
    <b v="1"/>
    <n v="577"/>
    <b v="1"/>
    <s v="technology/space exploration"/>
    <n v="1.4132510432681749"/>
    <n v="1.7934482259160417E-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08"/>
    <x v="1"/>
    <d v="2017-01-02T22:59:00"/>
    <d v="2017-01-02T22:59:00"/>
    <b v="1"/>
    <n v="3663"/>
    <b v="1"/>
    <s v="technology/space exploration"/>
    <n v="27.906363636363636"/>
    <n v="1.1932762159168648E-2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09"/>
    <x v="0"/>
    <d v="2015-01-09T03:26:10"/>
    <d v="2015-01-09T03:26:10"/>
    <b v="1"/>
    <n v="294"/>
    <b v="1"/>
    <s v="technology/space exploration"/>
    <n v="1.7176130000000001"/>
    <n v="1.7116777760764503E-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0"/>
    <x v="5"/>
    <d v="2012-09-21T19:38:14"/>
    <d v="2012-09-21T19:38:14"/>
    <b v="1"/>
    <n v="28"/>
    <b v="1"/>
    <s v="technology/space exploration"/>
    <n v="1.0101333333333333"/>
    <n v="3.6958817317845828E-3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1"/>
    <x v="3"/>
    <d v="2014-04-30T05:00:00"/>
    <d v="2014-04-30T05:00:00"/>
    <b v="1"/>
    <n v="100"/>
    <b v="1"/>
    <s v="technology/space exploration"/>
    <n v="1.02"/>
    <n v="9.3370681605975722E-3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2"/>
    <x v="2"/>
    <d v="2016-04-30T12:00:00"/>
    <d v="2016-04-30T12:00:00"/>
    <b v="0"/>
    <n v="72"/>
    <b v="1"/>
    <s v="technology/space exploration"/>
    <n v="1.6976511744127936"/>
    <n v="2.1195172210774212E-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3"/>
    <x v="0"/>
    <d v="2015-08-25T23:52:09"/>
    <d v="2015-08-25T23:52:09"/>
    <b v="1"/>
    <n v="238"/>
    <b v="1"/>
    <s v="technology/space exploration"/>
    <n v="1.14534"/>
    <n v="8.3119423053416453E-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4"/>
    <x v="3"/>
    <d v="2014-10-20T20:59:11"/>
    <d v="2014-10-20T20:59:11"/>
    <b v="1"/>
    <n v="159"/>
    <b v="1"/>
    <s v="technology/space exploration"/>
    <n v="8.7759999999999998"/>
    <n v="3.6235186873290796E-2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5"/>
    <x v="0"/>
    <d v="2015-12-01T20:01:01"/>
    <d v="2015-12-01T20:01:01"/>
    <b v="1"/>
    <n v="77"/>
    <b v="1"/>
    <s v="technology/space exploration"/>
    <n v="1.0538666666666667"/>
    <n v="4.8709514170040486E-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6"/>
    <x v="0"/>
    <d v="2015-10-23T11:00:00"/>
    <d v="2015-10-23T11:00:00"/>
    <b v="1"/>
    <n v="53"/>
    <b v="1"/>
    <s v="technology/space exploration"/>
    <n v="1.8839999999999999"/>
    <n v="2.8131634819532909E-2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17"/>
    <x v="0"/>
    <d v="2015-10-11T01:00:00"/>
    <d v="2015-10-11T01:00:00"/>
    <b v="1"/>
    <n v="1251"/>
    <b v="1"/>
    <s v="technology/space exploration"/>
    <n v="1.436523076923077"/>
    <n v="1.3397733844539165E-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18"/>
    <x v="0"/>
    <d v="2015-05-21T17:56:28"/>
    <d v="2015-05-21T17:56:28"/>
    <b v="1"/>
    <n v="465"/>
    <b v="1"/>
    <s v="technology/space exploration"/>
    <n v="1.4588000000000001"/>
    <n v="2.1250342747463669E-2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19"/>
    <x v="2"/>
    <d v="2016-12-30T17:50:16"/>
    <d v="2016-12-30T17:50:16"/>
    <b v="0"/>
    <n v="74"/>
    <b v="1"/>
    <s v="technology/space exploration"/>
    <n v="1.3118399999999999"/>
    <n v="3.7606212139691834E-2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0"/>
    <x v="2"/>
    <d v="2016-12-02T06:09:26"/>
    <d v="2016-12-02T06:09:26"/>
    <b v="0"/>
    <n v="62"/>
    <b v="1"/>
    <s v="technology/space exploration"/>
    <n v="1.1399999999999999"/>
    <n v="2.7192982456140352E-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1"/>
    <x v="5"/>
    <d v="2012-09-13T10:07:02"/>
    <d v="2012-09-13T10:07:02"/>
    <b v="0"/>
    <n v="3468"/>
    <b v="1"/>
    <s v="technology/space exploration"/>
    <n v="13.794206249999998"/>
    <n v="3.142623737411495E-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2"/>
    <x v="2"/>
    <d v="2016-11-09T20:26:48"/>
    <d v="2016-11-09T20:26:48"/>
    <b v="0"/>
    <n v="52"/>
    <b v="1"/>
    <s v="technology/space exploration"/>
    <n v="9.56"/>
    <n v="3.626220362622036E-2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3"/>
    <x v="0"/>
    <d v="2015-06-03T15:04:29"/>
    <d v="2015-06-03T15:04:29"/>
    <b v="0"/>
    <n v="50"/>
    <b v="1"/>
    <s v="technology/space exploration"/>
    <n v="1.1200000000000001"/>
    <n v="1.7857142857142856E-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4"/>
    <x v="0"/>
    <d v="2015-11-26T20:54:21"/>
    <d v="2015-11-26T20:54:21"/>
    <b v="0"/>
    <n v="45"/>
    <b v="1"/>
    <s v="technology/space exploration"/>
    <n v="6.4666666666666668"/>
    <n v="4.6391752577319589E-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5"/>
    <x v="3"/>
    <d v="2014-11-30T23:11:07"/>
    <d v="2014-11-30T23:11:07"/>
    <b v="0"/>
    <n v="21"/>
    <b v="1"/>
    <s v="technology/space exploration"/>
    <n v="1.1036948748510131"/>
    <n v="2.267818574514039E-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6"/>
    <x v="0"/>
    <d v="2015-05-14T12:55:22"/>
    <d v="2015-05-14T12:55:22"/>
    <b v="0"/>
    <n v="100"/>
    <b v="1"/>
    <s v="technology/space exploration"/>
    <n v="1.2774000000000001"/>
    <n v="1.5656802880851729E-2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27"/>
    <x v="2"/>
    <d v="2016-06-30T10:00:00"/>
    <d v="2016-06-30T10:00:00"/>
    <b v="0"/>
    <n v="81"/>
    <b v="1"/>
    <s v="technology/space exploration"/>
    <n v="1.579"/>
    <n v="2.5649145028499049E-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28"/>
    <x v="0"/>
    <d v="2015-08-30T04:03:47"/>
    <d v="2015-08-30T04:03:47"/>
    <b v="0"/>
    <n v="286"/>
    <b v="1"/>
    <s v="technology/space exploration"/>
    <n v="1.1466525000000001"/>
    <n v="1.2471084308454393E-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29"/>
    <x v="2"/>
    <d v="2016-05-29T01:28:59"/>
    <d v="2016-05-29T01:28:59"/>
    <b v="0"/>
    <n v="42"/>
    <b v="1"/>
    <s v="technology/space exploration"/>
    <n v="1.3700934579439252"/>
    <n v="2.8649386084583901E-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0"/>
    <x v="3"/>
    <d v="2014-02-27T23:00:00"/>
    <d v="2014-02-27T23:00:00"/>
    <b v="0"/>
    <n v="199"/>
    <b v="1"/>
    <s v="technology/space exploration"/>
    <n v="3.5461999999999998"/>
    <n v="1.1223281258812249E-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1"/>
    <x v="2"/>
    <d v="2016-09-29T15:45:21"/>
    <d v="2016-09-29T15:45:21"/>
    <b v="0"/>
    <n v="25"/>
    <b v="1"/>
    <s v="technology/space exploration"/>
    <n v="1.0602150537634409"/>
    <n v="2.5354969574036511E-2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2"/>
    <x v="0"/>
    <d v="2015-03-09T21:49:21"/>
    <d v="2015-03-09T21:49:21"/>
    <b v="0"/>
    <n v="84"/>
    <b v="1"/>
    <s v="technology/space exploration"/>
    <n v="1"/>
    <n v="7.3043478260869567E-3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3"/>
    <x v="2"/>
    <d v="2016-10-16T01:00:00"/>
    <d v="2016-10-16T01:00:00"/>
    <b v="0"/>
    <n v="50"/>
    <b v="1"/>
    <s v="technology/space exploration"/>
    <n v="1.873"/>
    <n v="2.6695141484249868E-2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4"/>
    <x v="2"/>
    <d v="2016-10-12T13:11:15"/>
    <d v="2016-10-12T13:11:15"/>
    <b v="0"/>
    <n v="26"/>
    <b v="1"/>
    <s v="technology/space exploration"/>
    <n v="1.6619999999999999"/>
    <n v="3.1287605294825514E-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5"/>
    <x v="0"/>
    <d v="2015-01-15T21:54:55"/>
    <d v="2015-01-15T21:54:55"/>
    <b v="0"/>
    <n v="14"/>
    <b v="1"/>
    <s v="technology/space exploration"/>
    <n v="1.0172910662824208"/>
    <n v="3.9660056657223795E-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6"/>
    <x v="0"/>
    <d v="2015-02-19T20:45:48"/>
    <d v="2015-02-19T20:45:48"/>
    <b v="0"/>
    <n v="49"/>
    <b v="1"/>
    <s v="technology/space exploration"/>
    <n v="1.64"/>
    <n v="9.959349593495935E-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x v="2637"/>
    <x v="0"/>
    <d v="2015-06-08T03:51:14"/>
    <d v="2015-06-08T03:51:14"/>
    <b v="0"/>
    <n v="69"/>
    <b v="1"/>
    <s v="technology/space exploration"/>
    <n v="1.0566666666666666"/>
    <n v="2.1766561514195582E-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38"/>
    <x v="3"/>
    <d v="2014-09-15T20:09:00"/>
    <d v="2014-09-15T20:09:00"/>
    <b v="0"/>
    <n v="1"/>
    <b v="0"/>
    <s v="technology/space exploration"/>
    <n v="0.01"/>
    <n v="6.6666666666666666E-2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x v="2639"/>
    <x v="2"/>
    <d v="2016-07-15T06:57:00"/>
    <d v="2016-07-15T06:57:00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323"/>
    <x v="2"/>
    <d v="2016-12-21T07:59:00"/>
    <d v="2016-12-21T07:59:00"/>
    <b v="1"/>
    <n v="1501"/>
    <b v="0"/>
    <s v="technology/space exploration"/>
    <n v="0.33559730999999998"/>
    <n v="4.4726222626754663E-3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0"/>
    <x v="1"/>
    <d v="2017-03-10T19:00:35"/>
    <d v="2017-03-10T19:00:35"/>
    <b v="1"/>
    <n v="52"/>
    <b v="0"/>
    <s v="technology/space exploration"/>
    <n v="2.053E-2"/>
    <n v="2.5328787140769606E-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1"/>
    <x v="3"/>
    <d v="2014-11-08T21:13:23"/>
    <d v="2014-11-08T21:13:23"/>
    <b v="1"/>
    <n v="23"/>
    <b v="0"/>
    <s v="technology/space exploration"/>
    <n v="0.105"/>
    <n v="1.0952380952380953E-2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2"/>
    <x v="0"/>
    <d v="2015-09-09T07:31:09"/>
    <d v="2015-09-09T07:31:09"/>
    <b v="1"/>
    <n v="535"/>
    <b v="0"/>
    <s v="technology/space exploration"/>
    <n v="8.4172839999999999E-2"/>
    <n v="1.2711938910460905E-2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3"/>
    <x v="0"/>
    <d v="2015-08-14T06:16:59"/>
    <d v="2015-08-14T06:16:59"/>
    <b v="0"/>
    <n v="3"/>
    <b v="0"/>
    <s v="technology/space exploration"/>
    <n v="1.44E-2"/>
    <n v="8.3333333333333329E-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4"/>
    <x v="2"/>
    <d v="2016-03-09T17:09:20"/>
    <d v="2016-03-09T17:09:20"/>
    <b v="0"/>
    <n v="6"/>
    <b v="0"/>
    <s v="technology/space exploration"/>
    <n v="8.8333333333333337E-3"/>
    <n v="5.6603773584905662E-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5"/>
    <x v="2"/>
    <d v="2016-02-01T23:55:41"/>
    <d v="2016-02-01T23:55:41"/>
    <b v="0"/>
    <n v="3"/>
    <b v="0"/>
    <s v="technology/space exploration"/>
    <n v="9.9200000000000004E-4"/>
    <n v="2.4193548387096774E-2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46"/>
    <x v="2"/>
    <d v="2016-12-21T14:59:03"/>
    <d v="2016-12-21T14:59:03"/>
    <b v="0"/>
    <n v="5"/>
    <b v="0"/>
    <s v="technology/space exploration"/>
    <n v="5.966666666666667E-3"/>
    <n v="1.3966480446927373E-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47"/>
    <x v="0"/>
    <d v="2015-12-17T19:20:09"/>
    <d v="2015-12-17T19:20:09"/>
    <b v="0"/>
    <n v="17"/>
    <b v="0"/>
    <s v="technology/space exploration"/>
    <n v="1.8689285714285714E-2"/>
    <n v="3.2486145614370344E-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48"/>
    <x v="3"/>
    <d v="2014-12-10T03:48:45"/>
    <d v="2014-12-10T03:48:45"/>
    <b v="0"/>
    <n v="11"/>
    <b v="0"/>
    <s v="technology/space exploration"/>
    <n v="8.8500000000000002E-3"/>
    <n v="1.2429378531073447E-2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49"/>
    <x v="3"/>
    <d v="2014-06-13T04:00:00"/>
    <d v="2014-06-13T04:00:00"/>
    <b v="0"/>
    <n v="70"/>
    <b v="0"/>
    <s v="technology/space exploration"/>
    <n v="0.1152156862745098"/>
    <n v="1.1912865895166781E-2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0"/>
    <x v="0"/>
    <d v="2015-04-21T13:25:26"/>
    <d v="2015-04-21T13:25:26"/>
    <b v="0"/>
    <n v="6"/>
    <b v="0"/>
    <s v="technology/space exploration"/>
    <n v="5.1000000000000004E-4"/>
    <n v="0.11764705882352941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1"/>
    <x v="2"/>
    <d v="2016-02-09T20:00:00"/>
    <d v="2016-02-09T20:00:00"/>
    <b v="0"/>
    <n v="43"/>
    <b v="0"/>
    <s v="technology/space exploration"/>
    <n v="0.21033333333333334"/>
    <n v="1.3629160063391443E-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2"/>
    <x v="1"/>
    <d v="2017-03-12T19:00:00"/>
    <d v="2017-03-12T19:00:00"/>
    <b v="0"/>
    <n v="152"/>
    <b v="0"/>
    <s v="technology/space exploration"/>
    <n v="0.11436666666666667"/>
    <n v="8.8603905566890118E-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3"/>
    <x v="2"/>
    <d v="2016-08-03T01:30:00"/>
    <d v="2016-08-03T01:30:00"/>
    <b v="0"/>
    <n v="59"/>
    <b v="0"/>
    <s v="technology/space exploration"/>
    <n v="0.18737933333333334"/>
    <n v="1.0495643418520008E-2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4"/>
    <x v="2"/>
    <d v="2016-07-30T21:13:14"/>
    <d v="2016-07-30T21:13:14"/>
    <b v="0"/>
    <n v="4"/>
    <b v="0"/>
    <s v="technology/space exploration"/>
    <n v="9.2857142857142856E-4"/>
    <n v="4.3956043956043959E-2"/>
    <x v="2"/>
    <x v="36"/>
  </r>
  <r>
    <n v="2659"/>
    <s v="test (Canceled)"/>
    <s v="test"/>
    <n v="49000"/>
    <n v="1333"/>
    <x v="1"/>
    <x v="0"/>
    <s v="USD"/>
    <n v="1429321210"/>
    <n v="1426729210"/>
    <x v="2655"/>
    <x v="0"/>
    <d v="2015-04-18T01:40:10"/>
    <d v="2015-04-18T01:40:10"/>
    <b v="0"/>
    <n v="10"/>
    <b v="0"/>
    <s v="technology/space exploration"/>
    <n v="2.720408163265306E-2"/>
    <n v="7.5018754688672166E-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56"/>
    <x v="0"/>
    <d v="2015-11-24T18:06:58"/>
    <d v="2015-11-24T18:06:58"/>
    <b v="0"/>
    <n v="5"/>
    <b v="0"/>
    <s v="technology/space exploration"/>
    <n v="9.5E-4"/>
    <n v="0.26315789473684209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57"/>
    <x v="4"/>
    <d v="2013-10-25T23:00:10"/>
    <d v="2013-10-25T23:00:10"/>
    <b v="0"/>
    <n v="60"/>
    <b v="1"/>
    <s v="technology/makerspaces"/>
    <n v="1.0289999999999999"/>
    <n v="1.1661807580174927E-2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58"/>
    <x v="0"/>
    <d v="2015-08-21T17:55:13"/>
    <d v="2015-08-21T17:55:13"/>
    <b v="0"/>
    <n v="80"/>
    <b v="1"/>
    <s v="technology/makerspaces"/>
    <n v="1.0680000000000001"/>
    <n v="3.7453183520599251E-3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59"/>
    <x v="0"/>
    <d v="2015-09-04T15:00:00"/>
    <d v="2015-09-04T15:00:00"/>
    <b v="0"/>
    <n v="56"/>
    <b v="1"/>
    <s v="technology/makerspaces"/>
    <n v="1.0459624999999999"/>
    <n v="2.6769602160689318E-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0"/>
    <x v="0"/>
    <d v="2015-12-09T06:59:00"/>
    <d v="2015-12-09T06:59:00"/>
    <b v="0"/>
    <n v="104"/>
    <b v="1"/>
    <s v="technology/makerspaces"/>
    <n v="1.0342857142857143"/>
    <n v="5.7458563535911604E-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1"/>
    <x v="0"/>
    <d v="2015-05-04T21:29:34"/>
    <d v="2015-05-04T21:29:34"/>
    <b v="0"/>
    <n v="46"/>
    <b v="1"/>
    <s v="technology/makerspaces"/>
    <n v="1.2314285714285715"/>
    <n v="1.0672853828306265E-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2"/>
    <x v="0"/>
    <d v="2015-09-25T21:00:00"/>
    <d v="2015-09-25T21:00:00"/>
    <b v="0"/>
    <n v="206"/>
    <b v="1"/>
    <s v="technology/makerspaces"/>
    <n v="1.592951"/>
    <n v="1.2931973425422376E-2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3"/>
    <x v="2"/>
    <d v="2016-02-10T22:13:36"/>
    <d v="2016-02-10T22:13:36"/>
    <b v="0"/>
    <n v="18"/>
    <b v="1"/>
    <s v="technology/makerspaces"/>
    <n v="1.1066666666666667"/>
    <n v="1.0843373493975903E-2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x v="2664"/>
    <x v="0"/>
    <d v="2015-11-09T14:32:00"/>
    <d v="2015-11-09T14:32:00"/>
    <b v="0"/>
    <n v="28"/>
    <b v="1"/>
    <s v="technology/makerspaces"/>
    <n v="1.7070000000000001"/>
    <n v="1.6403046280023433E-2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5"/>
    <x v="2"/>
    <d v="2016-01-10T00:51:36"/>
    <d v="2016-01-10T00:51:36"/>
    <b v="0"/>
    <n v="11"/>
    <b v="1"/>
    <s v="technology/makerspaces"/>
    <n v="1.25125"/>
    <n v="1.098901098901099E-2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66"/>
    <x v="3"/>
    <d v="2014-07-29T00:29:40"/>
    <d v="2014-07-29T00:29:40"/>
    <b v="1"/>
    <n v="60"/>
    <b v="0"/>
    <s v="technology/makerspaces"/>
    <n v="6.4158609339642042E-2"/>
    <n v="2.4048096192384769E-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67"/>
    <x v="3"/>
    <d v="2014-12-19T19:38:00"/>
    <d v="2014-12-19T19:38:00"/>
    <b v="1"/>
    <n v="84"/>
    <b v="0"/>
    <s v="technology/makerspaces"/>
    <n v="0.11344"/>
    <n v="2.9619181946403384E-2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68"/>
    <x v="0"/>
    <d v="2015-12-28T06:00:00"/>
    <d v="2015-12-28T06:00:00"/>
    <b v="1"/>
    <n v="47"/>
    <b v="0"/>
    <s v="technology/makerspaces"/>
    <n v="0.33189999999999997"/>
    <n v="1.4160891834890027E-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69"/>
    <x v="3"/>
    <d v="2014-10-29T22:45:00"/>
    <d v="2014-10-29T22:45:00"/>
    <b v="1"/>
    <n v="66"/>
    <b v="0"/>
    <s v="technology/makerspaces"/>
    <n v="0.27579999999999999"/>
    <n v="5.9825960841189268E-3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x v="2670"/>
    <x v="2"/>
    <d v="2016-07-05T04:59:00"/>
    <d v="2016-07-05T04:59:00"/>
    <b v="1"/>
    <n v="171"/>
    <b v="0"/>
    <s v="technology/makerspaces"/>
    <n v="0.62839999999999996"/>
    <n v="7.7748476857324722E-3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1"/>
    <x v="3"/>
    <d v="2014-11-10T21:34:49"/>
    <d v="2014-11-10T21:34:49"/>
    <b v="1"/>
    <n v="29"/>
    <b v="0"/>
    <s v="technology/makerspaces"/>
    <n v="7.5880000000000003E-2"/>
    <n v="1.5287295730100159E-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2"/>
    <x v="2"/>
    <d v="2016-05-22T14:59:34"/>
    <d v="2016-05-22T14:59:34"/>
    <b v="0"/>
    <n v="9"/>
    <b v="0"/>
    <s v="technology/makerspaces"/>
    <n v="0.50380952380952382"/>
    <n v="8.5066162570888466E-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3"/>
    <x v="3"/>
    <d v="2014-07-03T00:42:23"/>
    <d v="2014-07-03T00:42:23"/>
    <b v="0"/>
    <n v="27"/>
    <b v="0"/>
    <s v="technology/makerspaces"/>
    <n v="0.17512820512820512"/>
    <n v="7.9062957540263542E-3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4"/>
    <x v="0"/>
    <d v="2015-09-24T19:09:25"/>
    <d v="2015-09-24T19:09:25"/>
    <b v="0"/>
    <n v="2"/>
    <b v="0"/>
    <s v="technology/makerspaces"/>
    <n v="1.3750000000000001E-4"/>
    <n v="1.8181818181818182E-3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5"/>
    <x v="0"/>
    <d v="2015-02-28T00:01:34"/>
    <d v="2015-02-28T00:01:34"/>
    <b v="0"/>
    <n v="3"/>
    <b v="0"/>
    <s v="technology/makerspaces"/>
    <n v="3.3E-3"/>
    <n v="2.2727272727272728E-2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76"/>
    <x v="2"/>
    <d v="2016-04-06T04:04:51"/>
    <d v="2016-04-06T04:04:51"/>
    <b v="0"/>
    <n v="4"/>
    <b v="0"/>
    <s v="technology/makerspaces"/>
    <n v="8.6250000000000007E-3"/>
    <n v="1.4492753623188406E-2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77"/>
    <x v="3"/>
    <d v="2014-07-10T21:29:10"/>
    <d v="2014-07-10T21:29:10"/>
    <b v="0"/>
    <n v="2"/>
    <b v="0"/>
    <s v="food/food trucks"/>
    <n v="6.875E-3"/>
    <n v="3.6363636363636362E-2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78"/>
    <x v="3"/>
    <d v="2014-11-22T05:59:00"/>
    <d v="2014-11-22T05:59:00"/>
    <b v="0"/>
    <n v="20"/>
    <b v="0"/>
    <s v="food/food trucks"/>
    <n v="0.28299999999999997"/>
    <n v="1.1778563015312132E-2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79"/>
    <x v="0"/>
    <d v="2015-03-01T18:07:20"/>
    <d v="2015-03-01T18:07:20"/>
    <b v="0"/>
    <n v="3"/>
    <b v="0"/>
    <s v="food/food trucks"/>
    <n v="2.3999999999999998E-3"/>
    <n v="8.3333333333333329E-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0"/>
    <x v="3"/>
    <d v="2014-08-09T21:57:05"/>
    <d v="2014-08-09T21:57:05"/>
    <b v="0"/>
    <n v="4"/>
    <b v="0"/>
    <s v="food/food trucks"/>
    <n v="1.1428571428571429E-2"/>
    <n v="5.0000000000000001E-3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1"/>
    <x v="0"/>
    <d v="2015-04-27T15:42:10"/>
    <d v="2015-04-27T15:42:10"/>
    <b v="0"/>
    <n v="1"/>
    <b v="0"/>
    <s v="food/food trucks"/>
    <n v="2.0000000000000001E-4"/>
    <n v="0.1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2"/>
    <x v="3"/>
    <d v="2014-09-30T23:23:43"/>
    <d v="2014-09-30T23:23:4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3"/>
    <x v="0"/>
    <d v="2015-06-29T15:21:58"/>
    <d v="2015-06-29T15:21:5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4"/>
    <x v="0"/>
    <d v="2015-02-24T03:00:00"/>
    <d v="2015-02-24T03:00:00"/>
    <b v="0"/>
    <n v="14"/>
    <b v="0"/>
    <s v="food/food trucks"/>
    <n v="1.48E-3"/>
    <n v="0.1891891891891892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5"/>
    <x v="2"/>
    <d v="2016-07-30T23:04:50"/>
    <d v="2016-07-30T23:04:5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86"/>
    <x v="0"/>
    <d v="2015-06-03T02:31:16"/>
    <d v="2015-06-03T02:31:16"/>
    <b v="0"/>
    <n v="118"/>
    <b v="0"/>
    <s v="food/food trucks"/>
    <n v="0.107325"/>
    <n v="1.3743303051479153E-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87"/>
    <x v="0"/>
    <d v="2015-05-10T17:22:37"/>
    <d v="2015-05-10T17:22:37"/>
    <b v="0"/>
    <n v="2"/>
    <b v="0"/>
    <s v="food/food trucks"/>
    <n v="5.3846153846153844E-4"/>
    <n v="5.7142857142857141E-2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x v="2688"/>
    <x v="0"/>
    <d v="2015-03-25T07:01:00"/>
    <d v="2015-03-25T07:01:00"/>
    <b v="0"/>
    <n v="1"/>
    <b v="0"/>
    <s v="food/food trucks"/>
    <n v="7.1428571428571426E-3"/>
    <n v="0.0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89"/>
    <x v="3"/>
    <d v="2014-08-13T03:19:26"/>
    <d v="2014-08-13T03:19:26"/>
    <b v="0"/>
    <n v="3"/>
    <b v="0"/>
    <s v="food/food trucks"/>
    <n v="8.0000000000000002E-3"/>
    <n v="7.4999999999999997E-2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0"/>
    <x v="3"/>
    <d v="2014-09-26T03:22:19"/>
    <d v="2014-09-26T03:22:1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1"/>
    <x v="0"/>
    <d v="2015-04-14T03:21:58"/>
    <d v="2015-04-14T03:21:58"/>
    <b v="0"/>
    <n v="3"/>
    <b v="0"/>
    <s v="food/food trucks"/>
    <n v="4.7333333333333333E-3"/>
    <n v="4.2253521126760563E-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2"/>
    <x v="3"/>
    <d v="2014-12-25T20:16:00"/>
    <d v="2014-12-25T20:16:00"/>
    <b v="0"/>
    <n v="38"/>
    <b v="0"/>
    <s v="food/food trucks"/>
    <n v="5.6500000000000002E-2"/>
    <n v="1.1209439528023599E-2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3"/>
    <x v="0"/>
    <d v="2015-08-02T22:00:00"/>
    <d v="2015-08-02T22:00:00"/>
    <b v="0"/>
    <n v="52"/>
    <b v="0"/>
    <s v="food/food trucks"/>
    <n v="0.26352173913043481"/>
    <n v="8.5794423362481435E-3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4"/>
    <x v="3"/>
    <d v="2014-06-27T21:33:28"/>
    <d v="2014-06-27T21:33:28"/>
    <b v="0"/>
    <n v="2"/>
    <b v="0"/>
    <s v="food/food trucks"/>
    <n v="3.2512500000000002E-3"/>
    <n v="7.6893502499038827E-2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5"/>
    <x v="3"/>
    <d v="2014-08-08T21:31:03"/>
    <d v="2014-08-08T21:31:0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696"/>
    <x v="3"/>
    <d v="2014-09-18T20:59:32"/>
    <d v="2014-09-18T20:59:32"/>
    <b v="0"/>
    <n v="4"/>
    <b v="0"/>
    <s v="food/food trucks"/>
    <n v="7.0007000700070005E-3"/>
    <n v="5.7142857142857141E-2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697"/>
    <x v="1"/>
    <d v="2017-04-07T17:35:34"/>
    <d v="2017-04-07T17:35:34"/>
    <b v="0"/>
    <n v="46"/>
    <b v="0"/>
    <s v="theater/spaces"/>
    <n v="0.46176470588235297"/>
    <n v="2.9299363057324841E-2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698"/>
    <x v="1"/>
    <d v="2017-04-05T18:14:37"/>
    <d v="2017-04-05T18:14:37"/>
    <b v="1"/>
    <n v="26"/>
    <b v="0"/>
    <s v="theater/spaces"/>
    <n v="0.34410000000000002"/>
    <n v="7.5559430398140079E-3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699"/>
    <x v="1"/>
    <d v="2017-03-22T15:33:50"/>
    <d v="2017-03-22T15:33:50"/>
    <b v="0"/>
    <n v="45"/>
    <b v="0"/>
    <s v="theater/spaces"/>
    <n v="1.0375000000000001"/>
    <n v="1.0843373493975904E-3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0"/>
    <x v="1"/>
    <d v="2017-04-05T19:41:54"/>
    <d v="2017-04-05T19:41:54"/>
    <b v="0"/>
    <n v="7"/>
    <b v="0"/>
    <s v="theater/spaces"/>
    <n v="6.0263157894736845E-2"/>
    <n v="6.1135371179039302E-3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1"/>
    <x v="1"/>
    <d v="2017-03-24T20:59:18"/>
    <d v="2017-03-24T20:59:18"/>
    <b v="0"/>
    <n v="8"/>
    <b v="0"/>
    <s v="theater/spaces"/>
    <n v="0.10539393939393939"/>
    <n v="4.6003450258769408E-3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2"/>
    <x v="3"/>
    <d v="2014-10-16T06:59:00"/>
    <d v="2014-10-16T06:59:00"/>
    <b v="1"/>
    <n v="263"/>
    <b v="1"/>
    <s v="theater/spaces"/>
    <n v="1.1229714285714285"/>
    <n v="6.6914308976185628E-3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3"/>
    <x v="4"/>
    <d v="2013-05-27T06:59:00"/>
    <d v="2013-05-27T06:59:00"/>
    <b v="1"/>
    <n v="394"/>
    <b v="1"/>
    <s v="theater/spaces"/>
    <n v="3.50844625"/>
    <n v="1.4037552948117702E-2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4"/>
    <x v="2"/>
    <d v="2016-07-21T16:45:26"/>
    <d v="2016-07-21T16:45:26"/>
    <b v="1"/>
    <n v="1049"/>
    <b v="1"/>
    <s v="theater/spaces"/>
    <n v="2.3321535"/>
    <n v="2.2489943307762546E-2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5"/>
    <x v="2"/>
    <d v="2016-10-04T03:59:00"/>
    <d v="2016-10-04T03:59:00"/>
    <b v="1"/>
    <n v="308"/>
    <b v="1"/>
    <s v="theater/spaces"/>
    <n v="1.01606"/>
    <n v="6.0626340964116295E-3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06"/>
    <x v="3"/>
    <d v="2014-08-09T02:00:00"/>
    <d v="2014-08-09T02:00:00"/>
    <b v="1"/>
    <n v="1088"/>
    <b v="1"/>
    <s v="theater/spaces"/>
    <n v="1.5390035000000002"/>
    <n v="1.1782515980849511E-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07"/>
    <x v="3"/>
    <d v="2014-06-20T22:01:00"/>
    <d v="2014-06-20T22:01:00"/>
    <b v="1"/>
    <n v="73"/>
    <b v="1"/>
    <s v="theater/spaces"/>
    <n v="1.007161125319693"/>
    <n v="1.8537328593194517E-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08"/>
    <x v="4"/>
    <d v="2013-07-13T18:00:00"/>
    <d v="2013-07-13T18:00:00"/>
    <b v="1"/>
    <n v="143"/>
    <b v="1"/>
    <s v="theater/spaces"/>
    <n v="1.3138181818181818"/>
    <n v="1.9789648491558263E-2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09"/>
    <x v="0"/>
    <d v="2015-12-24T15:41:24"/>
    <d v="2015-12-24T15:41:24"/>
    <b v="1"/>
    <n v="1420"/>
    <b v="1"/>
    <s v="theater/spaces"/>
    <n v="1.0224133333333334"/>
    <n v="9.2591385088874687E-3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0"/>
    <x v="2"/>
    <d v="2016-10-14T23:00:00"/>
    <d v="2016-10-14T23:00:00"/>
    <b v="1"/>
    <n v="305"/>
    <b v="1"/>
    <s v="theater/spaces"/>
    <n v="1.1635599999999999"/>
    <n v="1.0485063082264774E-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1"/>
    <x v="2"/>
    <d v="2016-02-21T09:33:48"/>
    <d v="2016-02-21T09:33:48"/>
    <b v="1"/>
    <n v="551"/>
    <b v="1"/>
    <s v="theater/spaces"/>
    <n v="2.6462241666666664"/>
    <n v="1.7351767565672978E-2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x v="2712"/>
    <x v="0"/>
    <d v="2015-10-08T07:59:53"/>
    <d v="2015-10-08T07:59:53"/>
    <b v="1"/>
    <n v="187"/>
    <b v="1"/>
    <s v="theater/spaces"/>
    <n v="1.1998010000000001"/>
    <n v="1.5585917998068013E-2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3"/>
    <x v="3"/>
    <d v="2014-12-06T22:57:29"/>
    <d v="2014-12-06T22:57:29"/>
    <b v="1"/>
    <n v="325"/>
    <b v="1"/>
    <s v="theater/spaces"/>
    <n v="1.2010400000000001"/>
    <n v="1.082395257443549E-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4"/>
    <x v="2"/>
    <d v="2016-05-03T23:00:00"/>
    <d v="2016-05-03T23:00:00"/>
    <b v="1"/>
    <n v="148"/>
    <b v="1"/>
    <s v="theater/spaces"/>
    <n v="1.0358333333333334"/>
    <n v="7.9377849289353711E-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5"/>
    <x v="2"/>
    <d v="2016-04-17T23:44:54"/>
    <d v="2016-04-17T23:44:54"/>
    <b v="0"/>
    <n v="69"/>
    <b v="1"/>
    <s v="theater/spaces"/>
    <n v="1.0883333333333334"/>
    <n v="1.0566615620214395E-2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16"/>
    <x v="2"/>
    <d v="2016-11-11T12:10:53"/>
    <d v="2016-11-11T12:10:53"/>
    <b v="0"/>
    <n v="173"/>
    <b v="1"/>
    <s v="theater/spaces"/>
    <n v="1.1812400000000001"/>
    <n v="5.8582506518573699E-3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17"/>
    <x v="4"/>
    <d v="2013-09-06T19:00:00"/>
    <d v="2013-09-06T19:00:00"/>
    <b v="0"/>
    <n v="269"/>
    <b v="1"/>
    <s v="technology/hardware"/>
    <n v="14.62"/>
    <n v="2.4532603739170086E-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18"/>
    <x v="1"/>
    <d v="2017-01-29T20:34:13"/>
    <d v="2017-01-29T20:34:13"/>
    <b v="0"/>
    <n v="185"/>
    <b v="1"/>
    <s v="technology/hardware"/>
    <n v="2.5253999999999999"/>
    <n v="1.4651144373168607E-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19"/>
    <x v="3"/>
    <d v="2014-12-31T21:08:08"/>
    <d v="2014-12-31T21:08:08"/>
    <b v="0"/>
    <n v="176"/>
    <b v="1"/>
    <s v="technology/hardware"/>
    <n v="1.4005000000000001"/>
    <n v="1.0472450315363561E-2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0"/>
    <x v="0"/>
    <d v="2015-08-15T07:50:59"/>
    <d v="2015-08-15T07:50:59"/>
    <b v="0"/>
    <n v="1019"/>
    <b v="1"/>
    <s v="technology/hardware"/>
    <n v="2.9687520259319289"/>
    <n v="0.13907693315572248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1"/>
    <x v="1"/>
    <d v="2017-03-01T17:52:15"/>
    <d v="2017-03-01T17:52:15"/>
    <b v="0"/>
    <n v="113"/>
    <b v="1"/>
    <s v="technology/hardware"/>
    <n v="1.445425"/>
    <n v="1.954442465018939E-3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2"/>
    <x v="2"/>
    <d v="2016-04-22T13:55:11"/>
    <d v="2016-04-22T13:55:11"/>
    <b v="0"/>
    <n v="404"/>
    <b v="1"/>
    <s v="technology/hardware"/>
    <n v="1.05745"/>
    <n v="3.8205116081138587E-3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3"/>
    <x v="0"/>
    <d v="2015-08-07T16:14:23"/>
    <d v="2015-08-07T16:14:23"/>
    <b v="0"/>
    <n v="707"/>
    <b v="1"/>
    <s v="technology/hardware"/>
    <n v="4.9321000000000002"/>
    <n v="1.4334664747267897E-2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4"/>
    <x v="0"/>
    <d v="2015-12-30T14:23:54"/>
    <d v="2015-12-30T14:23:54"/>
    <b v="0"/>
    <n v="392"/>
    <b v="1"/>
    <s v="technology/hardware"/>
    <n v="2.0182666666666669"/>
    <n v="1.2948404571579574E-2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5"/>
    <x v="0"/>
    <d v="2015-05-01T05:46:37"/>
    <d v="2015-05-01T05:46:37"/>
    <b v="0"/>
    <n v="23"/>
    <b v="1"/>
    <s v="technology/hardware"/>
    <n v="1.0444"/>
    <n v="2.9362951614962337E-3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26"/>
    <x v="4"/>
    <d v="2013-04-22T12:59:35"/>
    <d v="2013-04-22T12:59:35"/>
    <b v="0"/>
    <n v="682"/>
    <b v="1"/>
    <s v="technology/hardware"/>
    <n v="1.7029262962962963"/>
    <n v="1.4832855252864296E-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27"/>
    <x v="3"/>
    <d v="2014-10-18T04:00:00"/>
    <d v="2014-10-18T04:00:00"/>
    <b v="0"/>
    <n v="37"/>
    <b v="1"/>
    <s v="technology/hardware"/>
    <n v="1.0430333333333333"/>
    <n v="1.18244862740085E-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28"/>
    <x v="4"/>
    <d v="2013-05-28T00:00:00"/>
    <d v="2013-05-28T00:00:00"/>
    <b v="0"/>
    <n v="146"/>
    <b v="1"/>
    <s v="technology/hardware"/>
    <n v="1.1825000000000001"/>
    <n v="1.0288935870331219E-2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29"/>
    <x v="0"/>
    <d v="2015-04-10T05:32:54"/>
    <d v="2015-04-10T05:32:54"/>
    <b v="0"/>
    <n v="119"/>
    <b v="1"/>
    <s v="technology/hardware"/>
    <n v="1.07538"/>
    <n v="2.2131711581022521E-3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0"/>
    <x v="2"/>
    <d v="2016-10-13T21:59:00"/>
    <d v="2016-10-13T21:59:00"/>
    <b v="0"/>
    <n v="163"/>
    <b v="1"/>
    <s v="technology/hardware"/>
    <n v="22603"/>
    <n v="7.2114321107817547E-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1"/>
    <x v="4"/>
    <d v="2013-03-13T20:00:00"/>
    <d v="2013-03-13T20:00:00"/>
    <b v="0"/>
    <n v="339"/>
    <b v="1"/>
    <s v="technology/hardware"/>
    <n v="9.7813466666666677"/>
    <n v="4.6210405929108599E-2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x v="2732"/>
    <x v="3"/>
    <d v="2014-04-23T15:59:33"/>
    <d v="2014-04-23T15:59:33"/>
    <b v="0"/>
    <n v="58"/>
    <b v="1"/>
    <s v="technology/hardware"/>
    <n v="1.2290000000000001"/>
    <n v="5.8991049633848654E-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3"/>
    <x v="3"/>
    <d v="2014-01-15T19:00:00"/>
    <d v="2014-01-15T19:00:00"/>
    <b v="0"/>
    <n v="456"/>
    <b v="1"/>
    <s v="technology/hardware"/>
    <n v="2.4606080000000001"/>
    <n v="6.1773350326423384E-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4"/>
    <x v="2"/>
    <d v="2016-11-06T03:26:44"/>
    <d v="2016-11-06T03:26:44"/>
    <b v="0"/>
    <n v="15"/>
    <b v="1"/>
    <s v="technology/hardware"/>
    <n v="1.4794"/>
    <n v="2.027849128024875E-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5"/>
    <x v="3"/>
    <d v="2014-05-05T21:18:37"/>
    <d v="2014-05-05T21:18:37"/>
    <b v="0"/>
    <n v="191"/>
    <b v="1"/>
    <s v="technology/hardware"/>
    <n v="3.8409090909090908"/>
    <n v="4.5207100591715975E-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36"/>
    <x v="0"/>
    <d v="2015-03-11T23:45:52"/>
    <d v="2015-03-11T23:45:52"/>
    <b v="0"/>
    <n v="17"/>
    <b v="1"/>
    <s v="technology/hardware"/>
    <n v="1.0333333333333334"/>
    <n v="5.4838709677419356E-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37"/>
    <x v="3"/>
    <d v="2014-10-20T02:07:00"/>
    <d v="2014-10-20T02:07:00"/>
    <b v="0"/>
    <n v="4"/>
    <b v="0"/>
    <s v="publishing/children's books"/>
    <n v="4.3750000000000004E-3"/>
    <n v="0.11428571428571428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38"/>
    <x v="5"/>
    <d v="2012-05-15T17:16:27"/>
    <d v="2012-05-15T17:16:27"/>
    <b v="0"/>
    <n v="18"/>
    <b v="0"/>
    <s v="publishing/children's books"/>
    <n v="0.29239999999999999"/>
    <n v="2.4623803009575923E-2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x v="2739"/>
    <x v="2"/>
    <d v="2016-10-19T07:53:27"/>
    <d v="2016-10-19T07:53:2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0"/>
    <x v="5"/>
    <d v="2012-02-29T01:29:58"/>
    <d v="2012-02-29T01:29:58"/>
    <b v="0"/>
    <n v="22"/>
    <b v="0"/>
    <s v="publishing/children's books"/>
    <n v="5.2187499999999998E-2"/>
    <n v="2.6347305389221556E-2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1"/>
    <x v="5"/>
    <d v="2012-07-14T23:42:48"/>
    <d v="2012-07-14T23:42:48"/>
    <b v="0"/>
    <n v="49"/>
    <b v="0"/>
    <s v="publishing/children's books"/>
    <n v="0.21887499999999999"/>
    <n v="2.7984009137635636E-2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2"/>
    <x v="3"/>
    <d v="2014-08-29T18:45:11"/>
    <d v="2014-08-29T18:45:11"/>
    <b v="0"/>
    <n v="19"/>
    <b v="0"/>
    <s v="publishing/children's books"/>
    <n v="0.26700000000000002"/>
    <n v="2.3720349563046191E-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3"/>
    <x v="5"/>
    <d v="2012-06-16T03:10:00"/>
    <d v="2012-06-16T03:10:00"/>
    <b v="0"/>
    <n v="4"/>
    <b v="0"/>
    <s v="publishing/children's books"/>
    <n v="0.28000000000000003"/>
    <n v="2.8571428571428571E-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4"/>
    <x v="2"/>
    <d v="2016-09-02T17:03:22"/>
    <d v="2016-09-02T17:03:22"/>
    <b v="0"/>
    <n v="4"/>
    <b v="0"/>
    <s v="publishing/children's books"/>
    <n v="1.06E-2"/>
    <n v="7.5471698113207544E-2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5"/>
    <x v="0"/>
    <d v="2015-04-04T18:10:37"/>
    <d v="2015-04-04T18:10:37"/>
    <b v="0"/>
    <n v="2"/>
    <b v="0"/>
    <s v="publishing/children's books"/>
    <n v="1.0999999999999999E-2"/>
    <n v="1.8181818181818181E-2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46"/>
    <x v="5"/>
    <d v="2012-06-30T20:00:00"/>
    <d v="2012-06-30T20:00:0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47"/>
    <x v="3"/>
    <d v="2014-06-17T21:17:22"/>
    <d v="2014-06-17T21:17:2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48"/>
    <x v="6"/>
    <d v="2011-12-18T18:21:44"/>
    <d v="2011-12-18T18:21:44"/>
    <b v="0"/>
    <n v="14"/>
    <b v="0"/>
    <s v="publishing/children's books"/>
    <n v="0.11458333333333333"/>
    <n v="2.5454545454545455E-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49"/>
    <x v="5"/>
    <d v="2012-08-26T21:37:03"/>
    <d v="2012-08-26T21:37:03"/>
    <b v="0"/>
    <n v="8"/>
    <b v="0"/>
    <s v="publishing/children's books"/>
    <n v="0.19"/>
    <n v="2.1052631578947368E-2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0"/>
    <x v="3"/>
    <d v="2014-09-11T15:15:51"/>
    <d v="2014-09-11T15:15: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1"/>
    <x v="0"/>
    <d v="2015-04-08T18:58:47"/>
    <d v="2015-04-08T18:58:47"/>
    <b v="0"/>
    <n v="15"/>
    <b v="0"/>
    <s v="publishing/children's books"/>
    <n v="0.52"/>
    <n v="5.7692307692307696E-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2"/>
    <x v="3"/>
    <d v="2014-01-11T21:36:41"/>
    <d v="2014-01-11T21:36:41"/>
    <b v="0"/>
    <n v="33"/>
    <b v="0"/>
    <s v="publishing/children's books"/>
    <n v="0.1048"/>
    <n v="3.1488549618320608E-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3"/>
    <x v="2"/>
    <d v="2016-08-06T15:45:32"/>
    <d v="2016-08-06T15:45:32"/>
    <b v="0"/>
    <n v="2"/>
    <b v="0"/>
    <s v="publishing/children's books"/>
    <n v="6.6666666666666671E-3"/>
    <n v="0.2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4"/>
    <x v="2"/>
    <d v="2016-10-10T10:36:23"/>
    <d v="2016-10-10T10:36:23"/>
    <b v="0"/>
    <n v="6"/>
    <b v="0"/>
    <s v="publishing/children's books"/>
    <n v="0.11700000000000001"/>
    <n v="2.564102564102564E-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5"/>
    <x v="2"/>
    <d v="2016-07-16T08:47:46"/>
    <d v="2016-07-16T08:47:46"/>
    <b v="0"/>
    <n v="2"/>
    <b v="0"/>
    <s v="publishing/children's books"/>
    <n v="0.105"/>
    <n v="1.9047619047619049E-2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56"/>
    <x v="4"/>
    <d v="2013-06-20T11:04:18"/>
    <d v="2013-06-20T11:04:1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57"/>
    <x v="4"/>
    <d v="2013-01-03T01:31:33"/>
    <d v="2013-01-03T01:31:33"/>
    <b v="0"/>
    <n v="4"/>
    <b v="0"/>
    <s v="publishing/children's books"/>
    <n v="7.1999999999999998E-3"/>
    <n v="0.1111111111111111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58"/>
    <x v="5"/>
    <d v="2012-03-18T23:53:15"/>
    <d v="2012-03-18T23:53:15"/>
    <b v="0"/>
    <n v="1"/>
    <b v="0"/>
    <s v="publishing/children's books"/>
    <n v="7.6923076923076927E-3"/>
    <n v="0.04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59"/>
    <x v="4"/>
    <d v="2013-05-24T13:54:44"/>
    <d v="2013-05-24T13:54:44"/>
    <b v="0"/>
    <n v="3"/>
    <b v="0"/>
    <s v="publishing/children's books"/>
    <n v="2.2842639593908631E-3"/>
    <n v="3.3333333333333333E-2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0"/>
    <x v="5"/>
    <d v="2012-05-30T19:00:00"/>
    <d v="2012-05-30T19:00:00"/>
    <b v="0"/>
    <n v="4"/>
    <b v="0"/>
    <s v="publishing/children's books"/>
    <n v="1.125E-2"/>
    <n v="8.8888888888888892E-2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1"/>
    <x v="5"/>
    <d v="2012-10-28T13:53:48"/>
    <d v="2012-10-28T13:53:4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2"/>
    <x v="6"/>
    <d v="2011-08-11T16:01:58"/>
    <d v="2011-08-11T16:01:58"/>
    <b v="0"/>
    <n v="4"/>
    <b v="0"/>
    <s v="publishing/children's books"/>
    <n v="0.02"/>
    <n v="0.0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3"/>
    <x v="0"/>
    <d v="2015-08-16T23:00:50"/>
    <d v="2015-08-16T23:00:50"/>
    <b v="0"/>
    <n v="3"/>
    <b v="0"/>
    <s v="publishing/children's books"/>
    <n v="8.5000000000000006E-3"/>
    <n v="8.8235294117647065E-2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4"/>
    <x v="5"/>
    <d v="2012-03-29T13:45:23"/>
    <d v="2012-03-29T13:45:23"/>
    <b v="0"/>
    <n v="34"/>
    <b v="0"/>
    <s v="publishing/children's books"/>
    <n v="0.14314285714285716"/>
    <n v="3.3932135728542916E-2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5"/>
    <x v="3"/>
    <d v="2014-06-05T19:49:50"/>
    <d v="2014-06-05T19:49:5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66"/>
    <x v="3"/>
    <d v="2014-03-18T15:55:30"/>
    <d v="2014-03-18T15:55:30"/>
    <b v="0"/>
    <n v="33"/>
    <b v="0"/>
    <s v="publishing/children's books"/>
    <n v="0.1041125"/>
    <n v="1.5848241085364388E-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67"/>
    <x v="4"/>
    <d v="2013-02-01T17:00:00"/>
    <d v="2013-02-01T17:00:0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68"/>
    <x v="4"/>
    <d v="2013-10-05T20:51:34"/>
    <d v="2013-10-05T20:51:3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69"/>
    <x v="2"/>
    <d v="2016-04-24T20:45:21"/>
    <d v="2016-04-24T20:45: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0"/>
    <x v="4"/>
    <d v="2013-03-08T03:02:08"/>
    <d v="2013-03-08T03:02:08"/>
    <b v="0"/>
    <n v="13"/>
    <b v="0"/>
    <s v="publishing/children's books"/>
    <n v="0.14249999999999999"/>
    <n v="2.2807017543859651E-2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1"/>
    <x v="6"/>
    <d v="2011-12-16T00:19:14"/>
    <d v="2011-12-16T00:19:14"/>
    <b v="0"/>
    <n v="2"/>
    <b v="0"/>
    <s v="publishing/children's books"/>
    <n v="0.03"/>
    <n v="1.3333333333333334E-2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2"/>
    <x v="0"/>
    <d v="2015-06-12T07:07:56"/>
    <d v="2015-06-12T07:07:56"/>
    <b v="0"/>
    <n v="36"/>
    <b v="0"/>
    <s v="publishing/children's books"/>
    <n v="7.8809523809523815E-2"/>
    <n v="2.175226586102719E-2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3"/>
    <x v="0"/>
    <d v="2015-07-17T16:03:24"/>
    <d v="2015-07-17T16:03:24"/>
    <b v="0"/>
    <n v="1"/>
    <b v="0"/>
    <s v="publishing/children's books"/>
    <n v="3.3333333333333335E-3"/>
    <n v="0.1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x v="2774"/>
    <x v="3"/>
    <d v="2014-08-25T23:28:26"/>
    <d v="2014-08-25T23:28:26"/>
    <b v="0"/>
    <n v="15"/>
    <b v="0"/>
    <s v="publishing/children's books"/>
    <n v="0.25545454545454543"/>
    <n v="1.0676156583629894E-2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5"/>
    <x v="0"/>
    <d v="2015-11-22T15:03:41"/>
    <d v="2015-11-22T15:03:41"/>
    <b v="0"/>
    <n v="1"/>
    <b v="0"/>
    <s v="publishing/children's books"/>
    <n v="2.12E-2"/>
    <n v="1.8867924528301886E-2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76"/>
    <x v="1"/>
    <d v="2017-03-10T10:44:48"/>
    <d v="2017-03-10T10:44:4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77"/>
    <x v="0"/>
    <d v="2015-02-12T07:00:00"/>
    <d v="2015-02-12T07:00:00"/>
    <b v="0"/>
    <n v="28"/>
    <b v="1"/>
    <s v="theater/plays"/>
    <n v="1.0528"/>
    <n v="2.1276595744680851E-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78"/>
    <x v="0"/>
    <d v="2015-02-17T04:59:00"/>
    <d v="2015-02-17T04:59:00"/>
    <b v="0"/>
    <n v="18"/>
    <b v="1"/>
    <s v="theater/plays"/>
    <n v="1.2"/>
    <n v="1.4999999999999999E-2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79"/>
    <x v="0"/>
    <d v="2015-04-23T12:50:46"/>
    <d v="2015-04-23T12:50:46"/>
    <b v="0"/>
    <n v="61"/>
    <b v="1"/>
    <s v="theater/plays"/>
    <n v="1.145"/>
    <n v="5.3275109170305673E-2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0"/>
    <x v="3"/>
    <d v="2014-10-29T18:54:03"/>
    <d v="2014-10-29T18:54:03"/>
    <b v="0"/>
    <n v="108"/>
    <b v="1"/>
    <s v="theater/plays"/>
    <n v="1.19"/>
    <n v="1.5126050420168067E-2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1"/>
    <x v="2"/>
    <d v="2016-08-05T21:00:00"/>
    <d v="2016-08-05T21:00:00"/>
    <b v="0"/>
    <n v="142"/>
    <b v="1"/>
    <s v="theater/plays"/>
    <n v="1.0468"/>
    <n v="2.7130301872372947E-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2"/>
    <x v="3"/>
    <d v="2014-07-09T13:39:40"/>
    <d v="2014-07-09T13:39:40"/>
    <b v="0"/>
    <n v="74"/>
    <b v="1"/>
    <s v="theater/plays"/>
    <n v="1.1783999999999999"/>
    <n v="2.5118805159538356E-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3"/>
    <x v="3"/>
    <d v="2014-07-18T04:45:52"/>
    <d v="2014-07-18T04:45:52"/>
    <b v="0"/>
    <n v="38"/>
    <b v="1"/>
    <s v="theater/plays"/>
    <n v="1.1970000000000001"/>
    <n v="3.1746031746031744E-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4"/>
    <x v="2"/>
    <d v="2016-07-29T16:50:43"/>
    <d v="2016-07-29T16:50:43"/>
    <b v="0"/>
    <n v="20"/>
    <b v="1"/>
    <s v="theater/plays"/>
    <n v="1.0249999999999999"/>
    <n v="9.7560975609756097E-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5"/>
    <x v="0"/>
    <d v="2015-03-12T04:00:00"/>
    <d v="2015-03-12T04:00:00"/>
    <b v="0"/>
    <n v="24"/>
    <b v="1"/>
    <s v="theater/plays"/>
    <n v="1.0116666666666667"/>
    <n v="7.907742998352554E-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86"/>
    <x v="0"/>
    <d v="2015-02-11T22:31:43"/>
    <d v="2015-02-11T22:31:43"/>
    <b v="0"/>
    <n v="66"/>
    <b v="1"/>
    <s v="theater/plays"/>
    <n v="1.0533333333333332"/>
    <n v="2.0886075949367089E-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87"/>
    <x v="2"/>
    <d v="2016-09-09T04:00:00"/>
    <d v="2016-09-09T04:00:00"/>
    <b v="0"/>
    <n v="28"/>
    <b v="1"/>
    <s v="theater/plays"/>
    <n v="1.0249999999999999"/>
    <n v="1.3658536585365854E-2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88"/>
    <x v="0"/>
    <d v="2015-08-12T05:32:39"/>
    <d v="2015-08-12T05:32:39"/>
    <b v="0"/>
    <n v="24"/>
    <b v="1"/>
    <s v="theater/plays"/>
    <n v="1.0760000000000001"/>
    <n v="1.1152416356877323E-2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x v="2789"/>
    <x v="0"/>
    <d v="2015-07-21T10:03:25"/>
    <d v="2015-07-21T10:03:25"/>
    <b v="0"/>
    <n v="73"/>
    <b v="1"/>
    <s v="theater/plays"/>
    <n v="1.105675"/>
    <n v="6.6023017613674904E-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0"/>
    <x v="2"/>
    <d v="2016-03-03T19:00:00"/>
    <d v="2016-03-03T19:00:00"/>
    <b v="0"/>
    <n v="3"/>
    <b v="1"/>
    <s v="theater/plays"/>
    <n v="1.5"/>
    <n v="0.0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1"/>
    <x v="3"/>
    <d v="2014-06-06T23:00:00"/>
    <d v="2014-06-06T23:00:00"/>
    <b v="0"/>
    <n v="20"/>
    <b v="1"/>
    <s v="theater/plays"/>
    <n v="1.0428571428571429"/>
    <n v="2.7397260273972601E-2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2"/>
    <x v="3"/>
    <d v="2014-07-05T12:40:28"/>
    <d v="2014-07-05T12:40:28"/>
    <b v="0"/>
    <n v="21"/>
    <b v="1"/>
    <s v="theater/plays"/>
    <n v="1.155"/>
    <n v="2.2727272727272728E-2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3"/>
    <x v="3"/>
    <d v="2014-07-08T22:34:00"/>
    <d v="2014-07-08T22:34:00"/>
    <b v="0"/>
    <n v="94"/>
    <b v="1"/>
    <s v="theater/plays"/>
    <n v="1.02645125"/>
    <n v="1.1447207064144546E-2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4"/>
    <x v="0"/>
    <d v="2015-07-31T16:00:00"/>
    <d v="2015-07-31T16:00:00"/>
    <b v="0"/>
    <n v="139"/>
    <b v="1"/>
    <s v="theater/plays"/>
    <n v="1.014"/>
    <n v="2.7416173570019724E-2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5"/>
    <x v="2"/>
    <d v="2016-06-17T16:00:00"/>
    <d v="2016-06-17T16:00:00"/>
    <b v="0"/>
    <n v="130"/>
    <b v="1"/>
    <s v="theater/plays"/>
    <n v="1.1663479999999999"/>
    <n v="2.2291803132512767E-2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796"/>
    <x v="0"/>
    <d v="2015-01-04T13:16:06"/>
    <d v="2015-01-04T13:16:06"/>
    <b v="0"/>
    <n v="31"/>
    <b v="1"/>
    <s v="theater/plays"/>
    <n v="1.33"/>
    <n v="2.3308270676691729E-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797"/>
    <x v="3"/>
    <d v="2014-10-10T11:00:00"/>
    <d v="2014-10-10T11:00:00"/>
    <b v="0"/>
    <n v="13"/>
    <b v="1"/>
    <s v="theater/plays"/>
    <n v="1.3320000000000001"/>
    <n v="1.951951951951952E-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798"/>
    <x v="0"/>
    <d v="2015-08-06T15:31:47"/>
    <d v="2015-08-06T15:31:47"/>
    <b v="0"/>
    <n v="90"/>
    <b v="1"/>
    <s v="theater/plays"/>
    <n v="1.0183333333333333"/>
    <n v="2.9459901800327332E-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799"/>
    <x v="0"/>
    <d v="2015-07-16T00:00:00"/>
    <d v="2015-07-16T00:00:00"/>
    <b v="0"/>
    <n v="141"/>
    <b v="1"/>
    <s v="theater/plays"/>
    <n v="1.2795000000000001"/>
    <n v="1.1019929660023447E-2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0"/>
    <x v="3"/>
    <d v="2014-09-29T10:53:10"/>
    <d v="2014-09-29T10:53:10"/>
    <b v="0"/>
    <n v="23"/>
    <b v="1"/>
    <s v="theater/plays"/>
    <n v="1.1499999999999999"/>
    <n v="0.02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x v="2801"/>
    <x v="0"/>
    <d v="2015-08-22T12:07:53"/>
    <d v="2015-08-22T12:07:53"/>
    <b v="0"/>
    <n v="18"/>
    <b v="1"/>
    <s v="theater/plays"/>
    <n v="1.1000000000000001"/>
    <n v="4.0909090909090909E-2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2"/>
    <x v="0"/>
    <d v="2015-08-05T11:00:00"/>
    <d v="2015-08-05T11:00:00"/>
    <b v="0"/>
    <n v="76"/>
    <b v="1"/>
    <s v="theater/plays"/>
    <n v="1.121"/>
    <n v="2.2598870056497175E-2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3"/>
    <x v="0"/>
    <d v="2015-06-29T20:57:18"/>
    <d v="2015-06-29T20:57:18"/>
    <b v="0"/>
    <n v="93"/>
    <b v="1"/>
    <s v="theater/plays"/>
    <n v="1.26"/>
    <n v="1.4761904761904763E-2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4"/>
    <x v="0"/>
    <d v="2015-08-22T20:18:55"/>
    <d v="2015-08-22T20:18:55"/>
    <b v="0"/>
    <n v="69"/>
    <b v="1"/>
    <s v="theater/plays"/>
    <n v="1.0024444444444445"/>
    <n v="1.529594324983374E-2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5"/>
    <x v="2"/>
    <d v="2016-03-30T14:39:00"/>
    <d v="2016-03-30T14:39:00"/>
    <b v="0"/>
    <n v="21"/>
    <b v="1"/>
    <s v="theater/plays"/>
    <n v="1.024"/>
    <n v="8.2031250000000003E-3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06"/>
    <x v="3"/>
    <d v="2014-06-01T03:59:00"/>
    <d v="2014-06-01T03:59:00"/>
    <b v="0"/>
    <n v="57"/>
    <b v="1"/>
    <s v="theater/plays"/>
    <n v="1.0820000000000001"/>
    <n v="2.1072088724584104E-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07"/>
    <x v="0"/>
    <d v="2015-02-23T11:55:03"/>
    <d v="2015-02-23T11:55:03"/>
    <b v="0"/>
    <n v="108"/>
    <b v="1"/>
    <s v="theater/plays"/>
    <n v="1.0026999999999999"/>
    <n v="1.0770918519996011E-2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08"/>
    <x v="0"/>
    <d v="2015-04-06T04:00:00"/>
    <d v="2015-04-06T04:00:00"/>
    <b v="0"/>
    <n v="83"/>
    <b v="1"/>
    <s v="theater/plays"/>
    <n v="1.133"/>
    <n v="1.4651368049426301E-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09"/>
    <x v="2"/>
    <d v="2016-12-14T17:49:21"/>
    <d v="2016-12-14T17:49:21"/>
    <b v="0"/>
    <n v="96"/>
    <b v="1"/>
    <s v="theater/plays"/>
    <n v="1.2757571428571428"/>
    <n v="2.6874797039293193E-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0"/>
    <x v="0"/>
    <d v="2015-05-09T09:35:15"/>
    <d v="2015-05-09T09:35:15"/>
    <b v="0"/>
    <n v="64"/>
    <b v="1"/>
    <s v="theater/plays"/>
    <n v="1.0773333333333333"/>
    <n v="3.9603960396039604E-2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1"/>
    <x v="2"/>
    <d v="2016-08-07T18:38:29"/>
    <d v="2016-08-07T18:38:29"/>
    <b v="0"/>
    <n v="14"/>
    <b v="1"/>
    <s v="theater/plays"/>
    <n v="2.42"/>
    <n v="2.3140495867768594E-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2"/>
    <x v="0"/>
    <d v="2015-08-02T16:00:00"/>
    <d v="2015-08-02T16:00:00"/>
    <b v="0"/>
    <n v="169"/>
    <b v="1"/>
    <s v="theater/plays"/>
    <n v="1.4156666666666666"/>
    <n v="3.9792794914056982E-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3"/>
    <x v="0"/>
    <d v="2015-02-28T15:14:22"/>
    <d v="2015-02-28T15:14:22"/>
    <b v="0"/>
    <n v="33"/>
    <b v="1"/>
    <s v="theater/plays"/>
    <n v="1.3"/>
    <n v="4.230769230769231E-2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4"/>
    <x v="0"/>
    <d v="2015-09-23T14:21:26"/>
    <d v="2015-09-23T14:21:26"/>
    <b v="0"/>
    <n v="102"/>
    <b v="1"/>
    <s v="theater/plays"/>
    <n v="1.0603"/>
    <n v="9.6199188908799391E-3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5"/>
    <x v="0"/>
    <d v="2015-06-14T12:36:49"/>
    <d v="2015-06-14T12:36:49"/>
    <b v="0"/>
    <n v="104"/>
    <b v="1"/>
    <s v="theater/plays"/>
    <n v="1.048"/>
    <n v="1.984732824427481E-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16"/>
    <x v="2"/>
    <d v="2016-02-26T00:00:00"/>
    <d v="2016-02-26T00:00:00"/>
    <b v="0"/>
    <n v="20"/>
    <b v="1"/>
    <s v="theater/plays"/>
    <n v="1.36"/>
    <n v="7.3529411764705885E-2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17"/>
    <x v="3"/>
    <d v="2014-09-23T22:08:55"/>
    <d v="2014-09-23T22:08:55"/>
    <b v="0"/>
    <n v="35"/>
    <b v="1"/>
    <s v="theater/plays"/>
    <n v="1"/>
    <n v="3.5000000000000003E-2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18"/>
    <x v="0"/>
    <d v="2015-03-27T15:24:52"/>
    <d v="2015-03-27T15:24:52"/>
    <b v="0"/>
    <n v="94"/>
    <b v="1"/>
    <s v="theater/plays"/>
    <n v="1"/>
    <n v="1.5666666666666666E-2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19"/>
    <x v="0"/>
    <d v="2015-03-31T22:59:00"/>
    <d v="2015-03-31T22:59:00"/>
    <b v="0"/>
    <n v="14"/>
    <b v="1"/>
    <s v="theater/plays"/>
    <n v="1.24"/>
    <n v="0.1129032258064516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0"/>
    <x v="0"/>
    <d v="2015-06-13T01:43:00"/>
    <d v="2015-06-13T01:43:00"/>
    <b v="0"/>
    <n v="15"/>
    <b v="1"/>
    <s v="theater/plays"/>
    <n v="1.1692307692307693"/>
    <n v="1.9736842105263157E-2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1"/>
    <x v="0"/>
    <d v="2015-12-04T19:01:26"/>
    <d v="2015-12-04T19:01:26"/>
    <b v="0"/>
    <n v="51"/>
    <b v="1"/>
    <s v="theater/plays"/>
    <n v="1.0333333333333334"/>
    <n v="1.6451612903225808E-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2"/>
    <x v="0"/>
    <d v="2015-07-10T07:00:00"/>
    <d v="2015-07-10T07:00:00"/>
    <b v="0"/>
    <n v="19"/>
    <b v="1"/>
    <s v="theater/plays"/>
    <n v="1.0774999999999999"/>
    <n v="8.8167053364269134E-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3"/>
    <x v="2"/>
    <d v="2016-06-03T16:30:00"/>
    <d v="2016-06-03T16:30:00"/>
    <b v="0"/>
    <n v="23"/>
    <b v="1"/>
    <s v="theater/plays"/>
    <n v="1.2024999999999999"/>
    <n v="9.5634095634095639E-3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4"/>
    <x v="0"/>
    <d v="2015-10-02T23:00:00"/>
    <d v="2015-10-02T23:00:00"/>
    <b v="0"/>
    <n v="97"/>
    <b v="1"/>
    <s v="theater/plays"/>
    <n v="1.0037894736842106"/>
    <n v="1.0171979865771811E-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5"/>
    <x v="2"/>
    <d v="2016-06-02T10:25:18"/>
    <d v="2016-06-02T10:25:18"/>
    <b v="0"/>
    <n v="76"/>
    <b v="1"/>
    <s v="theater/plays"/>
    <n v="1.0651999999999999"/>
    <n v="2.8539241457003379E-2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26"/>
    <x v="3"/>
    <d v="2014-05-12T03:59:00"/>
    <d v="2014-05-12T03:59:00"/>
    <b v="0"/>
    <n v="11"/>
    <b v="1"/>
    <s v="theater/plays"/>
    <n v="1"/>
    <n v="3.6666666666666666E-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27"/>
    <x v="0"/>
    <d v="2015-07-16T19:47:50"/>
    <d v="2015-07-16T19:47:50"/>
    <b v="0"/>
    <n v="52"/>
    <b v="1"/>
    <s v="theater/plays"/>
    <n v="1.1066666666666667"/>
    <n v="1.566265060240964E-2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28"/>
    <x v="3"/>
    <d v="2014-11-23T22:00:00"/>
    <d v="2014-11-23T22:00:00"/>
    <b v="0"/>
    <n v="95"/>
    <b v="1"/>
    <s v="theater/plays"/>
    <n v="1.1471959999999999"/>
    <n v="3.3124243808381484E-2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29"/>
    <x v="0"/>
    <d v="2015-10-11T02:00:00"/>
    <d v="2015-10-11T02:00:00"/>
    <b v="0"/>
    <n v="35"/>
    <b v="1"/>
    <s v="theater/plays"/>
    <n v="1.0825925925925926"/>
    <n v="1.1973999315771467E-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0"/>
    <x v="0"/>
    <d v="2015-01-30T23:02:10"/>
    <d v="2015-01-30T23:02:10"/>
    <b v="0"/>
    <n v="21"/>
    <b v="1"/>
    <s v="theater/plays"/>
    <n v="1.7"/>
    <n v="1.5441176470588236E-2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1"/>
    <x v="0"/>
    <d v="2015-12-05T00:00:00"/>
    <d v="2015-12-05T00:00:00"/>
    <b v="0"/>
    <n v="93"/>
    <b v="1"/>
    <s v="theater/plays"/>
    <n v="1.8709899999999999"/>
    <n v="4.9706305218093091E-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2"/>
    <x v="1"/>
    <d v="2017-02-18T04:59:00"/>
    <d v="2017-02-18T04:59:00"/>
    <b v="0"/>
    <n v="11"/>
    <b v="1"/>
    <s v="theater/plays"/>
    <n v="1.0777777777777777"/>
    <n v="2.268041237113402E-2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3"/>
    <x v="0"/>
    <d v="2015-12-09T22:48:04"/>
    <d v="2015-12-09T22:48:04"/>
    <b v="0"/>
    <n v="21"/>
    <b v="1"/>
    <s v="theater/plays"/>
    <n v="1"/>
    <n v="2.4705882352941175E-2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4"/>
    <x v="3"/>
    <d v="2014-08-13T22:00:00"/>
    <d v="2014-08-13T22:00:00"/>
    <b v="0"/>
    <n v="54"/>
    <b v="1"/>
    <s v="theater/plays"/>
    <n v="1.2024999999999999"/>
    <n v="2.2453222453222454E-2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5"/>
    <x v="3"/>
    <d v="2014-08-25T04:59:00"/>
    <d v="2014-08-25T04:59:00"/>
    <b v="0"/>
    <n v="31"/>
    <b v="1"/>
    <s v="theater/plays"/>
    <n v="1.1142857142857143"/>
    <n v="7.9487179487179489E-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36"/>
    <x v="0"/>
    <d v="2015-03-18T17:00:00"/>
    <d v="2015-03-18T17:00:00"/>
    <b v="0"/>
    <n v="132"/>
    <b v="1"/>
    <s v="theater/plays"/>
    <n v="1.04"/>
    <n v="5.0769230769230768E-2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37"/>
    <x v="0"/>
    <d v="2015-12-13T18:44:57"/>
    <d v="2015-12-13T18:44:57"/>
    <b v="0"/>
    <n v="1"/>
    <b v="0"/>
    <s v="theater/plays"/>
    <n v="0.01"/>
    <n v="0.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38"/>
    <x v="3"/>
    <d v="2014-06-21T11:00:00"/>
    <d v="2014-06-21T11:00:00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39"/>
    <x v="2"/>
    <d v="2016-06-13T04:00:00"/>
    <d v="2016-06-13T04:00:0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0"/>
    <x v="1"/>
    <d v="2017-01-04T13:06:20"/>
    <d v="2017-01-04T13:06:20"/>
    <b v="0"/>
    <n v="1"/>
    <b v="0"/>
    <s v="theater/plays"/>
    <n v="5.4545454545454543E-2"/>
    <n v="3.3333333333333333E-2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1"/>
    <x v="0"/>
    <d v="2015-06-08T00:23:53"/>
    <d v="2015-06-08T00:23:53"/>
    <b v="0"/>
    <n v="39"/>
    <b v="0"/>
    <s v="theater/plays"/>
    <n v="0.31546666666666667"/>
    <n v="1.6483516483516484E-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2"/>
    <x v="0"/>
    <d v="2015-05-29T16:36:34"/>
    <d v="2015-05-29T16:36:3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3"/>
    <x v="2"/>
    <d v="2016-05-23T19:21:05"/>
    <d v="2016-05-23T19:21:0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4"/>
    <x v="0"/>
    <d v="2015-05-29T15:34:19"/>
    <d v="2015-05-29T15:34:19"/>
    <b v="0"/>
    <n v="3"/>
    <b v="0"/>
    <s v="theater/plays"/>
    <n v="2E-3"/>
    <n v="4.2857142857142858E-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5"/>
    <x v="2"/>
    <d v="2016-04-23T10:16:40"/>
    <d v="2016-04-23T10:16:40"/>
    <b v="0"/>
    <n v="1"/>
    <b v="0"/>
    <s v="theater/plays"/>
    <n v="0.01"/>
    <n v="0.2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46"/>
    <x v="3"/>
    <d v="2014-09-06T00:10:11"/>
    <d v="2014-09-06T00:10:11"/>
    <b v="0"/>
    <n v="13"/>
    <b v="0"/>
    <s v="theater/plays"/>
    <n v="3.8875E-2"/>
    <n v="4.1800643086816719E-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47"/>
    <x v="2"/>
    <d v="2016-01-29T23:17:00"/>
    <d v="2016-01-29T23:17:00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48"/>
    <x v="3"/>
    <d v="2014-06-21T01:05:03"/>
    <d v="2014-06-21T01:05:03"/>
    <b v="0"/>
    <n v="6"/>
    <b v="0"/>
    <s v="theater/plays"/>
    <n v="1.9E-2"/>
    <n v="6.3157894736842107E-2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49"/>
    <x v="3"/>
    <d v="2014-09-14T04:34:57"/>
    <d v="2014-09-14T04:34:5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0"/>
    <x v="0"/>
    <d v="2015-05-07T17:11:59"/>
    <d v="2015-05-07T17:11:59"/>
    <b v="0"/>
    <n v="14"/>
    <b v="0"/>
    <s v="theater/plays"/>
    <n v="0.41699999999999998"/>
    <n v="3.3573141486810551E-2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1"/>
    <x v="2"/>
    <d v="2016-01-29T23:34:00"/>
    <d v="2016-01-29T23:34:00"/>
    <b v="0"/>
    <n v="5"/>
    <b v="0"/>
    <s v="theater/plays"/>
    <n v="0.5"/>
    <n v="1.6666666666666666E-2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2"/>
    <x v="0"/>
    <d v="2015-08-08T21:34:00"/>
    <d v="2015-08-08T21:34:00"/>
    <b v="0"/>
    <n v="6"/>
    <b v="0"/>
    <s v="theater/plays"/>
    <n v="4.8666666666666664E-2"/>
    <n v="4.1095890410958902E-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x v="2853"/>
    <x v="1"/>
    <d v="2017-02-20T18:00:00"/>
    <d v="2017-02-20T18:00:00"/>
    <b v="0"/>
    <n v="15"/>
    <b v="0"/>
    <s v="theater/plays"/>
    <n v="0.19736842105263158"/>
    <n v="2E-3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x v="2854"/>
    <x v="3"/>
    <d v="2014-12-05T11:28:00"/>
    <d v="2014-12-05T11:28:00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5"/>
    <x v="0"/>
    <d v="2015-10-16T08:41:44"/>
    <d v="2015-10-16T08:41:44"/>
    <b v="0"/>
    <n v="1"/>
    <b v="0"/>
    <s v="theater/plays"/>
    <n v="1.7500000000000002E-2"/>
    <n v="2.8571428571428571E-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56"/>
    <x v="2"/>
    <d v="2016-06-19T19:12:56"/>
    <d v="2016-06-19T19:12:56"/>
    <b v="0"/>
    <n v="9"/>
    <b v="0"/>
    <s v="theater/plays"/>
    <n v="6.6500000000000004E-2"/>
    <n v="3.3834586466165412E-2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57"/>
    <x v="0"/>
    <d v="2015-09-24T14:10:48"/>
    <d v="2015-09-24T14:10:48"/>
    <b v="0"/>
    <n v="3"/>
    <b v="0"/>
    <s v="theater/plays"/>
    <n v="0.32"/>
    <n v="3.7499999999999999E-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58"/>
    <x v="3"/>
    <d v="2014-06-24T18:57:09"/>
    <d v="2014-06-24T18:57:09"/>
    <b v="0"/>
    <n v="3"/>
    <b v="0"/>
    <s v="theater/plays"/>
    <n v="4.3307086614173228E-3"/>
    <n v="5.4545454545454543E-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59"/>
    <x v="3"/>
    <d v="2014-09-09T16:12:03"/>
    <d v="2014-09-09T16:12:03"/>
    <b v="0"/>
    <n v="1"/>
    <b v="0"/>
    <s v="theater/plays"/>
    <n v="4.0000000000000002E-4"/>
    <n v="0.0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0"/>
    <x v="0"/>
    <d v="2015-07-17T13:18:00"/>
    <d v="2015-07-17T13:18:00"/>
    <b v="0"/>
    <n v="3"/>
    <b v="0"/>
    <s v="theater/plays"/>
    <n v="1.6E-2"/>
    <n v="7.4999999999999997E-2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1"/>
    <x v="0"/>
    <d v="2015-01-06T02:44:19"/>
    <d v="2015-01-06T02:44:1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2"/>
    <x v="2"/>
    <d v="2016-10-14T22:00:00"/>
    <d v="2016-10-14T22:00:00"/>
    <b v="0"/>
    <n v="2"/>
    <b v="0"/>
    <s v="theater/plays"/>
    <n v="8.9999999999999993E-3"/>
    <n v="4.4444444444444446E-2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3"/>
    <x v="2"/>
    <d v="2016-07-04T04:00:00"/>
    <d v="2016-07-04T04:00:00"/>
    <b v="0"/>
    <n v="10"/>
    <b v="0"/>
    <s v="theater/plays"/>
    <n v="0.2016"/>
    <n v="1.984126984126984E-2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4"/>
    <x v="2"/>
    <d v="2016-10-05T19:50:54"/>
    <d v="2016-10-05T19:50:54"/>
    <b v="0"/>
    <n v="60"/>
    <b v="0"/>
    <s v="theater/plays"/>
    <n v="0.42011733333333334"/>
    <n v="9.5211496470827186E-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5"/>
    <x v="2"/>
    <d v="2016-07-19T14:14:41"/>
    <d v="2016-07-19T14:14:41"/>
    <b v="0"/>
    <n v="5"/>
    <b v="0"/>
    <s v="theater/plays"/>
    <n v="8.8500000000000002E-3"/>
    <n v="2.8248587570621469E-2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66"/>
    <x v="3"/>
    <d v="2014-05-17T04:32:45"/>
    <d v="2014-05-17T04:32:45"/>
    <b v="0"/>
    <n v="9"/>
    <b v="0"/>
    <s v="theater/plays"/>
    <n v="0.15"/>
    <n v="1.2E-2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67"/>
    <x v="3"/>
    <d v="2014-12-21T17:43:33"/>
    <d v="2014-12-21T17:43:33"/>
    <b v="0"/>
    <n v="13"/>
    <b v="0"/>
    <s v="theater/plays"/>
    <n v="4.6699999999999998E-2"/>
    <n v="2.7837259100642397E-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68"/>
    <x v="0"/>
    <d v="2015-06-20T02:47:18"/>
    <d v="2015-06-20T02:47:1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69"/>
    <x v="0"/>
    <d v="2015-01-28T19:37:11"/>
    <d v="2015-01-28T19:37:11"/>
    <b v="0"/>
    <n v="8"/>
    <b v="0"/>
    <s v="theater/plays"/>
    <n v="0.38119999999999998"/>
    <n v="8.3945435466946487E-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0"/>
    <x v="1"/>
    <d v="2017-01-17T20:16:26"/>
    <d v="2017-01-17T20:16:26"/>
    <b v="0"/>
    <n v="3"/>
    <b v="0"/>
    <s v="theater/plays"/>
    <n v="5.4199999999999998E-2"/>
    <n v="1.107011070110701E-2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1"/>
    <x v="2"/>
    <d v="2016-05-05T03:04:53"/>
    <d v="2016-05-05T03:04:53"/>
    <b v="0"/>
    <n v="3"/>
    <b v="0"/>
    <s v="theater/plays"/>
    <n v="3.5E-4"/>
    <n v="0.4285714285714285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2"/>
    <x v="0"/>
    <d v="2015-07-16T17:51:19"/>
    <d v="2015-07-16T17:51:1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x v="2873"/>
    <x v="2"/>
    <d v="2016-11-30T17:00:00"/>
    <d v="2016-11-30T17:00:00"/>
    <b v="0"/>
    <n v="6"/>
    <b v="0"/>
    <s v="theater/plays"/>
    <n v="0.10833333333333334"/>
    <n v="9.2307692307692316E-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4"/>
    <x v="0"/>
    <d v="2015-07-03T14:46:35"/>
    <d v="2015-07-03T14:46:35"/>
    <b v="0"/>
    <n v="4"/>
    <b v="0"/>
    <s v="theater/plays"/>
    <n v="2.1000000000000001E-2"/>
    <n v="6.3492063492063489E-2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5"/>
    <x v="2"/>
    <d v="2016-01-20T17:24:21"/>
    <d v="2016-01-20T17:24:21"/>
    <b v="0"/>
    <n v="1"/>
    <b v="0"/>
    <s v="theater/plays"/>
    <n v="2.5892857142857141E-3"/>
    <n v="3.4482758620689655E-2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76"/>
    <x v="0"/>
    <d v="2015-08-20T17:05:00"/>
    <d v="2015-08-20T17:05:00"/>
    <b v="0"/>
    <n v="29"/>
    <b v="0"/>
    <s v="theater/plays"/>
    <n v="0.23333333333333334"/>
    <n v="1.0357142857142856E-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77"/>
    <x v="3"/>
    <d v="2014-12-03T15:20:36"/>
    <d v="2014-12-03T15:20: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78"/>
    <x v="2"/>
    <d v="2016-05-01T14:18:38"/>
    <d v="2016-05-01T14:18:38"/>
    <b v="0"/>
    <n v="4"/>
    <b v="0"/>
    <s v="theater/plays"/>
    <n v="0.33600000000000002"/>
    <n v="1.5873015873015872E-2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79"/>
    <x v="2"/>
    <d v="2016-02-06T04:59:00"/>
    <d v="2016-02-06T04:59:00"/>
    <b v="0"/>
    <n v="5"/>
    <b v="0"/>
    <s v="theater/plays"/>
    <n v="0.1908"/>
    <n v="2.6205450733752622E-3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0"/>
    <x v="3"/>
    <d v="2014-12-05T17:27:15"/>
    <d v="2014-12-05T17:27:15"/>
    <b v="0"/>
    <n v="4"/>
    <b v="0"/>
    <s v="theater/plays"/>
    <n v="4.1111111111111114E-3"/>
    <n v="2.1621621621621623E-2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1"/>
    <x v="0"/>
    <d v="2015-03-14T00:50:01"/>
    <d v="2015-03-14T00:50:01"/>
    <b v="0"/>
    <n v="5"/>
    <b v="0"/>
    <s v="theater/plays"/>
    <n v="0.32500000000000001"/>
    <n v="3.8461538461538464E-2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2"/>
    <x v="0"/>
    <d v="2015-09-19T03:59:00"/>
    <d v="2015-09-19T03:59:00"/>
    <b v="0"/>
    <n v="1"/>
    <b v="0"/>
    <s v="theater/plays"/>
    <n v="0.05"/>
    <n v="0.1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3"/>
    <x v="0"/>
    <d v="2015-01-11T10:15:24"/>
    <d v="2015-01-11T10:15:24"/>
    <b v="0"/>
    <n v="1"/>
    <b v="0"/>
    <s v="theater/plays"/>
    <n v="1.6666666666666668E-3"/>
    <n v="0.2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4"/>
    <x v="3"/>
    <d v="2014-10-18T04:59:00"/>
    <d v="2014-10-18T04:59:0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5"/>
    <x v="3"/>
    <d v="2014-08-29T20:43:05"/>
    <d v="2014-08-29T20:43:05"/>
    <b v="0"/>
    <n v="14"/>
    <b v="0"/>
    <s v="theater/plays"/>
    <n v="0.38066666666666665"/>
    <n v="1.2259194395796848E-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86"/>
    <x v="3"/>
    <d v="2014-08-09T03:00:00"/>
    <d v="2014-08-09T03:00:00"/>
    <b v="0"/>
    <n v="3"/>
    <b v="0"/>
    <s v="theater/plays"/>
    <n v="1.0500000000000001E-2"/>
    <n v="0.14285714285714285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87"/>
    <x v="2"/>
    <d v="2016-04-15T20:12:08"/>
    <d v="2016-04-15T20:12:08"/>
    <b v="0"/>
    <n v="10"/>
    <b v="0"/>
    <s v="theater/plays"/>
    <n v="2.7300000000000001E-2"/>
    <n v="3.6630036630036632E-2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88"/>
    <x v="3"/>
    <d v="2014-08-25T21:00:00"/>
    <d v="2014-08-25T21:00:00"/>
    <b v="0"/>
    <n v="17"/>
    <b v="0"/>
    <s v="theater/plays"/>
    <n v="9.0909090909090912E-2"/>
    <n v="3.4000000000000002E-2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89"/>
    <x v="0"/>
    <d v="2015-01-09T02:00:00"/>
    <d v="2015-01-09T02:00:00"/>
    <b v="0"/>
    <n v="2"/>
    <b v="0"/>
    <s v="theater/plays"/>
    <n v="5.0000000000000001E-3"/>
    <n v="0.08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0"/>
    <x v="0"/>
    <d v="2015-04-03T22:40:15"/>
    <d v="2015-04-03T22:40: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1"/>
    <x v="3"/>
    <d v="2014-06-22T21:00:00"/>
    <d v="2014-06-22T21:00:00"/>
    <b v="0"/>
    <n v="4"/>
    <b v="0"/>
    <s v="theater/plays"/>
    <n v="4.5999999999999999E-2"/>
    <n v="0.17391304347826086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x v="2892"/>
    <x v="2"/>
    <d v="2016-12-12T06:00:00"/>
    <d v="2016-12-12T06:00:00"/>
    <b v="0"/>
    <n v="12"/>
    <b v="0"/>
    <s v="theater/plays"/>
    <n v="0.20833333333333334"/>
    <n v="1.9199999999999998E-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3"/>
    <x v="0"/>
    <d v="2015-10-11T15:29:05"/>
    <d v="2015-10-11T15:29:05"/>
    <b v="0"/>
    <n v="3"/>
    <b v="0"/>
    <s v="theater/plays"/>
    <n v="4.583333333333333E-2"/>
    <n v="5.454545454545455E-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4"/>
    <x v="0"/>
    <d v="2015-10-31T15:57:33"/>
    <d v="2015-10-31T15:57:33"/>
    <b v="0"/>
    <n v="12"/>
    <b v="0"/>
    <s v="theater/plays"/>
    <n v="4.2133333333333335E-2"/>
    <n v="3.7974683544303799E-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5"/>
    <x v="2"/>
    <d v="2016-07-24T01:52:38"/>
    <d v="2016-07-24T01:52:3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896"/>
    <x v="3"/>
    <d v="2014-08-09T05:37:12"/>
    <d v="2014-08-09T05:37:12"/>
    <b v="0"/>
    <n v="7"/>
    <b v="0"/>
    <s v="theater/plays"/>
    <n v="0.61909090909090914"/>
    <n v="2.0558002936857563E-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897"/>
    <x v="0"/>
    <d v="2015-02-07T21:42:19"/>
    <d v="2015-02-07T21:42:19"/>
    <b v="0"/>
    <n v="2"/>
    <b v="0"/>
    <s v="theater/plays"/>
    <n v="8.0000000000000002E-3"/>
    <n v="0.33333333333333331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898"/>
    <x v="0"/>
    <d v="2015-08-24T10:33:16"/>
    <d v="2015-08-24T10:33:16"/>
    <b v="0"/>
    <n v="1"/>
    <b v="0"/>
    <s v="theater/plays"/>
    <n v="1.6666666666666666E-4"/>
    <n v="0.0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899"/>
    <x v="0"/>
    <d v="2015-09-09T04:00:18"/>
    <d v="2015-09-09T04:00:18"/>
    <b v="0"/>
    <n v="4"/>
    <b v="0"/>
    <s v="theater/plays"/>
    <n v="7.7999999999999996E-3"/>
    <n v="0.10256410256410256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0"/>
    <x v="3"/>
    <d v="2014-11-09T12:00:00"/>
    <d v="2014-11-09T12:00:00"/>
    <b v="0"/>
    <n v="4"/>
    <b v="0"/>
    <s v="theater/plays"/>
    <n v="0.05"/>
    <n v="5.3333333333333337E-2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1"/>
    <x v="2"/>
    <d v="2016-09-07T01:21:53"/>
    <d v="2016-09-07T01:21:53"/>
    <b v="0"/>
    <n v="17"/>
    <b v="0"/>
    <s v="theater/plays"/>
    <n v="0.17771428571428571"/>
    <n v="2.7331189710610933E-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2"/>
    <x v="0"/>
    <d v="2015-08-01T01:00:00"/>
    <d v="2015-08-01T01:00:00"/>
    <b v="0"/>
    <n v="7"/>
    <b v="0"/>
    <s v="theater/plays"/>
    <n v="9.4166666666666662E-2"/>
    <n v="1.2389380530973451E-2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3"/>
    <x v="2"/>
    <d v="2016-05-14T21:03:57"/>
    <d v="2016-05-14T21:03:5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x v="2904"/>
    <x v="2"/>
    <d v="2016-06-08T17:33:39"/>
    <d v="2016-06-08T17:33:39"/>
    <b v="0"/>
    <n v="5"/>
    <b v="0"/>
    <s v="theater/plays"/>
    <n v="2.75E-2"/>
    <n v="1.893939393939394E-2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5"/>
    <x v="3"/>
    <d v="2014-11-25T19:46:00"/>
    <d v="2014-11-25T19:46:00"/>
    <b v="0"/>
    <n v="1"/>
    <b v="0"/>
    <s v="theater/plays"/>
    <n v="1.1111111111111112E-4"/>
    <n v="0.0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06"/>
    <x v="0"/>
    <d v="2015-06-12T20:11:27"/>
    <d v="2015-06-12T20:11:2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07"/>
    <x v="0"/>
    <d v="2015-06-27T18:27:06"/>
    <d v="2015-06-27T18:27:06"/>
    <b v="0"/>
    <n v="14"/>
    <b v="0"/>
    <s v="theater/plays"/>
    <n v="0.36499999999999999"/>
    <n v="2.1308980213089801E-2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08"/>
    <x v="2"/>
    <d v="2016-01-15T03:09:34"/>
    <d v="2016-01-15T03:09:34"/>
    <b v="0"/>
    <n v="26"/>
    <b v="0"/>
    <s v="theater/plays"/>
    <n v="0.14058171745152354"/>
    <n v="1.2807881773399015E-2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09"/>
    <x v="3"/>
    <d v="2014-09-06T22:08:59"/>
    <d v="2014-09-06T22:08:5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0"/>
    <x v="0"/>
    <d v="2015-03-14T20:46:34"/>
    <d v="2015-03-14T20:46:3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1"/>
    <x v="2"/>
    <d v="2016-03-16T08:33:10"/>
    <d v="2016-03-16T08:33:10"/>
    <b v="0"/>
    <n v="3"/>
    <b v="0"/>
    <s v="theater/plays"/>
    <n v="0.61099999999999999"/>
    <n v="4.9099836333878887E-3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2"/>
    <x v="3"/>
    <d v="2014-05-19T11:26:29"/>
    <d v="2014-05-19T11:26:29"/>
    <b v="0"/>
    <n v="7"/>
    <b v="0"/>
    <s v="theater/plays"/>
    <n v="7.8378378378378383E-2"/>
    <n v="4.8275862068965517E-2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3"/>
    <x v="0"/>
    <d v="2015-09-16T05:37:27"/>
    <d v="2015-09-16T05:37:27"/>
    <b v="0"/>
    <n v="9"/>
    <b v="0"/>
    <s v="theater/plays"/>
    <n v="0.2185"/>
    <n v="2.0594965675057208E-2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4"/>
    <x v="0"/>
    <d v="2015-10-29T15:06:47"/>
    <d v="2015-10-29T15:06:47"/>
    <b v="0"/>
    <n v="20"/>
    <b v="0"/>
    <s v="theater/plays"/>
    <n v="0.27239999999999998"/>
    <n v="1.4684287812041116E-2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5"/>
    <x v="3"/>
    <d v="2014-08-05T14:52:09"/>
    <d v="2014-08-05T14:52:09"/>
    <b v="0"/>
    <n v="6"/>
    <b v="0"/>
    <s v="theater/plays"/>
    <n v="8.5000000000000006E-2"/>
    <n v="0.11764705882352941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16"/>
    <x v="0"/>
    <d v="2015-03-25T18:01:10"/>
    <d v="2015-03-25T18:01:10"/>
    <b v="0"/>
    <n v="13"/>
    <b v="0"/>
    <s v="theater/plays"/>
    <n v="0.26840000000000003"/>
    <n v="1.9374068554396422E-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17"/>
    <x v="3"/>
    <d v="2014-09-25T21:16:44"/>
    <d v="2014-09-25T21:16:44"/>
    <b v="0"/>
    <n v="3"/>
    <b v="1"/>
    <s v="theater/musical"/>
    <n v="1.29"/>
    <n v="2.3255813953488372E-2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18"/>
    <x v="0"/>
    <d v="2015-05-18T20:58:47"/>
    <d v="2015-05-18T20:58:47"/>
    <b v="0"/>
    <n v="6"/>
    <b v="1"/>
    <s v="theater/musical"/>
    <n v="1"/>
    <n v="1.2E-2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19"/>
    <x v="0"/>
    <d v="2015-01-24T03:00:00"/>
    <d v="2015-01-24T03:00:00"/>
    <b v="0"/>
    <n v="10"/>
    <b v="1"/>
    <s v="theater/musical"/>
    <n v="1"/>
    <n v="3.3333333333333333E-2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0"/>
    <x v="0"/>
    <d v="2015-05-09T03:59:00"/>
    <d v="2015-05-09T03:59:00"/>
    <b v="0"/>
    <n v="147"/>
    <b v="1"/>
    <s v="theater/musical"/>
    <n v="1.032"/>
    <n v="5.6976744186046507E-3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1"/>
    <x v="3"/>
    <d v="2014-09-11T14:01:08"/>
    <d v="2014-09-11T14:01:08"/>
    <b v="0"/>
    <n v="199"/>
    <b v="1"/>
    <s v="theater/musical"/>
    <n v="1.0244597777777777"/>
    <n v="4.3166382108380591E-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2"/>
    <x v="0"/>
    <d v="2015-02-23T18:22:59"/>
    <d v="2015-02-23T18:22:59"/>
    <b v="0"/>
    <n v="50"/>
    <b v="1"/>
    <s v="theater/musical"/>
    <n v="1.25"/>
    <n v="1.3333333333333334E-2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3"/>
    <x v="3"/>
    <d v="2014-07-15T05:00:00"/>
    <d v="2014-07-15T05:00:00"/>
    <b v="0"/>
    <n v="21"/>
    <b v="1"/>
    <s v="theater/musical"/>
    <n v="1.3083333333333333"/>
    <n v="8.9171974522292991E-3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4"/>
    <x v="2"/>
    <d v="2016-03-04T23:57:26"/>
    <d v="2016-03-04T23:57:26"/>
    <b v="0"/>
    <n v="24"/>
    <b v="1"/>
    <s v="theater/musical"/>
    <n v="1"/>
    <n v="2.4E-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5"/>
    <x v="3"/>
    <d v="2014-05-25T13:32:38"/>
    <d v="2014-05-25T13:32:38"/>
    <b v="0"/>
    <n v="32"/>
    <b v="1"/>
    <s v="theater/musical"/>
    <n v="1.02069375"/>
    <n v="3.9189031969677482E-3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26"/>
    <x v="0"/>
    <d v="2015-05-07T14:01:04"/>
    <d v="2015-05-07T14:01:04"/>
    <b v="0"/>
    <n v="62"/>
    <b v="1"/>
    <s v="theater/musical"/>
    <n v="1.0092000000000001"/>
    <n v="6.143479984145858E-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27"/>
    <x v="3"/>
    <d v="2014-09-15T06:08:00"/>
    <d v="2014-09-15T06:08:00"/>
    <b v="0"/>
    <n v="9"/>
    <b v="1"/>
    <s v="theater/musical"/>
    <n v="1.06"/>
    <n v="1.1320754716981131E-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28"/>
    <x v="0"/>
    <d v="2015-02-21T11:00:00"/>
    <d v="2015-02-21T11:00:00"/>
    <b v="0"/>
    <n v="38"/>
    <b v="1"/>
    <s v="theater/musical"/>
    <n v="1.0509677419354839"/>
    <n v="1.1663597298956415E-2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29"/>
    <x v="2"/>
    <d v="2016-06-04T22:57:33"/>
    <d v="2016-06-04T22:57:33"/>
    <b v="0"/>
    <n v="54"/>
    <b v="1"/>
    <s v="theater/musical"/>
    <n v="1.0276000000000001"/>
    <n v="2.1019852082522383E-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0"/>
    <x v="3"/>
    <d v="2014-06-15T15:16:04"/>
    <d v="2014-06-15T15:16:04"/>
    <b v="0"/>
    <n v="37"/>
    <b v="1"/>
    <s v="theater/musical"/>
    <n v="1.08"/>
    <n v="1.3703703703703704E-2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1"/>
    <x v="2"/>
    <d v="2016-08-29T17:00:00"/>
    <d v="2016-08-29T17:00:00"/>
    <b v="0"/>
    <n v="39"/>
    <b v="1"/>
    <s v="theater/musical"/>
    <n v="1.0088571428571429"/>
    <n v="1.1045029736618521E-2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2"/>
    <x v="3"/>
    <d v="2014-10-13T04:59:00"/>
    <d v="2014-10-13T04:59:00"/>
    <b v="0"/>
    <n v="34"/>
    <b v="1"/>
    <s v="theater/musical"/>
    <n v="1.28"/>
    <n v="2.6562499999999999E-2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3"/>
    <x v="3"/>
    <d v="2014-07-13T10:58:33"/>
    <d v="2014-07-13T10:58:33"/>
    <b v="0"/>
    <n v="55"/>
    <b v="1"/>
    <s v="theater/musical"/>
    <n v="1.3333333333333333"/>
    <n v="2.75E-2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4"/>
    <x v="0"/>
    <d v="2015-01-30T16:53:34"/>
    <d v="2015-01-30T16:53:34"/>
    <b v="0"/>
    <n v="32"/>
    <b v="1"/>
    <s v="theater/musical"/>
    <n v="1.0137499999999999"/>
    <n v="7.8914919852034523E-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5"/>
    <x v="3"/>
    <d v="2014-08-28T01:00:00"/>
    <d v="2014-08-28T01:00:00"/>
    <b v="0"/>
    <n v="25"/>
    <b v="1"/>
    <s v="theater/musical"/>
    <n v="1.0287500000000001"/>
    <n v="3.0376670716889429E-3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36"/>
    <x v="0"/>
    <d v="2015-01-18T18:33:38"/>
    <d v="2015-01-18T18:33:38"/>
    <b v="0"/>
    <n v="33"/>
    <b v="1"/>
    <s v="theater/musical"/>
    <n v="1.0724"/>
    <n v="1.2308839985080195E-2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37"/>
    <x v="0"/>
    <d v="2015-03-01T23:02:35"/>
    <d v="2015-03-01T23:02:3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38"/>
    <x v="0"/>
    <d v="2015-12-16T20:18:00"/>
    <d v="2015-12-16T20:18:00"/>
    <b v="0"/>
    <n v="202"/>
    <b v="0"/>
    <s v="theater/spaces"/>
    <n v="0.20424999999999999"/>
    <n v="4.9449204406364746E-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39"/>
    <x v="0"/>
    <d v="2015-04-13T03:06:20"/>
    <d v="2015-04-13T03:06:2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0"/>
    <x v="0"/>
    <d v="2015-06-07T21:56:38"/>
    <d v="2015-06-07T21:56:38"/>
    <b v="0"/>
    <n v="1"/>
    <b v="0"/>
    <s v="theater/spaces"/>
    <n v="0.01"/>
    <n v="0.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1"/>
    <x v="0"/>
    <d v="2015-05-24T03:21:00"/>
    <d v="2015-05-24T03:21:0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2"/>
    <x v="2"/>
    <d v="2016-08-15T12:44:52"/>
    <d v="2016-08-15T12:44:5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3"/>
    <x v="2"/>
    <d v="2016-11-24T17:11:00"/>
    <d v="2016-11-24T17:11:00"/>
    <b v="0"/>
    <n v="13"/>
    <b v="0"/>
    <s v="theater/spaces"/>
    <n v="4.2880000000000001E-2"/>
    <n v="1.2126865671641791E-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4"/>
    <x v="0"/>
    <d v="2015-06-02T15:34:53"/>
    <d v="2015-06-02T15:34:53"/>
    <b v="0"/>
    <n v="9"/>
    <b v="0"/>
    <s v="theater/spaces"/>
    <n v="4.8000000000000001E-5"/>
    <n v="0.37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5"/>
    <x v="0"/>
    <d v="2015-11-19T20:45:17"/>
    <d v="2015-11-19T20:45:17"/>
    <b v="0"/>
    <n v="2"/>
    <b v="0"/>
    <s v="theater/spaces"/>
    <n v="2.5000000000000001E-2"/>
    <n v="0.08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46"/>
    <x v="2"/>
    <d v="2016-01-23T08:45:52"/>
    <d v="2016-01-23T08:45: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x v="2947"/>
    <x v="3"/>
    <d v="2014-10-05T19:16:13"/>
    <d v="2014-10-05T19:16:13"/>
    <b v="0"/>
    <n v="58"/>
    <b v="0"/>
    <s v="theater/spaces"/>
    <n v="2.1919999999999999E-2"/>
    <n v="5.2919708029197078E-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48"/>
    <x v="2"/>
    <d v="2016-10-17T04:00:00"/>
    <d v="2016-10-17T04:00:00"/>
    <b v="0"/>
    <n v="8"/>
    <b v="0"/>
    <s v="theater/spaces"/>
    <n v="8.0250000000000002E-2"/>
    <n v="4.9844236760124613E-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49"/>
    <x v="0"/>
    <d v="2015-10-08T19:00:21"/>
    <d v="2015-10-08T19:00:21"/>
    <b v="0"/>
    <n v="3"/>
    <b v="0"/>
    <s v="theater/spaces"/>
    <n v="1.5125E-3"/>
    <n v="4.9586776859504135E-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0"/>
    <x v="1"/>
    <d v="2017-03-16T13:00:03"/>
    <d v="2017-03-16T13:00: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1"/>
    <x v="0"/>
    <d v="2015-06-16T17:47:29"/>
    <d v="2015-06-16T17:47:29"/>
    <b v="0"/>
    <n v="11"/>
    <b v="0"/>
    <s v="theater/spaces"/>
    <n v="0.59583333333333333"/>
    <n v="1.5384615384615385E-2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2"/>
    <x v="2"/>
    <d v="2016-05-04T23:00:50"/>
    <d v="2016-05-04T23:00:50"/>
    <b v="0"/>
    <n v="20"/>
    <b v="0"/>
    <s v="theater/spaces"/>
    <n v="0.16734177215189874"/>
    <n v="1.5128593040847202E-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3"/>
    <x v="0"/>
    <d v="2015-03-27T23:16:12"/>
    <d v="2015-03-27T23:16:12"/>
    <b v="0"/>
    <n v="3"/>
    <b v="0"/>
    <s v="theater/spaces"/>
    <n v="1.8666666666666668E-2"/>
    <n v="1.0714285714285714E-2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4"/>
    <x v="2"/>
    <d v="2016-05-08T17:41:57"/>
    <d v="2016-05-08T17:41:5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5"/>
    <x v="2"/>
    <d v="2016-06-07T00:12:05"/>
    <d v="2016-06-07T00:12:0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56"/>
    <x v="3"/>
    <d v="2014-09-11T18:10:23"/>
    <d v="2014-09-11T18:10: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57"/>
    <x v="0"/>
    <d v="2015-03-26T04:00:00"/>
    <d v="2015-03-26T04:00:00"/>
    <b v="0"/>
    <n v="108"/>
    <b v="1"/>
    <s v="theater/plays"/>
    <n v="1.0962000000000001"/>
    <n v="1.9704433497536946E-2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58"/>
    <x v="0"/>
    <d v="2015-03-01T06:59:00"/>
    <d v="2015-03-01T06:59:00"/>
    <b v="0"/>
    <n v="20"/>
    <b v="1"/>
    <s v="theater/plays"/>
    <n v="1.218"/>
    <n v="1.6420361247947456E-2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59"/>
    <x v="0"/>
    <d v="2015-07-02T11:17:04"/>
    <d v="2015-07-02T11:17:04"/>
    <b v="0"/>
    <n v="98"/>
    <b v="1"/>
    <s v="theater/plays"/>
    <n v="1.0685"/>
    <n v="9.17173607861488E-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0"/>
    <x v="3"/>
    <d v="2014-08-06T21:32:00"/>
    <d v="2014-08-06T21:32:00"/>
    <b v="0"/>
    <n v="196"/>
    <b v="1"/>
    <s v="theater/plays"/>
    <n v="1.0071379999999999"/>
    <n v="3.8922173525375872E-2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1"/>
    <x v="0"/>
    <d v="2015-07-07T17:30:33"/>
    <d v="2015-07-07T17:30:33"/>
    <b v="0"/>
    <n v="39"/>
    <b v="1"/>
    <s v="theater/plays"/>
    <n v="1.0900000000000001"/>
    <n v="2.3853211009174313E-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2"/>
    <x v="0"/>
    <d v="2015-09-16T17:43:32"/>
    <d v="2015-09-16T17:43:32"/>
    <b v="0"/>
    <n v="128"/>
    <b v="1"/>
    <s v="theater/plays"/>
    <n v="1.1363000000000001"/>
    <n v="1.1264630819325883E-2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3"/>
    <x v="0"/>
    <d v="2015-03-09T03:44:52"/>
    <d v="2015-03-09T03:44:52"/>
    <b v="0"/>
    <n v="71"/>
    <b v="1"/>
    <s v="theater/plays"/>
    <n v="1.1392"/>
    <n v="1.2464887640449437E-2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4"/>
    <x v="2"/>
    <d v="2016-08-17T03:59:00"/>
    <d v="2016-08-17T03:59:00"/>
    <b v="0"/>
    <n v="47"/>
    <b v="1"/>
    <s v="theater/plays"/>
    <n v="1.06"/>
    <n v="1.2668463611859838E-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5"/>
    <x v="0"/>
    <d v="2015-05-03T22:51:00"/>
    <d v="2015-05-03T22:51:00"/>
    <b v="0"/>
    <n v="17"/>
    <b v="1"/>
    <s v="theater/plays"/>
    <n v="1.625"/>
    <n v="1.0461538461538461E-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66"/>
    <x v="3"/>
    <d v="2014-07-18T16:04:11"/>
    <d v="2014-07-18T16:04:11"/>
    <b v="0"/>
    <n v="91"/>
    <b v="1"/>
    <s v="theater/plays"/>
    <n v="1.06"/>
    <n v="1.4308176100628931E-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67"/>
    <x v="3"/>
    <d v="2014-08-31T15:47:58"/>
    <d v="2014-08-31T15:47:58"/>
    <b v="0"/>
    <n v="43"/>
    <b v="1"/>
    <s v="theater/plays"/>
    <n v="1.0015624999999999"/>
    <n v="1.3416536661466459E-2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68"/>
    <x v="2"/>
    <d v="2016-12-05T01:00:00"/>
    <d v="2016-12-05T01:00:00"/>
    <b v="0"/>
    <n v="17"/>
    <b v="1"/>
    <s v="theater/plays"/>
    <n v="1.0535000000000001"/>
    <n v="8.0683436165163748E-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69"/>
    <x v="2"/>
    <d v="2016-01-01T04:00:00"/>
    <d v="2016-01-01T04:00:00"/>
    <b v="0"/>
    <n v="33"/>
    <b v="1"/>
    <s v="theater/plays"/>
    <n v="1.748"/>
    <n v="3.7757437070938217E-3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0"/>
    <x v="3"/>
    <d v="2014-09-26T01:35:00"/>
    <d v="2014-09-26T01:35:00"/>
    <b v="0"/>
    <n v="87"/>
    <b v="1"/>
    <s v="theater/plays"/>
    <n v="1.02"/>
    <n v="1.7058823529411765E-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1"/>
    <x v="3"/>
    <d v="2014-11-27T03:00:00"/>
    <d v="2014-11-27T03:00:00"/>
    <b v="0"/>
    <n v="113"/>
    <b v="1"/>
    <s v="theater/plays"/>
    <n v="1.00125"/>
    <n v="1.4107365792759051E-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2"/>
    <x v="2"/>
    <d v="2016-03-13T12:00:00"/>
    <d v="2016-03-13T12:00:00"/>
    <b v="0"/>
    <n v="14"/>
    <b v="1"/>
    <s v="theater/plays"/>
    <n v="1.7142857142857142"/>
    <n v="0.116666666666666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3"/>
    <x v="0"/>
    <d v="2015-03-23T02:14:00"/>
    <d v="2015-03-23T02:14:00"/>
    <b v="0"/>
    <n v="30"/>
    <b v="1"/>
    <s v="theater/plays"/>
    <n v="1.1356666666666666"/>
    <n v="8.8054006457293811E-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4"/>
    <x v="3"/>
    <d v="2014-10-20T05:59:00"/>
    <d v="2014-10-20T05:59:00"/>
    <b v="0"/>
    <n v="16"/>
    <b v="1"/>
    <s v="theater/plays"/>
    <n v="1.2946666666666666"/>
    <n v="1.6477857878475798E-2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5"/>
    <x v="0"/>
    <d v="2015-01-06T06:00:00"/>
    <d v="2015-01-06T06:00:00"/>
    <b v="0"/>
    <n v="46"/>
    <b v="1"/>
    <s v="theater/plays"/>
    <n v="1.014"/>
    <n v="9.0729783037475347E-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76"/>
    <x v="0"/>
    <d v="2015-08-24T02:00:00"/>
    <d v="2015-08-24T02:00:00"/>
    <b v="0"/>
    <n v="24"/>
    <b v="1"/>
    <s v="theater/plays"/>
    <n v="1.0916666666666666"/>
    <n v="7.3282442748091601E-3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77"/>
    <x v="0"/>
    <d v="2015-09-23T13:25:56"/>
    <d v="2015-09-23T13:25:56"/>
    <b v="1"/>
    <n v="97"/>
    <b v="1"/>
    <s v="theater/spaces"/>
    <n v="1.28925"/>
    <n v="1.8809385301531898E-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78"/>
    <x v="2"/>
    <d v="2016-02-11T16:29:03"/>
    <d v="2016-02-11T16:29:03"/>
    <b v="1"/>
    <n v="59"/>
    <b v="1"/>
    <s v="theater/spaces"/>
    <n v="1.0206"/>
    <n v="1.1561826376641191E-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79"/>
    <x v="3"/>
    <d v="2014-11-11T16:10:36"/>
    <d v="2014-11-11T16:10:36"/>
    <b v="1"/>
    <n v="1095"/>
    <b v="1"/>
    <s v="theater/spaces"/>
    <n v="1.465395775862069"/>
    <n v="6.4417103747010556E-3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0"/>
    <x v="2"/>
    <d v="2016-08-24T06:41:21"/>
    <d v="2016-08-24T06:41:21"/>
    <b v="1"/>
    <n v="218"/>
    <b v="1"/>
    <s v="theater/spaces"/>
    <n v="1.00352"/>
    <n v="8.6894132653061226E-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1"/>
    <x v="2"/>
    <d v="2016-10-31T04:00:00"/>
    <d v="2016-10-31T04:00:00"/>
    <b v="0"/>
    <n v="111"/>
    <b v="1"/>
    <s v="theater/spaces"/>
    <n v="1.2164999999999999"/>
    <n v="9.1245376078914926E-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2"/>
    <x v="2"/>
    <d v="2016-05-01T11:00:06"/>
    <d v="2016-05-01T11:00:06"/>
    <b v="0"/>
    <n v="56"/>
    <b v="1"/>
    <s v="theater/spaces"/>
    <n v="1.0549999999999999"/>
    <n v="2.2116903633491312E-2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3"/>
    <x v="2"/>
    <d v="2016-10-13T00:00:00"/>
    <d v="2016-10-13T00:00:00"/>
    <b v="0"/>
    <n v="265"/>
    <b v="1"/>
    <s v="theater/spaces"/>
    <n v="1.1040080000000001"/>
    <n v="9.6013797001471002E-3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4"/>
    <x v="2"/>
    <d v="2016-06-20T08:41:21"/>
    <d v="2016-06-20T08:41:21"/>
    <b v="0"/>
    <n v="28"/>
    <b v="1"/>
    <s v="theater/spaces"/>
    <n v="1"/>
    <n v="2.8000000000000001E-2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5"/>
    <x v="0"/>
    <d v="2015-12-21T04:59:00"/>
    <d v="2015-12-21T04:59:00"/>
    <b v="0"/>
    <n v="364"/>
    <b v="1"/>
    <s v="theater/spaces"/>
    <n v="1.76535"/>
    <n v="1.0309570340159176E-2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86"/>
    <x v="2"/>
    <d v="2016-01-07T13:47:00"/>
    <d v="2016-01-07T13:47:00"/>
    <b v="0"/>
    <n v="27"/>
    <b v="1"/>
    <s v="theater/spaces"/>
    <n v="1"/>
    <n v="2.7000000000000001E-3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87"/>
    <x v="1"/>
    <d v="2017-01-27T20:05:30"/>
    <d v="2017-01-27T20:05:30"/>
    <b v="0"/>
    <n v="93"/>
    <b v="1"/>
    <s v="theater/spaces"/>
    <n v="1.0329411764705883"/>
    <n v="1.0592255125284738E-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88"/>
    <x v="2"/>
    <d v="2016-10-09T18:25:10"/>
    <d v="2016-10-09T18:25:10"/>
    <b v="0"/>
    <n v="64"/>
    <b v="1"/>
    <s v="theater/spaces"/>
    <n v="1.0449999999999999"/>
    <n v="2.0414673046251993E-2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89"/>
    <x v="2"/>
    <d v="2016-02-20T20:07:47"/>
    <d v="2016-02-20T20:07:47"/>
    <b v="0"/>
    <n v="22"/>
    <b v="1"/>
    <s v="theater/spaces"/>
    <n v="1.0029999999999999"/>
    <n v="2.1934197407776669E-2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0"/>
    <x v="3"/>
    <d v="2014-10-03T11:29:32"/>
    <d v="2014-10-03T11:29:32"/>
    <b v="0"/>
    <n v="59"/>
    <b v="1"/>
    <s v="theater/spaces"/>
    <n v="4.577466666666667"/>
    <n v="4.2964084937811307E-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1"/>
    <x v="1"/>
    <d v="2017-01-19T15:57:51"/>
    <d v="2017-01-19T15:57:51"/>
    <b v="0"/>
    <n v="249"/>
    <b v="1"/>
    <s v="theater/spaces"/>
    <n v="1.0496000000000001"/>
    <n v="1.5815548780487805E-2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2"/>
    <x v="0"/>
    <d v="2015-05-26T21:54:00"/>
    <d v="2015-05-26T21:54:00"/>
    <b v="0"/>
    <n v="392"/>
    <b v="1"/>
    <s v="theater/spaces"/>
    <n v="1.7194285714285715"/>
    <n v="6.5137919574609505E-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3"/>
    <x v="1"/>
    <d v="2017-02-27T04:59:00"/>
    <d v="2017-02-27T04:59:00"/>
    <b v="0"/>
    <n v="115"/>
    <b v="1"/>
    <s v="theater/spaces"/>
    <n v="1.0373000000000001"/>
    <n v="1.1086474501108648E-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4"/>
    <x v="3"/>
    <d v="2014-06-16T04:25:00"/>
    <d v="2014-06-16T04:25:00"/>
    <b v="0"/>
    <n v="433"/>
    <b v="1"/>
    <s v="theater/spaces"/>
    <n v="1.0302899999999999"/>
    <n v="8.4054004212406209E-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807"/>
    <x v="1"/>
    <d v="2017-03-01T02:00:00"/>
    <d v="2017-03-01T02:00:00"/>
    <b v="0"/>
    <n v="20"/>
    <b v="1"/>
    <s v="theater/spaces"/>
    <n v="1.1888888888888889"/>
    <n v="1.2461059190031152E-2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2995"/>
    <x v="1"/>
    <d v="2017-01-31T18:00:00"/>
    <d v="2017-01-31T18:00:00"/>
    <b v="0"/>
    <n v="8"/>
    <b v="1"/>
    <s v="theater/spaces"/>
    <n v="1"/>
    <n v="1.6E-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2996"/>
    <x v="2"/>
    <d v="2016-07-13T21:29:42"/>
    <d v="2016-07-13T21:29:42"/>
    <b v="0"/>
    <n v="175"/>
    <b v="1"/>
    <s v="theater/spaces"/>
    <n v="3.1869988910451896"/>
    <n v="7.6116708226389362E-3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2997"/>
    <x v="5"/>
    <d v="2012-12-26T20:04:12"/>
    <d v="2012-12-26T20:04:12"/>
    <b v="0"/>
    <n v="104"/>
    <b v="1"/>
    <s v="theater/spaces"/>
    <n v="1.0850614285714286"/>
    <n v="1.3692444009094942E-2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2998"/>
    <x v="2"/>
    <d v="2016-03-01T05:59:00"/>
    <d v="2016-03-01T05:59:00"/>
    <b v="0"/>
    <n v="17"/>
    <b v="1"/>
    <s v="theater/spaces"/>
    <n v="1.0116666666666667"/>
    <n v="5.6013179571663919E-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2999"/>
    <x v="3"/>
    <d v="2014-11-15T22:08:44"/>
    <d v="2014-11-15T22:08:44"/>
    <b v="0"/>
    <n v="277"/>
    <b v="1"/>
    <s v="theater/spaces"/>
    <n v="1.12815"/>
    <n v="6.1383681248060986E-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0"/>
    <x v="3"/>
    <d v="2014-10-06T16:11:45"/>
    <d v="2014-10-06T16:11:45"/>
    <b v="0"/>
    <n v="118"/>
    <b v="1"/>
    <s v="theater/spaces"/>
    <n v="1.2049622641509434"/>
    <n v="9.238526220190094E-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1"/>
    <x v="3"/>
    <d v="2014-12-14T18:09:51"/>
    <d v="2014-12-14T18:09:51"/>
    <b v="0"/>
    <n v="97"/>
    <b v="1"/>
    <s v="theater/spaces"/>
    <n v="1.0774999999999999"/>
    <n v="1.1252900232018562E-2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2"/>
    <x v="0"/>
    <d v="2015-04-25T05:11:23"/>
    <d v="2015-04-25T05:11:23"/>
    <b v="0"/>
    <n v="20"/>
    <b v="1"/>
    <s v="theater/spaces"/>
    <n v="1.8"/>
    <n v="1.8518518518518517E-2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3"/>
    <x v="2"/>
    <d v="2016-01-21T05:05:19"/>
    <d v="2016-01-21T05:05:19"/>
    <b v="0"/>
    <n v="26"/>
    <b v="1"/>
    <s v="theater/spaces"/>
    <n v="1.0116666666666667"/>
    <n v="8.5667215815486003E-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4"/>
    <x v="3"/>
    <d v="2014-11-26T14:40:40"/>
    <d v="2014-11-26T14:40:40"/>
    <b v="0"/>
    <n v="128"/>
    <b v="1"/>
    <s v="theater/spaces"/>
    <n v="1.19756"/>
    <n v="4.2753598984602023E-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05"/>
    <x v="0"/>
    <d v="2015-02-21T19:58:39"/>
    <d v="2015-02-21T19:58:39"/>
    <b v="0"/>
    <n v="15"/>
    <b v="1"/>
    <s v="theater/spaces"/>
    <n v="1.58"/>
    <n v="6.3291139240506328E-3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06"/>
    <x v="0"/>
    <d v="2015-12-23T22:59:00"/>
    <d v="2015-12-23T22:59:00"/>
    <b v="0"/>
    <n v="25"/>
    <b v="1"/>
    <s v="theater/spaces"/>
    <n v="1.2366666666666666"/>
    <n v="6.7385444743935305E-2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07"/>
    <x v="0"/>
    <d v="2015-02-10T16:52:10"/>
    <d v="2015-02-10T16:52:10"/>
    <b v="0"/>
    <n v="55"/>
    <b v="1"/>
    <s v="theater/spaces"/>
    <n v="1.1712499999999999"/>
    <n v="1.1739594450373533E-2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08"/>
    <x v="0"/>
    <d v="2015-06-21T20:04:09"/>
    <d v="2015-06-21T20:04:09"/>
    <b v="0"/>
    <n v="107"/>
    <b v="1"/>
    <s v="theater/spaces"/>
    <n v="1.5696000000000001"/>
    <n v="6.8170234454638127E-3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09"/>
    <x v="3"/>
    <d v="2014-11-05T05:00:00"/>
    <d v="2014-11-05T05:00:00"/>
    <b v="0"/>
    <n v="557"/>
    <b v="1"/>
    <s v="theater/spaces"/>
    <n v="1.13104"/>
    <n v="1.9698684396661479E-2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0"/>
    <x v="3"/>
    <d v="2014-06-11T04:00:00"/>
    <d v="2014-06-11T04:00:00"/>
    <b v="0"/>
    <n v="40"/>
    <b v="1"/>
    <s v="theater/spaces"/>
    <n v="1.0317647058823529"/>
    <n v="1.1402508551881414E-2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1"/>
    <x v="3"/>
    <d v="2014-07-18T13:09:12"/>
    <d v="2014-07-18T13:09:12"/>
    <b v="0"/>
    <n v="36"/>
    <b v="1"/>
    <s v="theater/spaces"/>
    <n v="1.0261176470588236"/>
    <n v="4.1274936941068565E-3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2"/>
    <x v="3"/>
    <d v="2014-08-20T20:24:03"/>
    <d v="2014-08-20T20:24:03"/>
    <b v="0"/>
    <n v="159"/>
    <b v="1"/>
    <s v="theater/spaces"/>
    <n v="1.0584090909090909"/>
    <n v="6.8284303199484643E-3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3"/>
    <x v="0"/>
    <d v="2015-07-20T22:00:00"/>
    <d v="2015-07-20T22:00:00"/>
    <b v="0"/>
    <n v="41"/>
    <b v="1"/>
    <s v="theater/spaces"/>
    <n v="1.0071428571428571"/>
    <n v="9.6926713947990545E-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4"/>
    <x v="3"/>
    <d v="2014-05-27T03:00:00"/>
    <d v="2014-05-27T03:00:00"/>
    <b v="0"/>
    <n v="226"/>
    <b v="1"/>
    <s v="theater/spaces"/>
    <n v="1.2123333333333333"/>
    <n v="1.2427825130602145E-2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15"/>
    <x v="0"/>
    <d v="2015-08-14T20:18:53"/>
    <d v="2015-08-14T20:18:53"/>
    <b v="0"/>
    <n v="30"/>
    <b v="1"/>
    <s v="theater/spaces"/>
    <n v="1.0057142857142858"/>
    <n v="4.261363636363636E-3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16"/>
    <x v="2"/>
    <d v="2016-11-22T05:59:00"/>
    <d v="2016-11-22T05:59:00"/>
    <b v="0"/>
    <n v="103"/>
    <b v="1"/>
    <s v="theater/spaces"/>
    <n v="1.1602222222222223"/>
    <n v="1.9728021451829152E-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17"/>
    <x v="2"/>
    <d v="2016-08-27T22:53:29"/>
    <d v="2016-08-27T22:53:29"/>
    <b v="0"/>
    <n v="62"/>
    <b v="1"/>
    <s v="theater/spaces"/>
    <n v="1.0087999999999999"/>
    <n v="6.1459159397303726E-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18"/>
    <x v="0"/>
    <d v="2015-06-11T16:13:06"/>
    <d v="2015-06-11T16:13:06"/>
    <b v="0"/>
    <n v="6"/>
    <b v="1"/>
    <s v="theater/spaces"/>
    <n v="1.03"/>
    <n v="8.321775312066574E-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19"/>
    <x v="5"/>
    <d v="2012-10-06T23:51:15"/>
    <d v="2012-10-06T23:51:15"/>
    <b v="0"/>
    <n v="182"/>
    <b v="1"/>
    <s v="theater/spaces"/>
    <n v="2.4641999999999999"/>
    <n v="1.4771528285041798E-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0"/>
    <x v="3"/>
    <d v="2014-05-30T16:00:00"/>
    <d v="2014-05-30T16:00:00"/>
    <b v="0"/>
    <n v="145"/>
    <b v="1"/>
    <s v="theater/spaces"/>
    <n v="3.0219999999999998"/>
    <n v="1.9192587690271344E-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1"/>
    <x v="1"/>
    <d v="2017-03-03T11:01:32"/>
    <d v="2017-03-03T11:01:32"/>
    <b v="0"/>
    <n v="25"/>
    <b v="1"/>
    <s v="theater/spaces"/>
    <n v="1.4333333333333333"/>
    <n v="1.937984496124031E-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2"/>
    <x v="0"/>
    <d v="2015-03-20T15:54:11"/>
    <d v="2015-03-20T15:54:11"/>
    <b v="0"/>
    <n v="320"/>
    <b v="1"/>
    <s v="theater/spaces"/>
    <n v="1.3144"/>
    <n v="6.0864272671941567E-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3"/>
    <x v="2"/>
    <d v="2016-08-15T06:20:25"/>
    <d v="2016-08-15T06:20:25"/>
    <b v="0"/>
    <n v="99"/>
    <b v="1"/>
    <s v="theater/spaces"/>
    <n v="1.6801999999999999"/>
    <n v="1.1784311391501013E-2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4"/>
    <x v="3"/>
    <d v="2014-11-18T04:35:00"/>
    <d v="2014-11-18T04:35:00"/>
    <b v="0"/>
    <n v="348"/>
    <b v="1"/>
    <s v="theater/spaces"/>
    <n v="1.0967666666666667"/>
    <n v="1.0576543172355105E-2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25"/>
    <x v="0"/>
    <d v="2015-09-16T17:56:11"/>
    <d v="2015-09-16T17:56:11"/>
    <b v="0"/>
    <n v="41"/>
    <b v="1"/>
    <s v="theater/spaces"/>
    <n v="1.0668571428571429"/>
    <n v="2.1960364220674881E-2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x v="3026"/>
    <x v="2"/>
    <d v="2016-10-14T21:10:47"/>
    <d v="2016-10-14T21:10:47"/>
    <b v="0"/>
    <n v="29"/>
    <b v="1"/>
    <s v="theater/spaces"/>
    <n v="1"/>
    <n v="1.9333333333333334E-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27"/>
    <x v="0"/>
    <d v="2015-09-11T01:04:19"/>
    <d v="2015-09-11T01:04:19"/>
    <b v="0"/>
    <n v="25"/>
    <b v="1"/>
    <s v="theater/spaces"/>
    <n v="1.272"/>
    <n v="1.9654088050314465E-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28"/>
    <x v="2"/>
    <d v="2016-08-18T02:38:45"/>
    <d v="2016-08-18T02:38:45"/>
    <b v="0"/>
    <n v="23"/>
    <b v="1"/>
    <s v="theater/spaces"/>
    <n v="1.4653333333333334"/>
    <n v="5.2320291173794361E-3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x v="3029"/>
    <x v="2"/>
    <d v="2016-11-01T03:59:00"/>
    <d v="2016-11-01T03:59:00"/>
    <b v="0"/>
    <n v="1260"/>
    <b v="1"/>
    <s v="theater/spaces"/>
    <n v="1.1253599999999999"/>
    <n v="1.1196417146513116E-2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0"/>
    <x v="4"/>
    <d v="2013-05-04T13:26:49"/>
    <d v="2013-05-04T13:26:49"/>
    <b v="0"/>
    <n v="307"/>
    <b v="1"/>
    <s v="theater/spaces"/>
    <n v="1.0878684000000001"/>
    <n v="1.128813007161528E-2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1"/>
    <x v="4"/>
    <d v="2013-08-16T11:59:00"/>
    <d v="2013-08-16T11:59:00"/>
    <b v="0"/>
    <n v="329"/>
    <b v="1"/>
    <s v="theater/spaces"/>
    <n v="1.26732"/>
    <n v="1.0384117665625098E-2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2"/>
    <x v="7"/>
    <d v="2010-10-02T04:59:00"/>
    <d v="2010-10-02T04:59:00"/>
    <b v="0"/>
    <n v="32"/>
    <b v="1"/>
    <s v="theater/spaces"/>
    <n v="2.1320000000000001"/>
    <n v="3.0018761726078799E-2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3"/>
    <x v="2"/>
    <d v="2016-03-04T06:03:17"/>
    <d v="2016-03-04T06:03:17"/>
    <b v="0"/>
    <n v="27"/>
    <b v="1"/>
    <s v="theater/spaces"/>
    <n v="1.0049999999999999"/>
    <n v="2.6865671641791045E-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4"/>
    <x v="4"/>
    <d v="2013-12-29T07:59:00"/>
    <d v="2013-12-29T07:59:00"/>
    <b v="0"/>
    <n v="236"/>
    <b v="1"/>
    <s v="theater/spaces"/>
    <n v="1.0871389999999999"/>
    <n v="1.085417780063083E-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35"/>
    <x v="0"/>
    <d v="2015-06-26T23:00:00"/>
    <d v="2015-06-26T23:00:00"/>
    <b v="0"/>
    <n v="42"/>
    <b v="1"/>
    <s v="theater/spaces"/>
    <n v="1.075"/>
    <n v="1.3023255813953489E-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36"/>
    <x v="2"/>
    <d v="2016-01-20T20:50:48"/>
    <d v="2016-01-20T20:50:48"/>
    <b v="0"/>
    <n v="95"/>
    <b v="1"/>
    <s v="theater/spaces"/>
    <n v="1.1048192771084338"/>
    <n v="1.0359869138495093E-2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37"/>
    <x v="0"/>
    <d v="2015-10-06T16:30:47"/>
    <d v="2015-10-06T16:30:47"/>
    <b v="0"/>
    <n v="37"/>
    <b v="1"/>
    <s v="theater/spaces"/>
    <n v="1.28"/>
    <n v="1.9270833333333334E-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38"/>
    <x v="0"/>
    <d v="2015-04-16T02:50:00"/>
    <d v="2015-04-16T02:50:00"/>
    <b v="0"/>
    <n v="128"/>
    <b v="1"/>
    <s v="theater/spaces"/>
    <n v="1.1000666666666667"/>
    <n v="7.7571056299618208E-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39"/>
    <x v="2"/>
    <d v="2016-02-02T17:26:38"/>
    <d v="2016-02-02T17:26:38"/>
    <b v="0"/>
    <n v="156"/>
    <b v="1"/>
    <s v="theater/spaces"/>
    <n v="1.0934166666666667"/>
    <n v="1.1889337702918985E-2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0"/>
    <x v="3"/>
    <d v="2014-08-22T03:44:15"/>
    <d v="2014-08-22T03:44:15"/>
    <b v="0"/>
    <n v="64"/>
    <b v="1"/>
    <s v="theater/spaces"/>
    <n v="1.3270650000000002"/>
    <n v="1.2056681473778601E-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1"/>
    <x v="3"/>
    <d v="2014-09-10T04:52:00"/>
    <d v="2014-09-10T04:52:00"/>
    <b v="0"/>
    <n v="58"/>
    <b v="1"/>
    <s v="theater/spaces"/>
    <n v="1.9084810126582279"/>
    <n v="3.846919148371692E-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2"/>
    <x v="2"/>
    <d v="2016-04-27T13:16:00"/>
    <d v="2016-04-27T13:16:00"/>
    <b v="0"/>
    <n v="20"/>
    <b v="1"/>
    <s v="theater/spaces"/>
    <n v="1.49"/>
    <n v="2.6845637583892617E-2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3"/>
    <x v="3"/>
    <d v="2014-12-31T21:22:00"/>
    <d v="2014-12-31T21:22:00"/>
    <b v="0"/>
    <n v="47"/>
    <b v="1"/>
    <s v="theater/spaces"/>
    <n v="1.6639999999999999"/>
    <n v="5.6490384615384614E-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4"/>
    <x v="0"/>
    <d v="2015-06-14T00:20:55"/>
    <d v="2015-06-14T00:20:55"/>
    <b v="0"/>
    <n v="54"/>
    <b v="1"/>
    <s v="theater/spaces"/>
    <n v="1.0666666666666667"/>
    <n v="1.35E-2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45"/>
    <x v="2"/>
    <d v="2016-05-05T04:02:40"/>
    <d v="2016-05-05T04:02:40"/>
    <b v="0"/>
    <n v="9"/>
    <b v="1"/>
    <s v="theater/spaces"/>
    <n v="1.06"/>
    <n v="1.4150943396226415E-2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46"/>
    <x v="1"/>
    <d v="2017-02-08T09:59:05"/>
    <d v="2017-02-08T09:59:05"/>
    <b v="1"/>
    <n v="35"/>
    <b v="0"/>
    <s v="theater/spaces"/>
    <n v="0.23628571428571429"/>
    <n v="4.2321644498186213E-2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47"/>
    <x v="0"/>
    <d v="2015-05-28T15:59:00"/>
    <d v="2015-05-28T15:59:00"/>
    <b v="0"/>
    <n v="2"/>
    <b v="0"/>
    <s v="theater/spaces"/>
    <n v="1.5E-3"/>
    <n v="2.6666666666666668E-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48"/>
    <x v="3"/>
    <d v="2014-10-02T03:59:00"/>
    <d v="2014-10-02T03:59:00"/>
    <b v="0"/>
    <n v="3"/>
    <b v="0"/>
    <s v="theater/spaces"/>
    <n v="4.0000000000000001E-3"/>
    <n v="7.4999999999999997E-2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49"/>
    <x v="0"/>
    <d v="2015-03-02T01:04:00"/>
    <d v="2015-03-02T01:04:00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0"/>
    <x v="0"/>
    <d v="2015-01-09T22:59:50"/>
    <d v="2015-01-09T22:59:5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1"/>
    <x v="3"/>
    <d v="2014-09-29T15:16:24"/>
    <d v="2014-09-29T15:16:2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2"/>
    <x v="2"/>
    <d v="2016-04-03T14:36:51"/>
    <d v="2016-04-03T14:36:5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3"/>
    <x v="2"/>
    <d v="2016-05-20T08:59:00"/>
    <d v="2016-05-20T08:59:0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4"/>
    <x v="3"/>
    <d v="2014-08-08T22:27:26"/>
    <d v="2014-08-08T22:27:26"/>
    <b v="0"/>
    <n v="11"/>
    <b v="0"/>
    <s v="theater/spaces"/>
    <n v="3.0066666666666665E-2"/>
    <n v="2.4390243902439025E-2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55"/>
    <x v="0"/>
    <d v="2015-09-28T06:35:34"/>
    <d v="2015-09-28T06:35:34"/>
    <b v="0"/>
    <n v="6"/>
    <b v="0"/>
    <s v="theater/spaces"/>
    <n v="1.5227272727272728E-3"/>
    <n v="1.7910447761194031E-2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56"/>
    <x v="3"/>
    <d v="2014-08-13T18:49:08"/>
    <d v="2014-08-13T18:49:0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57"/>
    <x v="0"/>
    <d v="2015-09-30T18:00:00"/>
    <d v="2015-09-30T18:00:00"/>
    <b v="0"/>
    <n v="67"/>
    <b v="0"/>
    <s v="theater/spaces"/>
    <n v="0.66839999999999999"/>
    <n v="1.0023937761819269E-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58"/>
    <x v="2"/>
    <d v="2016-10-22T22:08:58"/>
    <d v="2016-10-22T22:08:58"/>
    <b v="0"/>
    <n v="23"/>
    <b v="0"/>
    <s v="theater/spaces"/>
    <n v="0.19566666666666666"/>
    <n v="3.9182282793867124E-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59"/>
    <x v="0"/>
    <d v="2015-11-22T06:59:00"/>
    <d v="2015-11-22T06:59:00"/>
    <b v="0"/>
    <n v="72"/>
    <b v="0"/>
    <s v="theater/spaces"/>
    <n v="0.11294666666666667"/>
    <n v="8.4995868256404206E-3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0"/>
    <x v="3"/>
    <d v="2014-07-30T01:19:32"/>
    <d v="2014-07-30T01:19:32"/>
    <b v="0"/>
    <n v="2"/>
    <b v="0"/>
    <s v="theater/spaces"/>
    <n v="4.0000000000000002E-4"/>
    <n v="0.2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1"/>
    <x v="2"/>
    <d v="2016-07-10T05:28:57"/>
    <d v="2016-07-10T05:28:57"/>
    <b v="0"/>
    <n v="15"/>
    <b v="0"/>
    <s v="theater/spaces"/>
    <n v="0.11985714285714286"/>
    <n v="3.5756853396901072E-4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2"/>
    <x v="0"/>
    <d v="2015-09-09T22:31:19"/>
    <d v="2015-09-09T22:31:19"/>
    <b v="0"/>
    <n v="1"/>
    <b v="0"/>
    <s v="theater/spaces"/>
    <n v="2.5000000000000001E-2"/>
    <n v="5.0000000000000001E-3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3"/>
    <x v="0"/>
    <d v="2015-10-16T16:35:52"/>
    <d v="2015-10-16T16:35:52"/>
    <b v="0"/>
    <n v="2"/>
    <b v="0"/>
    <s v="theater/spaces"/>
    <n v="6.9999999999999999E-4"/>
    <n v="1.1428571428571429E-2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4"/>
    <x v="3"/>
    <d v="2014-12-14T20:00:34"/>
    <d v="2014-12-14T20:00:34"/>
    <b v="0"/>
    <n v="7"/>
    <b v="0"/>
    <s v="theater/spaces"/>
    <n v="0.14099999999999999"/>
    <n v="4.9645390070921988E-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65"/>
    <x v="2"/>
    <d v="2016-12-07T17:36:09"/>
    <d v="2016-12-07T17:36:09"/>
    <b v="0"/>
    <n v="16"/>
    <b v="0"/>
    <s v="theater/spaces"/>
    <n v="3.3399999999999999E-2"/>
    <n v="4.790419161676647E-2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66"/>
    <x v="0"/>
    <d v="2015-04-21T05:59:00"/>
    <d v="2015-04-21T05:59:00"/>
    <b v="0"/>
    <n v="117"/>
    <b v="0"/>
    <s v="theater/spaces"/>
    <n v="0.59775"/>
    <n v="1.631116687578419E-2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67"/>
    <x v="2"/>
    <d v="2016-10-30T01:46:00"/>
    <d v="2016-10-30T01:46:00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68"/>
    <x v="0"/>
    <d v="2015-06-14T19:19:00"/>
    <d v="2015-06-14T19:19:00"/>
    <b v="0"/>
    <n v="7"/>
    <b v="0"/>
    <s v="theater/spaces"/>
    <n v="2.3035714285714285E-4"/>
    <n v="1.0852713178294573E-2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x v="3069"/>
    <x v="2"/>
    <d v="2016-03-10T13:42:39"/>
    <d v="2016-03-10T13:42:39"/>
    <b v="0"/>
    <n v="3"/>
    <b v="0"/>
    <s v="theater/spaces"/>
    <n v="8.8000000000000003E-4"/>
    <n v="0.1363636363636363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0"/>
    <x v="2"/>
    <d v="2016-08-19T02:27:20"/>
    <d v="2016-08-19T02:27:20"/>
    <b v="0"/>
    <n v="20"/>
    <b v="0"/>
    <s v="theater/spaces"/>
    <n v="8.6400000000000005E-2"/>
    <n v="1.5432098765432098E-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1"/>
    <x v="0"/>
    <d v="2015-10-09T15:38:43"/>
    <d v="2015-10-09T15:38:43"/>
    <b v="0"/>
    <n v="50"/>
    <b v="0"/>
    <s v="theater/spaces"/>
    <n v="0.15060000000000001"/>
    <n v="3.3200531208499334E-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2"/>
    <x v="1"/>
    <d v="2017-03-02T22:57:58"/>
    <d v="2017-03-02T22:57:58"/>
    <b v="0"/>
    <n v="2"/>
    <b v="0"/>
    <s v="theater/spaces"/>
    <n v="4.7727272727272731E-3"/>
    <n v="1.9047619047619049E-2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3"/>
    <x v="0"/>
    <d v="2015-02-26T03:19:55"/>
    <d v="2015-02-26T03:19:55"/>
    <b v="0"/>
    <n v="3"/>
    <b v="0"/>
    <s v="theater/spaces"/>
    <n v="1.1833333333333333E-3"/>
    <n v="4.2253521126760563E-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4"/>
    <x v="0"/>
    <d v="2015-03-22T16:07:15"/>
    <d v="2015-03-22T16:07:15"/>
    <b v="0"/>
    <n v="27"/>
    <b v="0"/>
    <s v="theater/spaces"/>
    <n v="8.4173998587352451E-3"/>
    <n v="2.4051309460181719E-3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75"/>
    <x v="3"/>
    <d v="2014-12-27T01:40:44"/>
    <d v="2014-12-27T01:40:44"/>
    <b v="0"/>
    <n v="7"/>
    <b v="0"/>
    <s v="theater/spaces"/>
    <n v="1.8799999999999999E-4"/>
    <n v="1.8617021276595744E-2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76"/>
    <x v="0"/>
    <d v="2015-09-20T04:21:31"/>
    <d v="2015-09-20T04:21:31"/>
    <b v="0"/>
    <n v="5"/>
    <b v="0"/>
    <s v="theater/spaces"/>
    <n v="2.1029999999999998E-3"/>
    <n v="2.3775558725630053E-3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77"/>
    <x v="0"/>
    <d v="2015-11-15T23:09:06"/>
    <d v="2015-11-15T23:09:0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x v="3078"/>
    <x v="3"/>
    <d v="2014-09-01T05:00:00"/>
    <d v="2014-09-01T05:00:00"/>
    <b v="0"/>
    <n v="3"/>
    <b v="0"/>
    <s v="theater/spaces"/>
    <n v="2.8E-3"/>
    <n v="5.3571428571428568E-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79"/>
    <x v="0"/>
    <d v="2015-05-05T18:48:00"/>
    <d v="2015-05-05T18:48:00"/>
    <b v="0"/>
    <n v="6"/>
    <b v="0"/>
    <s v="theater/spaces"/>
    <n v="0.11579206701157921"/>
    <n v="1.276595744680851E-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0"/>
    <x v="0"/>
    <d v="2015-09-29T21:12:39"/>
    <d v="2015-09-29T21:12:39"/>
    <b v="0"/>
    <n v="9"/>
    <b v="0"/>
    <s v="theater/spaces"/>
    <n v="2.4400000000000002E-2"/>
    <n v="1.4754098360655738E-2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1"/>
    <x v="0"/>
    <d v="2015-08-17T16:05:59"/>
    <d v="2015-08-17T16:05:59"/>
    <b v="0"/>
    <n v="3"/>
    <b v="0"/>
    <s v="theater/spaces"/>
    <n v="2.5000000000000001E-3"/>
    <n v="0.06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2"/>
    <x v="2"/>
    <d v="2016-12-21T04:36:30"/>
    <d v="2016-12-21T04:36:30"/>
    <b v="0"/>
    <n v="2"/>
    <b v="0"/>
    <s v="theater/spaces"/>
    <n v="6.2500000000000003E-3"/>
    <n v="1.6E-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3"/>
    <x v="0"/>
    <d v="2015-01-08T13:41:00"/>
    <d v="2015-01-08T13:41:00"/>
    <b v="0"/>
    <n v="3"/>
    <b v="0"/>
    <s v="theater/spaces"/>
    <n v="1.9384615384615384E-3"/>
    <n v="2.3809523809523808E-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4"/>
    <x v="2"/>
    <d v="2016-07-09T01:59:00"/>
    <d v="2016-07-09T01:59:00"/>
    <b v="0"/>
    <n v="45"/>
    <b v="0"/>
    <s v="theater/spaces"/>
    <n v="0.23416000000000001"/>
    <n v="7.687051588657328E-3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85"/>
    <x v="0"/>
    <d v="2015-05-01T18:39:05"/>
    <d v="2015-05-01T18:39:05"/>
    <b v="0"/>
    <n v="9"/>
    <b v="0"/>
    <s v="theater/spaces"/>
    <n v="5.080888888888889E-2"/>
    <n v="7.8726382085374388E-4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86"/>
    <x v="2"/>
    <d v="2016-08-14T22:45:43"/>
    <d v="2016-08-14T22:45:43"/>
    <b v="0"/>
    <n v="9"/>
    <b v="0"/>
    <s v="theater/spaces"/>
    <n v="0.15920000000000001"/>
    <n v="1.1306532663316583E-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87"/>
    <x v="0"/>
    <d v="2015-10-15T22:00:00"/>
    <d v="2015-10-15T22:00:00"/>
    <b v="0"/>
    <n v="21"/>
    <b v="0"/>
    <s v="theater/spaces"/>
    <n v="1.1831900000000001E-2"/>
    <n v="1.7748628707139173E-2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2806"/>
    <x v="3"/>
    <d v="2014-06-01T03:59:00"/>
    <d v="2014-06-01T03:59:00"/>
    <b v="0"/>
    <n v="17"/>
    <b v="0"/>
    <s v="theater/spaces"/>
    <n v="0.22750000000000001"/>
    <n v="1.8681318681318681E-2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88"/>
    <x v="0"/>
    <d v="2015-09-20T19:05:56"/>
    <d v="2015-09-20T19:05:56"/>
    <b v="0"/>
    <n v="1"/>
    <b v="0"/>
    <s v="theater/spaces"/>
    <n v="2.5000000000000001E-4"/>
    <n v="0.0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89"/>
    <x v="2"/>
    <d v="2016-08-01T00:36:20"/>
    <d v="2016-08-01T00:36:20"/>
    <b v="0"/>
    <n v="1"/>
    <b v="0"/>
    <s v="theater/spaces"/>
    <n v="3.351206434316354E-3"/>
    <n v="0.02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0"/>
    <x v="0"/>
    <d v="2015-05-20T19:48:46"/>
    <d v="2015-05-20T19:48:46"/>
    <b v="0"/>
    <n v="14"/>
    <b v="0"/>
    <s v="theater/spaces"/>
    <n v="3.9750000000000001E-2"/>
    <n v="1.7610062893081761E-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1"/>
    <x v="2"/>
    <d v="2016-10-07T14:00:00"/>
    <d v="2016-10-07T14:00:00"/>
    <b v="0"/>
    <n v="42"/>
    <b v="0"/>
    <s v="theater/spaces"/>
    <n v="0.17150000000000001"/>
    <n v="2.4489795918367346E-2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2"/>
    <x v="2"/>
    <d v="2016-02-08T00:17:00"/>
    <d v="2016-02-08T00:17:00"/>
    <b v="0"/>
    <n v="27"/>
    <b v="0"/>
    <s v="theater/spaces"/>
    <n v="3.608004104669061E-2"/>
    <n v="1.5358361774744027E-2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3"/>
    <x v="2"/>
    <d v="2016-02-12T04:33:11"/>
    <d v="2016-02-12T04:33:11"/>
    <b v="0"/>
    <n v="5"/>
    <b v="0"/>
    <s v="theater/spaces"/>
    <n v="0.13900000000000001"/>
    <n v="1.7985611510791366E-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094"/>
    <x v="3"/>
    <d v="2014-10-20T14:56:15"/>
    <d v="2014-10-20T14:56:15"/>
    <b v="0"/>
    <n v="13"/>
    <b v="0"/>
    <s v="theater/spaces"/>
    <n v="0.15225"/>
    <n v="7.1154898741105635E-3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095"/>
    <x v="0"/>
    <d v="2015-07-16T07:56:00"/>
    <d v="2015-07-16T07:56:00"/>
    <b v="0"/>
    <n v="12"/>
    <b v="0"/>
    <s v="theater/spaces"/>
    <n v="0.12"/>
    <n v="0.0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096"/>
    <x v="2"/>
    <d v="2016-08-23T08:10:18"/>
    <d v="2016-08-23T08:10:18"/>
    <b v="0"/>
    <n v="90"/>
    <b v="0"/>
    <s v="theater/spaces"/>
    <n v="0.391125"/>
    <n v="1.4381591562799617E-2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097"/>
    <x v="0"/>
    <d v="2015-06-12T03:45:06"/>
    <d v="2015-06-12T03:45:06"/>
    <b v="0"/>
    <n v="2"/>
    <b v="0"/>
    <s v="theater/spaces"/>
    <n v="2.6829268292682929E-3"/>
    <n v="0.18181818181818182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098"/>
    <x v="0"/>
    <d v="2015-02-03T02:00:00"/>
    <d v="2015-02-03T02:00:00"/>
    <b v="0"/>
    <n v="5"/>
    <b v="0"/>
    <s v="theater/spaces"/>
    <n v="0.29625000000000001"/>
    <n v="4.2194092827004216E-3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099"/>
    <x v="3"/>
    <d v="2014-10-19T05:00:00"/>
    <d v="2014-10-19T05:00:00"/>
    <b v="0"/>
    <n v="31"/>
    <b v="0"/>
    <s v="theater/spaces"/>
    <n v="0.4236099230111206"/>
    <n v="1.2520193861066236E-2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0"/>
    <x v="0"/>
    <d v="2015-09-16T22:00:00"/>
    <d v="2015-09-16T22:00:00"/>
    <b v="0"/>
    <n v="4"/>
    <b v="0"/>
    <s v="theater/spaces"/>
    <n v="4.1000000000000002E-2"/>
    <n v="9.7560975609756101E-2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1"/>
    <x v="0"/>
    <d v="2015-05-11T19:32:31"/>
    <d v="2015-05-11T19:32:31"/>
    <b v="0"/>
    <n v="29"/>
    <b v="0"/>
    <s v="theater/spaces"/>
    <n v="0.197625"/>
    <n v="3.668564199873498E-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2"/>
    <x v="0"/>
    <d v="2015-04-28T15:19:54"/>
    <d v="2015-04-28T15:19:54"/>
    <b v="0"/>
    <n v="2"/>
    <b v="0"/>
    <s v="theater/spaces"/>
    <n v="5.1999999999999995E-4"/>
    <n v="7.6923076923076927E-2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3"/>
    <x v="3"/>
    <d v="2014-08-28T03:00:10"/>
    <d v="2014-08-28T03:00:10"/>
    <b v="0"/>
    <n v="114"/>
    <b v="0"/>
    <s v="theater/spaces"/>
    <n v="0.25030188679245285"/>
    <n v="1.7186793306196293E-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04"/>
    <x v="1"/>
    <d v="2017-02-19T00:45:19"/>
    <d v="2017-02-19T00:45:19"/>
    <b v="0"/>
    <n v="1"/>
    <b v="0"/>
    <s v="theater/spaces"/>
    <n v="4.0000000000000002E-4"/>
    <n v="0.1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05"/>
    <x v="3"/>
    <d v="2014-10-04T14:17:00"/>
    <d v="2014-10-04T14:17:00"/>
    <b v="0"/>
    <n v="76"/>
    <b v="0"/>
    <s v="theater/spaces"/>
    <n v="0.26640000000000003"/>
    <n v="1.4264264264264264E-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06"/>
    <x v="2"/>
    <d v="2016-11-01T02:55:34"/>
    <d v="2016-11-01T02:55:34"/>
    <b v="0"/>
    <n v="9"/>
    <b v="0"/>
    <s v="theater/spaces"/>
    <n v="4.7363636363636365E-2"/>
    <n v="1.7274472168905951E-2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07"/>
    <x v="0"/>
    <d v="2015-04-17T17:33:02"/>
    <d v="2015-04-17T17:33:02"/>
    <b v="0"/>
    <n v="37"/>
    <b v="0"/>
    <s v="theater/spaces"/>
    <n v="4.2435339894712751E-2"/>
    <n v="7.982740021574973E-3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08"/>
    <x v="3"/>
    <d v="2014-09-21T15:10:50"/>
    <d v="2014-09-21T15:10: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09"/>
    <x v="2"/>
    <d v="2016-06-05T10:43:47"/>
    <d v="2016-06-05T10:43:47"/>
    <b v="0"/>
    <n v="1"/>
    <b v="0"/>
    <s v="theater/spaces"/>
    <n v="0.03"/>
    <n v="3.3333333333333335E-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0"/>
    <x v="0"/>
    <d v="2015-04-01T12:22:05"/>
    <d v="2015-04-01T12:22:05"/>
    <b v="0"/>
    <n v="10"/>
    <b v="0"/>
    <s v="theater/spaces"/>
    <n v="0.57333333333333336"/>
    <n v="2.3255813953488372E-2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1"/>
    <x v="2"/>
    <d v="2016-05-27T13:12:00"/>
    <d v="2016-05-27T13:12:0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2"/>
    <x v="2"/>
    <d v="2016-07-02T15:35:23"/>
    <d v="2016-07-02T15:35:23"/>
    <b v="0"/>
    <n v="2"/>
    <b v="0"/>
    <s v="theater/spaces"/>
    <n v="3.0999999999999999E-3"/>
    <n v="1.2903225806451613E-3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3"/>
    <x v="0"/>
    <d v="2015-03-27T00:05:32"/>
    <d v="2015-03-27T00:05:32"/>
    <b v="0"/>
    <n v="1"/>
    <b v="0"/>
    <s v="theater/spaces"/>
    <n v="5.0000000000000001E-4"/>
    <n v="0.2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14"/>
    <x v="2"/>
    <d v="2016-05-05T21:36:36"/>
    <d v="2016-05-05T21:36:36"/>
    <b v="0"/>
    <n v="10"/>
    <b v="0"/>
    <s v="theater/spaces"/>
    <n v="9.8461538461538464E-5"/>
    <n v="7.8125E-2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15"/>
    <x v="3"/>
    <d v="2014-09-26T16:18:55"/>
    <d v="2014-09-26T16:18:55"/>
    <b v="0"/>
    <n v="1"/>
    <b v="0"/>
    <s v="theater/spaces"/>
    <n v="6.6666666666666671E-3"/>
    <n v="0.1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16"/>
    <x v="2"/>
    <d v="2016-11-09T23:22:12"/>
    <d v="2016-11-09T23:22:12"/>
    <b v="0"/>
    <n v="2"/>
    <b v="0"/>
    <s v="theater/spaces"/>
    <n v="0.58291457286432158"/>
    <n v="1.7241379310344827E-2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17"/>
    <x v="2"/>
    <d v="2016-07-09T23:49:58"/>
    <d v="2016-07-09T23:49:58"/>
    <b v="0"/>
    <n v="348"/>
    <b v="0"/>
    <s v="theater/spaces"/>
    <n v="0.68153600000000003"/>
    <n v="4.084890600056343E-3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18"/>
    <x v="0"/>
    <d v="2015-02-02T18:43:21"/>
    <d v="2015-02-02T18:43:21"/>
    <b v="0"/>
    <n v="4"/>
    <b v="0"/>
    <s v="theater/spaces"/>
    <n v="3.2499999999999997E-5"/>
    <n v="0.15384615384615385"/>
    <x v="1"/>
    <x v="38"/>
  </r>
  <r>
    <n v="3125"/>
    <s v="N/A (Canceled)"/>
    <s v="N/A"/>
    <n v="1500000"/>
    <n v="0"/>
    <x v="1"/>
    <x v="0"/>
    <s v="USD"/>
    <n v="1452142672"/>
    <n v="1449550672"/>
    <x v="3119"/>
    <x v="2"/>
    <d v="2016-01-07T04:57:52"/>
    <d v="2016-01-07T04:57:5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x v="3120"/>
    <x v="2"/>
    <d v="2016-03-27T23:26:02"/>
    <d v="2016-03-27T23:26:02"/>
    <b v="0"/>
    <n v="17"/>
    <b v="0"/>
    <s v="theater/spaces"/>
    <n v="4.1599999999999998E-2"/>
    <n v="1.6346153846153847E-2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1"/>
    <x v="0"/>
    <d v="2015-03-01T20:33:49"/>
    <d v="2015-03-01T20:33:4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2"/>
    <x v="1"/>
    <d v="2017-03-16T18:49:01"/>
    <d v="2017-03-16T18:49:01"/>
    <b v="0"/>
    <n v="117"/>
    <b v="0"/>
    <s v="theater/plays"/>
    <n v="1.0860666666666667"/>
    <n v="7.1818795654042108E-3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3"/>
    <x v="1"/>
    <d v="2017-04-18T19:13:39"/>
    <d v="2017-04-18T19:13:39"/>
    <b v="0"/>
    <n v="1"/>
    <b v="0"/>
    <s v="theater/plays"/>
    <n v="8.0000000000000002E-3"/>
    <n v="0.1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24"/>
    <x v="1"/>
    <d v="2017-04-14T04:59:00"/>
    <d v="2017-04-14T04:59:00"/>
    <b v="0"/>
    <n v="4"/>
    <b v="0"/>
    <s v="theater/plays"/>
    <n v="3.7499999999999999E-2"/>
    <n v="1.0666666666666666E-2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25"/>
    <x v="1"/>
    <d v="2017-04-08T12:54:05"/>
    <d v="2017-04-08T12:54:05"/>
    <b v="0"/>
    <n v="12"/>
    <b v="0"/>
    <s v="theater/plays"/>
    <n v="0.15731707317073171"/>
    <n v="1.8604651162790697E-2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26"/>
    <x v="1"/>
    <d v="2017-04-21T07:24:20"/>
    <d v="2017-04-21T07:24:20"/>
    <b v="0"/>
    <n v="1"/>
    <b v="0"/>
    <s v="theater/plays"/>
    <n v="3.3333333333333332E-4"/>
    <n v="0.1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x v="3127"/>
    <x v="1"/>
    <d v="2017-03-24T12:33:54"/>
    <d v="2017-03-24T12:33:54"/>
    <b v="0"/>
    <n v="16"/>
    <b v="0"/>
    <s v="theater/plays"/>
    <n v="1.08"/>
    <n v="2.9629629629629631E-2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28"/>
    <x v="1"/>
    <d v="2017-03-27T16:16:59"/>
    <d v="2017-03-27T16:16:59"/>
    <b v="0"/>
    <n v="12"/>
    <b v="0"/>
    <s v="theater/plays"/>
    <n v="0.22500000000000001"/>
    <n v="5.3333333333333337E-2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29"/>
    <x v="1"/>
    <d v="2017-04-04T03:38:41"/>
    <d v="2017-04-04T03:38:41"/>
    <b v="0"/>
    <n v="7"/>
    <b v="0"/>
    <s v="theater/plays"/>
    <n v="0.20849420849420849"/>
    <n v="4.3209876543209874E-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0"/>
    <x v="1"/>
    <d v="2017-03-31T22:59:00"/>
    <d v="2017-03-31T22:59:00"/>
    <b v="0"/>
    <n v="22"/>
    <b v="0"/>
    <s v="theater/plays"/>
    <n v="1.278"/>
    <n v="3.4428794992175271E-2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1"/>
    <x v="1"/>
    <d v="2017-05-03T19:12:00"/>
    <d v="2017-05-03T19:12:00"/>
    <b v="0"/>
    <n v="1"/>
    <b v="0"/>
    <s v="theater/plays"/>
    <n v="3.3333333333333333E-2"/>
    <n v="0.02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2"/>
    <x v="1"/>
    <d v="2017-04-03T15:30:07"/>
    <d v="2017-04-03T15:30: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3"/>
    <x v="1"/>
    <d v="2017-03-25T04:33:00"/>
    <d v="2017-03-25T04:33:00"/>
    <b v="0"/>
    <n v="6"/>
    <b v="0"/>
    <s v="theater/plays"/>
    <n v="5.3999999999999999E-2"/>
    <n v="2.2222222222222222E-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34"/>
    <x v="1"/>
    <d v="2017-04-07T16:15:03"/>
    <d v="2017-04-07T16:15:03"/>
    <b v="0"/>
    <n v="4"/>
    <b v="0"/>
    <s v="theater/plays"/>
    <n v="9.5999999999999992E-3"/>
    <n v="4.1666666666666664E-2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x v="3135"/>
    <x v="1"/>
    <d v="2017-04-16T20:00:00"/>
    <d v="2017-04-16T20:00:00"/>
    <b v="0"/>
    <n v="8"/>
    <b v="0"/>
    <s v="theater/plays"/>
    <n v="0.51600000000000001"/>
    <n v="3.1007751937984496E-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36"/>
    <x v="1"/>
    <d v="2017-03-19T11:18:59"/>
    <d v="2017-03-19T11:18:59"/>
    <b v="0"/>
    <n v="3"/>
    <b v="0"/>
    <s v="theater/plays"/>
    <n v="1.6363636363636365E-2"/>
    <n v="6.6666666666666666E-2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x v="3137"/>
    <x v="1"/>
    <d v="2017-04-09T08:35:56"/>
    <d v="2017-04-09T08:35: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38"/>
    <x v="1"/>
    <d v="2017-03-19T06:00:00"/>
    <d v="2017-03-19T06:00:00"/>
    <b v="0"/>
    <n v="30"/>
    <b v="0"/>
    <s v="theater/plays"/>
    <n v="0.754"/>
    <n v="3.9787798408488064E-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39"/>
    <x v="1"/>
    <d v="2017-03-27T23:58:54"/>
    <d v="2017-03-27T23:58:5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0"/>
    <x v="1"/>
    <d v="2017-04-16T15:22:46"/>
    <d v="2017-04-16T15:22:46"/>
    <b v="0"/>
    <n v="12"/>
    <b v="0"/>
    <s v="theater/plays"/>
    <n v="0.105"/>
    <n v="2.2857142857142859E-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1"/>
    <x v="3"/>
    <d v="2014-11-07T00:15:55"/>
    <d v="2014-11-07T00:15:55"/>
    <b v="1"/>
    <n v="213"/>
    <b v="1"/>
    <s v="theater/plays"/>
    <n v="1.1752499999999999"/>
    <n v="9.0619017230376513E-3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2"/>
    <x v="3"/>
    <d v="2014-10-01T04:00:00"/>
    <d v="2014-10-01T04:00:00"/>
    <b v="1"/>
    <n v="57"/>
    <b v="1"/>
    <s v="theater/plays"/>
    <n v="1.3116666666666668"/>
    <n v="2.4142312579415501E-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3"/>
    <x v="5"/>
    <d v="2012-12-07T02:00:00"/>
    <d v="2012-12-07T02:00:00"/>
    <b v="1"/>
    <n v="25"/>
    <b v="1"/>
    <s v="theater/plays"/>
    <n v="1.04"/>
    <n v="1.9230769230769232E-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44"/>
    <x v="6"/>
    <d v="2011-01-25T04:00:00"/>
    <d v="2011-01-25T04:00:00"/>
    <b v="1"/>
    <n v="104"/>
    <b v="1"/>
    <s v="theater/plays"/>
    <n v="1.01"/>
    <n v="2.9420084865629421E-2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45"/>
    <x v="3"/>
    <d v="2014-09-10T20:09:34"/>
    <d v="2014-09-10T20:09:34"/>
    <b v="1"/>
    <n v="34"/>
    <b v="1"/>
    <s v="theater/plays"/>
    <n v="1.004"/>
    <n v="9.6755833807626642E-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46"/>
    <x v="4"/>
    <d v="2013-11-02T20:49:27"/>
    <d v="2013-11-02T20:49:27"/>
    <b v="1"/>
    <n v="67"/>
    <b v="1"/>
    <s v="theater/plays"/>
    <n v="1.0595454545454546"/>
    <n v="2.8743028743028743E-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47"/>
    <x v="6"/>
    <d v="2011-05-01T04:59:00"/>
    <d v="2011-05-01T04:59:00"/>
    <b v="1"/>
    <n v="241"/>
    <b v="1"/>
    <s v="theater/plays"/>
    <n v="3.3558333333333334"/>
    <n v="2.393841569406506E-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48"/>
    <x v="5"/>
    <d v="2012-04-01T20:00:58"/>
    <d v="2012-04-01T20:00:58"/>
    <b v="1"/>
    <n v="123"/>
    <b v="1"/>
    <s v="theater/plays"/>
    <n v="1.1292857142857142"/>
    <n v="1.5559772296015181E-2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49"/>
    <x v="5"/>
    <d v="2012-12-20T11:58:45"/>
    <d v="2012-12-20T11:58:45"/>
    <b v="1"/>
    <n v="302"/>
    <b v="1"/>
    <s v="theater/plays"/>
    <n v="1.885046"/>
    <n v="3.2041658399848072E-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0"/>
    <x v="5"/>
    <d v="2012-06-01T22:52:24"/>
    <d v="2012-06-01T22:52:24"/>
    <b v="1"/>
    <n v="89"/>
    <b v="1"/>
    <s v="theater/plays"/>
    <n v="1.0181818181818181"/>
    <n v="1.5892857142857143E-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1"/>
    <x v="3"/>
    <d v="2014-07-19T05:00:00"/>
    <d v="2014-07-19T05:00:00"/>
    <b v="1"/>
    <n v="41"/>
    <b v="1"/>
    <s v="theater/plays"/>
    <n v="1.01"/>
    <n v="1.0148514851485149E-2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2"/>
    <x v="4"/>
    <d v="2013-07-22T20:09:12"/>
    <d v="2013-07-22T20:09:12"/>
    <b v="1"/>
    <n v="69"/>
    <b v="1"/>
    <s v="theater/plays"/>
    <n v="1.1399999999999999"/>
    <n v="1.2105263157894737E-2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3"/>
    <x v="5"/>
    <d v="2012-01-18T23:00:00"/>
    <d v="2012-01-18T23:00:00"/>
    <b v="1"/>
    <n v="52"/>
    <b v="1"/>
    <s v="theater/plays"/>
    <n v="1.3348133333333334"/>
    <n v="2.5971171999081021E-2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54"/>
    <x v="3"/>
    <d v="2014-08-13T04:59:00"/>
    <d v="2014-08-13T04:59:00"/>
    <b v="1"/>
    <n v="57"/>
    <b v="1"/>
    <s v="theater/plays"/>
    <n v="1.0153333333333334"/>
    <n v="1.247537754432042E-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55"/>
    <x v="3"/>
    <d v="2014-10-15T12:52:02"/>
    <d v="2014-10-15T12:52:02"/>
    <b v="1"/>
    <n v="74"/>
    <b v="1"/>
    <s v="theater/plays"/>
    <n v="1.0509999999999999"/>
    <n v="3.5204567078972404E-2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56"/>
    <x v="3"/>
    <d v="2014-07-07T02:00:00"/>
    <d v="2014-07-07T02:00:00"/>
    <b v="1"/>
    <n v="63"/>
    <b v="1"/>
    <s v="theater/plays"/>
    <n v="1.2715000000000001"/>
    <n v="1.2386944553676759E-2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57"/>
    <x v="3"/>
    <d v="2014-06-15T18:05:25"/>
    <d v="2014-06-15T18:05:25"/>
    <b v="1"/>
    <n v="72"/>
    <b v="1"/>
    <s v="theater/plays"/>
    <n v="1.1115384615384616"/>
    <n v="4.9826989619377159E-3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58"/>
    <x v="3"/>
    <d v="2014-06-09T19:20:15"/>
    <d v="2014-06-09T19:20:15"/>
    <b v="1"/>
    <n v="71"/>
    <b v="1"/>
    <s v="theater/plays"/>
    <n v="1.0676000000000001"/>
    <n v="2.6601723491944548E-2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73"/>
    <x v="6"/>
    <d v="2011-05-03T03:59:00"/>
    <d v="2011-05-03T03:59:00"/>
    <b v="1"/>
    <n v="21"/>
    <b v="1"/>
    <s v="theater/plays"/>
    <n v="1.6266666666666667"/>
    <n v="1.7213114754098362E-2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59"/>
    <x v="3"/>
    <d v="2014-11-26T07:59:00"/>
    <d v="2014-11-26T07:59:00"/>
    <b v="1"/>
    <n v="930"/>
    <b v="1"/>
    <s v="theater/plays"/>
    <n v="1.6022808571428573"/>
    <n v="1.6583502482086697E-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0"/>
    <x v="3"/>
    <d v="2014-08-02T04:13:01"/>
    <d v="2014-08-02T04:13:01"/>
    <b v="1"/>
    <n v="55"/>
    <b v="1"/>
    <s v="theater/plays"/>
    <n v="1.1616666666666666"/>
    <n v="1.5781922525107604E-2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1"/>
    <x v="3"/>
    <d v="2014-06-13T22:00:00"/>
    <d v="2014-06-13T22:00:00"/>
    <b v="1"/>
    <n v="61"/>
    <b v="1"/>
    <s v="theater/plays"/>
    <n v="1.242"/>
    <n v="1.9645732689210951E-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2"/>
    <x v="4"/>
    <d v="2013-12-13T04:59:00"/>
    <d v="2013-12-13T04:59:00"/>
    <b v="1"/>
    <n v="82"/>
    <b v="1"/>
    <s v="theater/plays"/>
    <n v="1.030125"/>
    <n v="9.9502487562189053E-3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63"/>
    <x v="3"/>
    <d v="2014-07-02T04:00:00"/>
    <d v="2014-07-02T04:00:00"/>
    <b v="1"/>
    <n v="71"/>
    <b v="1"/>
    <s v="theater/plays"/>
    <n v="1.1225000000000001"/>
    <n v="3.162583518930958E-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64"/>
    <x v="2"/>
    <d v="2016-05-06T14:35:58"/>
    <d v="2016-05-06T14:35:58"/>
    <b v="1"/>
    <n v="117"/>
    <b v="1"/>
    <s v="theater/plays"/>
    <n v="1.0881428571428571"/>
    <n v="1.536037810161481E-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65"/>
    <x v="5"/>
    <d v="2012-02-14T17:31:08"/>
    <d v="2012-02-14T17:31:08"/>
    <b v="1"/>
    <n v="29"/>
    <b v="1"/>
    <s v="theater/plays"/>
    <n v="1.1499999999999999"/>
    <n v="1.2608695652173913E-2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66"/>
    <x v="3"/>
    <d v="2014-09-26T21:04:52"/>
    <d v="2014-09-26T21:04:52"/>
    <b v="1"/>
    <n v="74"/>
    <b v="1"/>
    <s v="theater/plays"/>
    <n v="1.03"/>
    <n v="7.1844660194174759E-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67"/>
    <x v="3"/>
    <d v="2014-08-25T20:45:08"/>
    <d v="2014-08-25T20:45:08"/>
    <b v="1"/>
    <n v="23"/>
    <b v="1"/>
    <s v="theater/plays"/>
    <n v="1.0113333333333334"/>
    <n v="7.5807514831905077E-3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68"/>
    <x v="6"/>
    <d v="2011-02-17T21:17:07"/>
    <d v="2011-02-17T21:17:07"/>
    <b v="1"/>
    <n v="60"/>
    <b v="1"/>
    <s v="theater/plays"/>
    <n v="1.0955999999999999"/>
    <n v="1.0952902519167579E-2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69"/>
    <x v="4"/>
    <d v="2013-08-18T15:00:00"/>
    <d v="2013-08-18T15:00:00"/>
    <b v="1"/>
    <n v="55"/>
    <b v="1"/>
    <s v="theater/plays"/>
    <n v="1.148421052631579"/>
    <n v="2.5206232813932174E-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0"/>
    <x v="3"/>
    <d v="2014-06-21T16:00:09"/>
    <d v="2014-06-21T16:00:09"/>
    <b v="1"/>
    <n v="51"/>
    <b v="1"/>
    <s v="theater/plays"/>
    <n v="1.1739999999999999"/>
    <n v="1.737649063032368E-2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1"/>
    <x v="3"/>
    <d v="2014-07-16T14:31:15"/>
    <d v="2014-07-16T14:31:15"/>
    <b v="1"/>
    <n v="78"/>
    <b v="1"/>
    <s v="theater/plays"/>
    <n v="1.7173333333333334"/>
    <n v="3.0279503105590064E-2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2"/>
    <x v="4"/>
    <d v="2013-05-06T16:51:11"/>
    <d v="2013-05-06T16:51:11"/>
    <b v="1"/>
    <n v="62"/>
    <b v="1"/>
    <s v="theater/plays"/>
    <n v="1.1416238095238094"/>
    <n v="1.2930620961787931E-2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73"/>
    <x v="3"/>
    <d v="2014-06-20T09:54:09"/>
    <d v="2014-06-20T09:54:09"/>
    <b v="1"/>
    <n v="45"/>
    <b v="1"/>
    <s v="theater/plays"/>
    <n v="1.1975"/>
    <n v="3.1315240083507306E-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74"/>
    <x v="3"/>
    <d v="2014-06-15T16:00:00"/>
    <d v="2014-06-15T16:00:00"/>
    <b v="1"/>
    <n v="15"/>
    <b v="1"/>
    <s v="theater/plays"/>
    <n v="1.0900000000000001"/>
    <n v="2.7522935779816515E-2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x v="3175"/>
    <x v="5"/>
    <d v="2012-01-31T17:00:00"/>
    <d v="2012-01-31T17:00:00"/>
    <b v="1"/>
    <n v="151"/>
    <b v="1"/>
    <s v="theater/plays"/>
    <n v="1.0088571428571429"/>
    <n v="2.1382044746530729E-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76"/>
    <x v="4"/>
    <d v="2013-08-23T19:04:29"/>
    <d v="2013-08-23T19:04:29"/>
    <b v="1"/>
    <n v="68"/>
    <b v="1"/>
    <s v="theater/plays"/>
    <n v="1.0900000000000001"/>
    <n v="2.4954128440366971E-2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77"/>
    <x v="3"/>
    <d v="2014-07-01T23:50:31"/>
    <d v="2014-07-01T23:50:31"/>
    <b v="1"/>
    <n v="46"/>
    <b v="1"/>
    <s v="theater/plays"/>
    <n v="1.0720930232558139"/>
    <n v="9.9783080260303688E-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78"/>
    <x v="3"/>
    <d v="2014-07-16T23:27:21"/>
    <d v="2014-07-16T23:27:21"/>
    <b v="1"/>
    <n v="24"/>
    <b v="1"/>
    <s v="theater/plays"/>
    <n v="1"/>
    <n v="2.4E-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79"/>
    <x v="3"/>
    <d v="2014-09-16T21:00:00"/>
    <d v="2014-09-16T21:00:00"/>
    <b v="1"/>
    <n v="70"/>
    <b v="1"/>
    <s v="theater/plays"/>
    <n v="1.0218750000000001"/>
    <n v="2.1406727828746176E-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0"/>
    <x v="3"/>
    <d v="2014-08-04T15:59:33"/>
    <d v="2014-08-04T15:59:33"/>
    <b v="1"/>
    <n v="244"/>
    <b v="1"/>
    <s v="theater/plays"/>
    <n v="1.1629333333333334"/>
    <n v="1.3987617518917679E-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1"/>
    <x v="0"/>
    <d v="2015-06-10T09:58:22"/>
    <d v="2015-06-10T09:58:22"/>
    <b v="0"/>
    <n v="9"/>
    <b v="0"/>
    <s v="theater/musical"/>
    <n v="0.65"/>
    <n v="6.9230769230769235E-2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2"/>
    <x v="0"/>
    <d v="2015-05-24T08:18:52"/>
    <d v="2015-05-24T08:18:52"/>
    <b v="0"/>
    <n v="19"/>
    <b v="0"/>
    <s v="theater/musical"/>
    <n v="0.12327272727272727"/>
    <n v="2.8023598820058997E-3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83"/>
    <x v="2"/>
    <d v="2016-12-09T04:37:55"/>
    <d v="2016-12-09T04:37:5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84"/>
    <x v="2"/>
    <d v="2016-08-16T18:07:49"/>
    <d v="2016-08-16T18:07:49"/>
    <b v="0"/>
    <n v="4"/>
    <b v="0"/>
    <s v="theater/musical"/>
    <n v="4.0266666666666666E-2"/>
    <n v="2.6490066225165563E-2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85"/>
    <x v="0"/>
    <d v="2015-02-28T22:00:00"/>
    <d v="2015-02-28T22:00:00"/>
    <b v="0"/>
    <n v="8"/>
    <b v="0"/>
    <s v="theater/musical"/>
    <n v="1.0200000000000001E-2"/>
    <n v="7.8431372549019607E-2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86"/>
    <x v="0"/>
    <d v="2015-02-20T23:14:16"/>
    <d v="2015-02-20T23:14:16"/>
    <b v="0"/>
    <n v="24"/>
    <b v="0"/>
    <s v="theater/musical"/>
    <n v="0.1174"/>
    <n v="4.0885860306643949E-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87"/>
    <x v="0"/>
    <d v="2015-07-27T01:29:58"/>
    <d v="2015-07-27T01:29:5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88"/>
    <x v="0"/>
    <d v="2015-02-12T14:15:42"/>
    <d v="2015-02-12T14:15:42"/>
    <b v="0"/>
    <n v="39"/>
    <b v="0"/>
    <s v="theater/musical"/>
    <n v="0.59142857142857141"/>
    <n v="1.8840579710144929E-2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89"/>
    <x v="0"/>
    <d v="2015-08-01T14:00:00"/>
    <d v="2015-08-01T14:00:00"/>
    <b v="0"/>
    <n v="6"/>
    <b v="0"/>
    <s v="theater/musical"/>
    <n v="5.9999999999999995E-4"/>
    <n v="3.3333333333333335E-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0"/>
    <x v="0"/>
    <d v="2015-02-04T11:50:18"/>
    <d v="2015-02-04T11:50:18"/>
    <b v="0"/>
    <n v="4"/>
    <b v="0"/>
    <s v="theater/musical"/>
    <n v="0.1145"/>
    <n v="3.4934497816593887E-3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1"/>
    <x v="0"/>
    <d v="2015-02-16T10:11:17"/>
    <d v="2015-02-16T10:11:17"/>
    <b v="0"/>
    <n v="3"/>
    <b v="0"/>
    <s v="theater/musical"/>
    <n v="3.6666666666666666E-3"/>
    <n v="2.7272727272727271E-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2"/>
    <x v="3"/>
    <d v="2014-09-06T21:00:00"/>
    <d v="2014-09-06T21:00:00"/>
    <b v="0"/>
    <n v="53"/>
    <b v="0"/>
    <s v="theater/musical"/>
    <n v="0.52159999999999995"/>
    <n v="2.0322085889570553E-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193"/>
    <x v="2"/>
    <d v="2016-04-30T05:34:00"/>
    <d v="2016-04-30T05:34: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194"/>
    <x v="3"/>
    <d v="2014-08-31T18:24:37"/>
    <d v="2014-08-31T18:24:37"/>
    <b v="0"/>
    <n v="2"/>
    <b v="0"/>
    <s v="theater/musical"/>
    <n v="1.2500000000000001E-2"/>
    <n v="0.08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195"/>
    <x v="0"/>
    <d v="2015-12-14T05:59:00"/>
    <d v="2015-12-14T05:59:00"/>
    <b v="0"/>
    <n v="25"/>
    <b v="0"/>
    <s v="theater/musical"/>
    <n v="0.54520000000000002"/>
    <n v="9.1709464416727809E-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196"/>
    <x v="0"/>
    <d v="2015-09-25T23:43:42"/>
    <d v="2015-09-25T23:43:42"/>
    <b v="0"/>
    <n v="6"/>
    <b v="0"/>
    <s v="theater/musical"/>
    <n v="0.25"/>
    <n v="2.4E-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197"/>
    <x v="0"/>
    <d v="2015-07-17T16:14:00"/>
    <d v="2015-07-17T16:14:00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198"/>
    <x v="0"/>
    <d v="2015-05-01T08:59:32"/>
    <d v="2015-05-01T08:59:32"/>
    <b v="0"/>
    <n v="12"/>
    <b v="0"/>
    <s v="theater/musical"/>
    <n v="3.4125000000000003E-2"/>
    <n v="4.3956043956043959E-2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199"/>
    <x v="0"/>
    <d v="2015-09-19T06:37:31"/>
    <d v="2015-09-19T06:37:3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0"/>
    <x v="0"/>
    <d v="2015-04-23T05:40:07"/>
    <d v="2015-04-23T05:40:07"/>
    <b v="0"/>
    <n v="36"/>
    <b v="0"/>
    <s v="theater/musical"/>
    <n v="0.46363636363636362"/>
    <n v="1.411764705882353E-2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1"/>
    <x v="3"/>
    <d v="2014-07-28T14:31:17"/>
    <d v="2014-07-28T14:31:17"/>
    <b v="1"/>
    <n v="82"/>
    <b v="1"/>
    <s v="theater/plays"/>
    <n v="1.0349999999999999"/>
    <n v="1.5845410628019325E-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2"/>
    <x v="3"/>
    <d v="2014-06-20T23:00:00"/>
    <d v="2014-06-20T23:00:00"/>
    <b v="1"/>
    <n v="226"/>
    <b v="1"/>
    <s v="theater/plays"/>
    <n v="1.1932315789473684"/>
    <n v="1.9937013153135667E-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03"/>
    <x v="5"/>
    <d v="2012-06-01T03:59:00"/>
    <d v="2012-06-01T03:59:00"/>
    <b v="1"/>
    <n v="60"/>
    <b v="1"/>
    <s v="theater/plays"/>
    <n v="1.2576666666666667"/>
    <n v="1.5902464882056717E-2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04"/>
    <x v="3"/>
    <d v="2014-08-15T02:00:00"/>
    <d v="2014-08-15T02:00:00"/>
    <b v="1"/>
    <n v="322"/>
    <b v="1"/>
    <s v="theater/plays"/>
    <n v="1.1974347826086957"/>
    <n v="1.1691659707345411E-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05"/>
    <x v="3"/>
    <d v="2014-08-08T19:05:51"/>
    <d v="2014-08-08T19:05:51"/>
    <b v="1"/>
    <n v="94"/>
    <b v="1"/>
    <s v="theater/plays"/>
    <n v="1.2625"/>
    <n v="1.8613861386138613E-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06"/>
    <x v="0"/>
    <d v="2015-07-26T18:19:19"/>
    <d v="2015-07-26T18:19:19"/>
    <b v="1"/>
    <n v="47"/>
    <b v="1"/>
    <s v="theater/plays"/>
    <n v="1.0011666666666668"/>
    <n v="7.8242050940569331E-3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07"/>
    <x v="2"/>
    <d v="2016-01-05T23:55:00"/>
    <d v="2016-01-05T23:55:00"/>
    <b v="1"/>
    <n v="115"/>
    <b v="1"/>
    <s v="theater/plays"/>
    <n v="1.0213333333333334"/>
    <n v="9.383159268929504E-3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x v="3208"/>
    <x v="0"/>
    <d v="2015-09-10T03:59:00"/>
    <d v="2015-09-10T03:59:00"/>
    <b v="1"/>
    <n v="134"/>
    <b v="1"/>
    <s v="theater/plays"/>
    <n v="1.0035142857142858"/>
    <n v="3.8151638527460638E-3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09"/>
    <x v="0"/>
    <d v="2015-07-11T14:30:00"/>
    <d v="2015-07-11T14:30:00"/>
    <b v="1"/>
    <n v="35"/>
    <b v="1"/>
    <s v="theater/plays"/>
    <n v="1.0004999999999999"/>
    <n v="1.7491254372813594E-2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0"/>
    <x v="2"/>
    <d v="2016-11-04T13:06:24"/>
    <d v="2016-11-04T13:06:24"/>
    <b v="1"/>
    <n v="104"/>
    <b v="1"/>
    <s v="theater/plays"/>
    <n v="1.1602222222222223"/>
    <n v="1.991955564068186E-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1"/>
    <x v="3"/>
    <d v="2014-12-31T00:00:00"/>
    <d v="2014-12-31T00:00:00"/>
    <b v="1"/>
    <n v="184"/>
    <b v="1"/>
    <s v="theater/plays"/>
    <n v="1.0209999999999999"/>
    <n v="1.5017956252040483E-2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2"/>
    <x v="0"/>
    <d v="2015-03-22T22:35:47"/>
    <d v="2015-03-22T22:35:47"/>
    <b v="1"/>
    <n v="119"/>
    <b v="1"/>
    <s v="theater/plays"/>
    <n v="1.0011000000000001"/>
    <n v="5.9434621915892515E-3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13"/>
    <x v="1"/>
    <d v="2017-03-12T21:00:00"/>
    <d v="2017-03-12T21:00:00"/>
    <b v="1"/>
    <n v="59"/>
    <b v="1"/>
    <s v="theater/plays"/>
    <n v="1.0084"/>
    <n v="3.9005685574507471E-3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14"/>
    <x v="0"/>
    <d v="2015-07-05T16:43:23"/>
    <d v="2015-07-05T16:43:23"/>
    <b v="1"/>
    <n v="113"/>
    <b v="1"/>
    <s v="theater/plays"/>
    <n v="1.0342499999999999"/>
    <n v="2.7314479091128836E-2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15"/>
    <x v="0"/>
    <d v="2015-10-24T21:29:00"/>
    <d v="2015-10-24T21:29:00"/>
    <b v="1"/>
    <n v="84"/>
    <b v="1"/>
    <s v="theater/plays"/>
    <n v="1.248"/>
    <n v="2.6923076923076925E-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16"/>
    <x v="0"/>
    <d v="2015-08-20T20:02:56"/>
    <d v="2015-08-20T20:02:56"/>
    <b v="1"/>
    <n v="74"/>
    <b v="1"/>
    <s v="theater/plays"/>
    <n v="1.0951612903225807"/>
    <n v="2.1796759941089837E-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17"/>
    <x v="1"/>
    <d v="2017-01-10T05:00:00"/>
    <d v="2017-01-10T05:00:00"/>
    <b v="1"/>
    <n v="216"/>
    <b v="1"/>
    <s v="theater/plays"/>
    <n v="1.0203333333333333"/>
    <n v="7.0565174779483831E-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18"/>
    <x v="2"/>
    <d v="2016-06-03T21:00:00"/>
    <d v="2016-06-03T21:00:00"/>
    <b v="1"/>
    <n v="39"/>
    <b v="1"/>
    <s v="theater/plays"/>
    <n v="1.0235000000000001"/>
    <n v="1.9052271617000488E-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19"/>
    <x v="0"/>
    <d v="2015-10-30T14:00:12"/>
    <d v="2015-10-30T14:00:12"/>
    <b v="1"/>
    <n v="21"/>
    <b v="1"/>
    <s v="theater/plays"/>
    <n v="1.0416666666666667"/>
    <n v="1.6799999999999999E-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0"/>
    <x v="1"/>
    <d v="2017-01-17T21:10:36"/>
    <d v="2017-01-17T21:10:36"/>
    <b v="0"/>
    <n v="30"/>
    <b v="1"/>
    <s v="theater/plays"/>
    <n v="1.25"/>
    <n v="0.02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1"/>
    <x v="0"/>
    <d v="2015-12-17T04:59:00"/>
    <d v="2015-12-17T04:59:00"/>
    <b v="1"/>
    <n v="37"/>
    <b v="1"/>
    <s v="theater/plays"/>
    <n v="1.0234285714285714"/>
    <n v="5.1647124511446122E-3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2"/>
    <x v="3"/>
    <d v="2014-11-20T07:59:58"/>
    <d v="2014-11-20T07:59:58"/>
    <b v="1"/>
    <n v="202"/>
    <b v="1"/>
    <s v="theater/plays"/>
    <n v="1.0786500000000001"/>
    <n v="9.3635562972233816E-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41"/>
    <x v="3"/>
    <d v="2014-10-01T03:59:00"/>
    <d v="2014-10-01T03:59:00"/>
    <b v="1"/>
    <n v="37"/>
    <b v="1"/>
    <s v="theater/plays"/>
    <n v="1.0988461538461538"/>
    <n v="1.2950647532376619E-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23"/>
    <x v="2"/>
    <d v="2016-04-16T22:39:07"/>
    <d v="2016-04-16T22:39:07"/>
    <b v="0"/>
    <n v="28"/>
    <b v="1"/>
    <s v="theater/plays"/>
    <n v="1.61"/>
    <n v="1.7391304347826087E-2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24"/>
    <x v="2"/>
    <d v="2016-05-04T03:59:00"/>
    <d v="2016-05-04T03:59:00"/>
    <b v="1"/>
    <n v="26"/>
    <b v="1"/>
    <s v="theater/plays"/>
    <n v="1.3120000000000001"/>
    <n v="1.9817073170731708E-2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25"/>
    <x v="1"/>
    <d v="2017-03-02T19:19:15"/>
    <d v="2017-03-02T19:19:15"/>
    <b v="0"/>
    <n v="61"/>
    <b v="1"/>
    <s v="theater/plays"/>
    <n v="1.1879999999999999"/>
    <n v="1.026936026936027E-2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26"/>
    <x v="1"/>
    <d v="2017-02-01T23:31:00"/>
    <d v="2017-02-01T23:31:00"/>
    <b v="0"/>
    <n v="115"/>
    <b v="1"/>
    <s v="theater/plays"/>
    <n v="1.0039275000000001"/>
    <n v="2.8637526116178709E-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27"/>
    <x v="2"/>
    <d v="2016-07-01T08:20:51"/>
    <d v="2016-07-01T08:20:51"/>
    <b v="1"/>
    <n v="181"/>
    <b v="1"/>
    <s v="theater/plays"/>
    <n v="1.0320666666666667"/>
    <n v="1.1691751178864415E-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28"/>
    <x v="2"/>
    <d v="2016-12-28T22:00:33"/>
    <d v="2016-12-28T22:00:33"/>
    <b v="0"/>
    <n v="110"/>
    <b v="1"/>
    <s v="theater/plays"/>
    <n v="1.006"/>
    <n v="5.4671968190854875E-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29"/>
    <x v="0"/>
    <d v="2015-09-29T03:59:00"/>
    <d v="2015-09-29T03:59:00"/>
    <b v="1"/>
    <n v="269"/>
    <b v="1"/>
    <s v="theater/plays"/>
    <n v="1.0078754285714286"/>
    <n v="7.6256589533173604E-3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0"/>
    <x v="0"/>
    <d v="2015-07-01T12:14:58"/>
    <d v="2015-07-01T12:14:58"/>
    <b v="1"/>
    <n v="79"/>
    <b v="1"/>
    <s v="theater/plays"/>
    <n v="1.1232142857142857"/>
    <n v="2.5119236883942766E-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1"/>
    <x v="0"/>
    <d v="2015-10-25T23:59:00"/>
    <d v="2015-10-25T23:59:00"/>
    <b v="1"/>
    <n v="104"/>
    <b v="1"/>
    <s v="theater/plays"/>
    <n v="1.0591914022517912"/>
    <n v="1.6749933161324407E-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32"/>
    <x v="1"/>
    <d v="2017-02-16T23:00:00"/>
    <d v="2017-02-16T23:00:00"/>
    <b v="0"/>
    <n v="34"/>
    <b v="1"/>
    <s v="theater/plays"/>
    <n v="1.0056666666666667"/>
    <n v="1.1269472986410341E-2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33"/>
    <x v="3"/>
    <d v="2014-10-14T06:59:00"/>
    <d v="2014-10-14T06:59:00"/>
    <b v="1"/>
    <n v="167"/>
    <b v="1"/>
    <s v="theater/plays"/>
    <n v="1.1530588235294117"/>
    <n v="1.7039077645138252E-2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x v="3234"/>
    <x v="3"/>
    <d v="2014-09-19T18:08:12"/>
    <d v="2014-09-19T18:08:12"/>
    <b v="1"/>
    <n v="183"/>
    <b v="1"/>
    <s v="theater/plays"/>
    <n v="1.273042"/>
    <n v="1.4375016692300804E-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35"/>
    <x v="0"/>
    <d v="2015-10-09T00:00:00"/>
    <d v="2015-10-09T00:00:00"/>
    <b v="1"/>
    <n v="71"/>
    <b v="1"/>
    <s v="theater/plays"/>
    <n v="1.028375"/>
    <n v="8.630120335480735E-3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36"/>
    <x v="2"/>
    <d v="2016-12-01T17:39:42"/>
    <d v="2016-12-01T17:39:42"/>
    <b v="0"/>
    <n v="69"/>
    <b v="1"/>
    <s v="theater/plays"/>
    <n v="1.0293749999999999"/>
    <n v="4.1894353369763208E-2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37"/>
    <x v="0"/>
    <d v="2015-06-12T02:00:00"/>
    <d v="2015-06-12T02:00:00"/>
    <b v="0"/>
    <n v="270"/>
    <b v="1"/>
    <s v="theater/plays"/>
    <n v="1.043047619047619"/>
    <n v="1.2326515704894084E-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38"/>
    <x v="0"/>
    <d v="2015-09-12T03:59:00"/>
    <d v="2015-09-12T03:59:00"/>
    <b v="1"/>
    <n v="193"/>
    <b v="1"/>
    <s v="theater/plays"/>
    <n v="1.1122000000000001"/>
    <n v="1.7352994065815502E-2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39"/>
    <x v="0"/>
    <d v="2015-07-12T10:25:12"/>
    <d v="2015-07-12T10:25:12"/>
    <b v="1"/>
    <n v="57"/>
    <b v="1"/>
    <s v="theater/plays"/>
    <n v="1.0586"/>
    <n v="2.1537880219157379E-2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0"/>
    <x v="0"/>
    <d v="2015-04-04T20:19:17"/>
    <d v="2015-04-04T20:19:17"/>
    <b v="1"/>
    <n v="200"/>
    <b v="1"/>
    <s v="theater/plays"/>
    <n v="1.0079166666666666"/>
    <n v="1.6535758577924761E-2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1"/>
    <x v="0"/>
    <d v="2015-06-20T17:55:14"/>
    <d v="2015-06-20T17:55:14"/>
    <b v="1"/>
    <n v="88"/>
    <b v="1"/>
    <s v="theater/plays"/>
    <n v="1.0492727272727274"/>
    <n v="1.5248657078495927E-2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42"/>
    <x v="3"/>
    <d v="2014-11-05T18:48:44"/>
    <d v="2014-11-05T18:48:44"/>
    <b v="1"/>
    <n v="213"/>
    <b v="1"/>
    <s v="theater/plays"/>
    <n v="1.01552"/>
    <n v="8.3897904521821332E-3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43"/>
    <x v="0"/>
    <d v="2015-06-21T17:32:46"/>
    <d v="2015-06-21T17:32:46"/>
    <b v="1"/>
    <n v="20"/>
    <b v="1"/>
    <s v="theater/plays"/>
    <n v="1.1073333333333333"/>
    <n v="1.2040939193257074E-2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44"/>
    <x v="2"/>
    <d v="2016-09-07T11:20:40"/>
    <d v="2016-09-07T11:20:40"/>
    <b v="1"/>
    <n v="50"/>
    <b v="1"/>
    <s v="theater/plays"/>
    <n v="1.2782222222222221"/>
    <n v="1.7385257301808066E-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x v="3245"/>
    <x v="2"/>
    <d v="2016-09-08T03:45:00"/>
    <d v="2016-09-08T03:45:00"/>
    <b v="1"/>
    <n v="115"/>
    <b v="1"/>
    <s v="theater/plays"/>
    <n v="1.0182500000000001"/>
    <n v="5.6469432850478765E-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46"/>
    <x v="0"/>
    <d v="2015-03-26T01:03:29"/>
    <d v="2015-03-26T01:03:29"/>
    <b v="1"/>
    <n v="186"/>
    <b v="1"/>
    <s v="theater/plays"/>
    <n v="1.012576923076923"/>
    <n v="1.4129980628252364E-2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x v="3247"/>
    <x v="3"/>
    <d v="2014-10-07T18:26:15"/>
    <d v="2014-10-07T18:26:15"/>
    <b v="1"/>
    <n v="18"/>
    <b v="1"/>
    <s v="theater/plays"/>
    <n v="1.75"/>
    <n v="3.4285714285714287E-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48"/>
    <x v="0"/>
    <d v="2015-06-11T03:59:00"/>
    <d v="2015-06-11T03:59:00"/>
    <b v="1"/>
    <n v="176"/>
    <b v="1"/>
    <s v="theater/plays"/>
    <n v="1.2806"/>
    <n v="1.3743557707324692E-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49"/>
    <x v="1"/>
    <d v="2017-02-22T13:25:52"/>
    <d v="2017-02-22T13:25:52"/>
    <b v="0"/>
    <n v="41"/>
    <b v="1"/>
    <s v="theater/plays"/>
    <n v="1.0629949999999999"/>
    <n v="1.928513304389955E-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0"/>
    <x v="0"/>
    <d v="2015-01-08T21:17:41"/>
    <d v="2015-01-08T21:17:41"/>
    <b v="1"/>
    <n v="75"/>
    <b v="1"/>
    <s v="theater/plays"/>
    <n v="1.052142857142857"/>
    <n v="1.0183299389002037E-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1"/>
    <x v="2"/>
    <d v="2016-10-01T03:59:00"/>
    <d v="2016-10-01T03:59:00"/>
    <b v="1"/>
    <n v="97"/>
    <b v="1"/>
    <s v="theater/plays"/>
    <n v="1.0616782608695652"/>
    <n v="3.9723817090250874E-3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52"/>
    <x v="0"/>
    <d v="2015-11-30T17:08:38"/>
    <d v="2015-11-30T17:08:38"/>
    <b v="1"/>
    <n v="73"/>
    <b v="1"/>
    <s v="theater/plays"/>
    <n v="1.0924"/>
    <n v="1.3365067740754303E-2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53"/>
    <x v="0"/>
    <d v="2015-07-16T17:24:36"/>
    <d v="2015-07-16T17:24:36"/>
    <b v="1"/>
    <n v="49"/>
    <b v="1"/>
    <s v="theater/plays"/>
    <n v="1.0045454545454546"/>
    <n v="1.478129713423831E-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54"/>
    <x v="3"/>
    <d v="2014-12-22T04:00:00"/>
    <d v="2014-12-22T04:00:00"/>
    <b v="1"/>
    <n v="134"/>
    <b v="1"/>
    <s v="theater/plays"/>
    <n v="1.0304098360655738"/>
    <n v="1.0659454299578396E-2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55"/>
    <x v="0"/>
    <d v="2015-10-30T21:00:00"/>
    <d v="2015-10-30T21:00:00"/>
    <b v="1"/>
    <n v="68"/>
    <b v="1"/>
    <s v="theater/plays"/>
    <n v="1.121664"/>
    <n v="2.4249686180531783E-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56"/>
    <x v="0"/>
    <d v="2015-01-28T22:00:00"/>
    <d v="2015-01-28T22:00:00"/>
    <b v="1"/>
    <n v="49"/>
    <b v="1"/>
    <s v="theater/plays"/>
    <n v="1.03"/>
    <n v="1.9029126213592235E-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57"/>
    <x v="0"/>
    <d v="2015-12-03T17:00:00"/>
    <d v="2015-12-03T17:00:00"/>
    <b v="1"/>
    <n v="63"/>
    <b v="1"/>
    <s v="theater/plays"/>
    <n v="1.64"/>
    <n v="1.4227642276422764E-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58"/>
    <x v="0"/>
    <d v="2015-06-12T21:00:00"/>
    <d v="2015-06-12T21:00:00"/>
    <b v="1"/>
    <n v="163"/>
    <b v="1"/>
    <s v="theater/plays"/>
    <n v="1.3128333333333333"/>
    <n v="2.0693157293385805E-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59"/>
    <x v="0"/>
    <d v="2015-07-17T18:11:00"/>
    <d v="2015-07-17T18:11:00"/>
    <b v="1"/>
    <n v="288"/>
    <b v="1"/>
    <s v="theater/plays"/>
    <n v="1.0209999999999999"/>
    <n v="1.8805093046033301E-2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0"/>
    <x v="2"/>
    <d v="2016-08-24T21:42:08"/>
    <d v="2016-08-24T21:42:08"/>
    <b v="1"/>
    <n v="42"/>
    <b v="1"/>
    <s v="theater/plays"/>
    <n v="1.28"/>
    <n v="1.6406250000000001E-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1"/>
    <x v="0"/>
    <d v="2015-06-16T11:00:00"/>
    <d v="2015-06-16T11:00:00"/>
    <b v="1"/>
    <n v="70"/>
    <b v="1"/>
    <s v="theater/plays"/>
    <n v="1.0149999999999999"/>
    <n v="8.6206896551724137E-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62"/>
    <x v="0"/>
    <d v="2015-07-12T12:47:45"/>
    <d v="2015-07-12T12:47:45"/>
    <b v="1"/>
    <n v="30"/>
    <b v="1"/>
    <s v="theater/plays"/>
    <n v="1.0166666666666666"/>
    <n v="1.6393442622950821E-2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63"/>
    <x v="3"/>
    <d v="2014-11-02T11:29:35"/>
    <d v="2014-11-02T11:29:35"/>
    <b v="1"/>
    <n v="51"/>
    <b v="1"/>
    <s v="theater/plays"/>
    <n v="1.3"/>
    <n v="2.6153846153846153E-2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64"/>
    <x v="0"/>
    <d v="2015-11-06T13:00:09"/>
    <d v="2015-11-06T13:00:09"/>
    <b v="1"/>
    <n v="145"/>
    <b v="1"/>
    <s v="theater/plays"/>
    <n v="1.5443"/>
    <n v="9.3893673509033212E-3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65"/>
    <x v="2"/>
    <d v="2016-09-14T19:00:00"/>
    <d v="2016-09-14T19:00:00"/>
    <b v="1"/>
    <n v="21"/>
    <b v="1"/>
    <s v="theater/plays"/>
    <n v="1.0740000000000001"/>
    <n v="4.8882681564245811E-3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66"/>
    <x v="2"/>
    <d v="2016-03-15T21:00:00"/>
    <d v="2016-03-15T21:00:00"/>
    <b v="1"/>
    <n v="286"/>
    <b v="1"/>
    <s v="theater/plays"/>
    <n v="1.0132258064516129"/>
    <n v="1.8210760904170648E-2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67"/>
    <x v="0"/>
    <d v="2015-02-09T04:30:00"/>
    <d v="2015-02-09T04:30:00"/>
    <b v="1"/>
    <n v="12"/>
    <b v="1"/>
    <s v="theater/plays"/>
    <n v="1.0027777777777778"/>
    <n v="6.6481994459833792E-3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68"/>
    <x v="2"/>
    <d v="2016-04-01T03:59:00"/>
    <d v="2016-04-01T03:59:00"/>
    <b v="1"/>
    <n v="100"/>
    <b v="1"/>
    <s v="theater/plays"/>
    <n v="1.1684444444444444"/>
    <n v="1.9018638265500189E-2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69"/>
    <x v="3"/>
    <d v="2014-11-18T17:23:26"/>
    <d v="2014-11-18T17:23:26"/>
    <b v="1"/>
    <n v="100"/>
    <b v="1"/>
    <s v="theater/plays"/>
    <n v="1.0860000000000001"/>
    <n v="1.841620626151013E-2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0"/>
    <x v="0"/>
    <d v="2015-05-30T20:21:43"/>
    <d v="2015-05-30T20:21:43"/>
    <b v="1"/>
    <n v="34"/>
    <b v="1"/>
    <s v="theater/plays"/>
    <n v="1.034"/>
    <n v="1.3152804642166345E-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1"/>
    <x v="2"/>
    <d v="2016-04-01T01:27:39"/>
    <d v="2016-04-01T01:27:39"/>
    <b v="0"/>
    <n v="63"/>
    <b v="1"/>
    <s v="theater/plays"/>
    <n v="1.1427586206896552"/>
    <n v="9.5051297525648761E-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72"/>
    <x v="0"/>
    <d v="2015-06-01T05:00:00"/>
    <d v="2015-06-01T05:00:00"/>
    <b v="0"/>
    <n v="30"/>
    <b v="1"/>
    <s v="theater/plays"/>
    <n v="1.03"/>
    <n v="1.4563106796116505E-2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73"/>
    <x v="0"/>
    <d v="2015-09-02T00:28:25"/>
    <d v="2015-09-02T00:28:25"/>
    <b v="0"/>
    <n v="47"/>
    <b v="1"/>
    <s v="theater/plays"/>
    <n v="1.216"/>
    <n v="7.7302631578947366E-3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74"/>
    <x v="2"/>
    <d v="2016-04-29T04:39:48"/>
    <d v="2016-04-29T04:39:48"/>
    <b v="0"/>
    <n v="237"/>
    <b v="1"/>
    <s v="theater/plays"/>
    <n v="1.026467741935484"/>
    <n v="7.4480287864741286E-3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75"/>
    <x v="2"/>
    <d v="2016-02-10T21:00:00"/>
    <d v="2016-02-10T21:00:00"/>
    <b v="0"/>
    <n v="47"/>
    <b v="1"/>
    <s v="theater/plays"/>
    <n v="1.0475000000000001"/>
    <n v="5.6085918854415273E-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76"/>
    <x v="2"/>
    <d v="2016-01-29T05:59:00"/>
    <d v="2016-01-29T05:59:00"/>
    <b v="0"/>
    <n v="15"/>
    <b v="1"/>
    <s v="theater/plays"/>
    <n v="1.016"/>
    <n v="4.921259842519685E-3"/>
    <x v="1"/>
    <x v="6"/>
  </r>
  <r>
    <n v="3285"/>
    <s v="By Morning"/>
    <s v="A new play by Matthew Gasda"/>
    <n v="4999"/>
    <n v="5604"/>
    <x v="0"/>
    <x v="0"/>
    <s v="USD"/>
    <n v="1488258000"/>
    <n v="1485556626"/>
    <x v="3277"/>
    <x v="1"/>
    <d v="2017-02-28T05:00:00"/>
    <d v="2017-02-28T05:00:00"/>
    <b v="0"/>
    <n v="81"/>
    <b v="1"/>
    <s v="theater/plays"/>
    <n v="1.1210242048409682"/>
    <n v="1.4453961456102784E-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78"/>
    <x v="2"/>
    <d v="2016-08-15T20:09:42"/>
    <d v="2016-08-15T20:09:42"/>
    <b v="0"/>
    <n v="122"/>
    <b v="1"/>
    <s v="theater/plays"/>
    <n v="1.0176666666666667"/>
    <n v="7.9921388797903701E-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79"/>
    <x v="0"/>
    <d v="2015-11-28T18:00:28"/>
    <d v="2015-11-28T18:00:28"/>
    <b v="0"/>
    <n v="34"/>
    <b v="1"/>
    <s v="theater/plays"/>
    <n v="1"/>
    <n v="1.3599999999999999E-2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0"/>
    <x v="2"/>
    <d v="2016-06-20T23:00:00"/>
    <d v="2016-06-20T23:00:00"/>
    <b v="0"/>
    <n v="207"/>
    <b v="1"/>
    <s v="theater/plays"/>
    <n v="1.0026489999999999"/>
    <n v="2.0645310572293993E-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1"/>
    <x v="1"/>
    <d v="2017-02-20T08:50:02"/>
    <d v="2017-02-20T08:50:02"/>
    <b v="0"/>
    <n v="25"/>
    <b v="1"/>
    <s v="theater/plays"/>
    <n v="1.3304200000000002"/>
    <n v="3.7582116925482176E-2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x v="3282"/>
    <x v="1"/>
    <d v="2017-03-11T12:21:31"/>
    <d v="2017-03-11T12:21:31"/>
    <b v="0"/>
    <n v="72"/>
    <b v="1"/>
    <s v="theater/plays"/>
    <n v="1.212"/>
    <n v="2.9702970297029702E-2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83"/>
    <x v="0"/>
    <d v="2015-09-17T03:59:00"/>
    <d v="2015-09-17T03:59:00"/>
    <b v="0"/>
    <n v="14"/>
    <b v="1"/>
    <s v="theater/plays"/>
    <n v="1.1399999999999999"/>
    <n v="2.456140350877193E-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84"/>
    <x v="0"/>
    <d v="2015-12-04T19:29:08"/>
    <d v="2015-12-04T19:29:08"/>
    <b v="0"/>
    <n v="15"/>
    <b v="1"/>
    <s v="theater/plays"/>
    <n v="2.8613861386138613"/>
    <n v="5.1903114186851208E-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85"/>
    <x v="1"/>
    <d v="2017-03-04T10:12:32"/>
    <d v="2017-03-04T10:12:32"/>
    <b v="0"/>
    <n v="91"/>
    <b v="1"/>
    <s v="theater/plays"/>
    <n v="1.7044444444444444"/>
    <n v="1.1864406779661017E-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86"/>
    <x v="0"/>
    <d v="2015-06-16T12:59:14"/>
    <d v="2015-06-16T12:59:14"/>
    <b v="0"/>
    <n v="24"/>
    <b v="1"/>
    <s v="theater/plays"/>
    <n v="1.1833333333333333"/>
    <n v="3.3802816901408447E-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87"/>
    <x v="2"/>
    <d v="2016-09-26T10:37:09"/>
    <d v="2016-09-26T10:37:09"/>
    <b v="0"/>
    <n v="27"/>
    <b v="1"/>
    <s v="theater/plays"/>
    <n v="1.0285857142857142"/>
    <n v="3.7499479173900362E-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88"/>
    <x v="0"/>
    <d v="2015-11-22T22:00:00"/>
    <d v="2015-11-22T22:00:00"/>
    <b v="0"/>
    <n v="47"/>
    <b v="1"/>
    <s v="theater/plays"/>
    <n v="1.4406666666666668"/>
    <n v="2.1749190189726979E-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89"/>
    <x v="0"/>
    <d v="2015-07-27T22:59:00"/>
    <d v="2015-07-27T22:59:00"/>
    <b v="0"/>
    <n v="44"/>
    <b v="1"/>
    <s v="theater/plays"/>
    <n v="1.0007272727272727"/>
    <n v="7.9941860465116282E-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0"/>
    <x v="0"/>
    <d v="2015-09-13T00:00:00"/>
    <d v="2015-09-13T00:00:00"/>
    <b v="0"/>
    <n v="72"/>
    <b v="1"/>
    <s v="theater/plays"/>
    <n v="1.0173000000000001"/>
    <n v="7.0775582424063696E-3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1"/>
    <x v="0"/>
    <d v="2015-10-14T22:01:03"/>
    <d v="2015-10-14T22:01:03"/>
    <b v="0"/>
    <n v="63"/>
    <b v="1"/>
    <s v="theater/plays"/>
    <n v="1.1619999999999999"/>
    <n v="1.8072289156626505E-2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292"/>
    <x v="0"/>
    <d v="2015-04-29T17:51:02"/>
    <d v="2015-04-29T17:51:02"/>
    <b v="0"/>
    <n v="88"/>
    <b v="1"/>
    <s v="theater/plays"/>
    <n v="1.3616666666666666"/>
    <n v="2.1542227662178701E-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293"/>
    <x v="2"/>
    <d v="2016-08-01T06:59:00"/>
    <d v="2016-08-01T06:59:00"/>
    <b v="0"/>
    <n v="70"/>
    <b v="1"/>
    <s v="theater/plays"/>
    <n v="1.3346666666666667"/>
    <n v="1.7482517482517484E-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294"/>
    <x v="2"/>
    <d v="2016-12-07T08:26:16"/>
    <d v="2016-12-07T08:26:16"/>
    <b v="0"/>
    <n v="50"/>
    <b v="1"/>
    <s v="theater/plays"/>
    <n v="1.0339285714285715"/>
    <n v="5.7570523891767415E-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295"/>
    <x v="0"/>
    <d v="2015-03-28T14:38:04"/>
    <d v="2015-03-28T14:38:04"/>
    <b v="0"/>
    <n v="35"/>
    <b v="1"/>
    <s v="theater/plays"/>
    <n v="1.1588888888888889"/>
    <n v="1.6778523489932886E-2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296"/>
    <x v="2"/>
    <d v="2016-12-22T14:59:12"/>
    <d v="2016-12-22T14:59:12"/>
    <b v="0"/>
    <n v="175"/>
    <b v="1"/>
    <s v="theater/plays"/>
    <n v="1.0451666666666666"/>
    <n v="1.1162494020092489E-2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297"/>
    <x v="0"/>
    <d v="2015-07-31T20:32:28"/>
    <d v="2015-07-31T20:32:28"/>
    <b v="0"/>
    <n v="20"/>
    <b v="1"/>
    <s v="theater/plays"/>
    <n v="1.0202500000000001"/>
    <n v="4.9007596177407502E-3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298"/>
    <x v="2"/>
    <d v="2016-06-10T03:00:00"/>
    <d v="2016-06-10T03:00:00"/>
    <b v="0"/>
    <n v="54"/>
    <b v="1"/>
    <s v="theater/plays"/>
    <n v="1.7533333333333334"/>
    <n v="2.0532319391634982E-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299"/>
    <x v="2"/>
    <d v="2016-05-15T01:22:19"/>
    <d v="2016-05-15T01:22:19"/>
    <b v="0"/>
    <n v="20"/>
    <b v="1"/>
    <s v="theater/plays"/>
    <n v="1.0668"/>
    <n v="1.8747656542932135E-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0"/>
    <x v="2"/>
    <d v="2016-04-13T21:02:45"/>
    <d v="2016-04-13T21:02:45"/>
    <b v="0"/>
    <n v="57"/>
    <b v="1"/>
    <s v="theater/plays"/>
    <n v="1.2228571428571429"/>
    <n v="1.3317757009345794E-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1"/>
    <x v="2"/>
    <d v="2016-10-16T15:36:18"/>
    <d v="2016-10-16T15:36:18"/>
    <b v="0"/>
    <n v="31"/>
    <b v="1"/>
    <s v="theater/plays"/>
    <n v="1.5942857142857143"/>
    <n v="5.5555555555555552E-2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02"/>
    <x v="0"/>
    <d v="2015-10-06T22:17:05"/>
    <d v="2015-10-06T22:17:05"/>
    <b v="0"/>
    <n v="31"/>
    <b v="1"/>
    <s v="theater/plays"/>
    <n v="1.0007692307692309"/>
    <n v="4.7655649500384324E-3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03"/>
    <x v="0"/>
    <d v="2015-10-17T07:00:10"/>
    <d v="2015-10-17T07:00:10"/>
    <b v="0"/>
    <n v="45"/>
    <b v="1"/>
    <s v="theater/plays"/>
    <n v="1.0984"/>
    <n v="1.6387472687545521E-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04"/>
    <x v="2"/>
    <d v="2016-11-11T22:00:00"/>
    <d v="2016-11-11T22:00:00"/>
    <b v="0"/>
    <n v="41"/>
    <b v="1"/>
    <s v="theater/plays"/>
    <n v="1.0004"/>
    <n v="1.6393442622950821E-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05"/>
    <x v="2"/>
    <d v="2016-01-27T01:00:00"/>
    <d v="2016-01-27T01:00:00"/>
    <b v="0"/>
    <n v="29"/>
    <b v="1"/>
    <s v="theater/plays"/>
    <n v="1.1605000000000001"/>
    <n v="1.2494614390348987E-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06"/>
    <x v="0"/>
    <d v="2015-05-08T20:05:00"/>
    <d v="2015-05-08T20:05:00"/>
    <b v="0"/>
    <n v="58"/>
    <b v="1"/>
    <s v="theater/plays"/>
    <n v="2.1074999999999999"/>
    <n v="3.4400948991696323E-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07"/>
    <x v="2"/>
    <d v="2016-05-06T07:17:21"/>
    <d v="2016-05-06T07:17:21"/>
    <b v="0"/>
    <n v="89"/>
    <b v="1"/>
    <s v="theater/plays"/>
    <n v="1.1000000000000001"/>
    <n v="2.0227272727272726E-2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x v="3308"/>
    <x v="3"/>
    <d v="2014-08-08T13:54:00"/>
    <d v="2014-08-08T13:54:00"/>
    <b v="0"/>
    <n v="125"/>
    <b v="1"/>
    <s v="theater/plays"/>
    <n v="1.0008673425918038"/>
    <n v="1.0640851676742844E-2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09"/>
    <x v="2"/>
    <d v="2016-06-08T00:57:04"/>
    <d v="2016-06-08T00:57:04"/>
    <b v="0"/>
    <n v="18"/>
    <b v="1"/>
    <s v="theater/plays"/>
    <n v="1.0619047619047619"/>
    <n v="1.6143497757847534E-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0"/>
    <x v="2"/>
    <d v="2016-04-11T02:30:00"/>
    <d v="2016-04-11T02:30:00"/>
    <b v="0"/>
    <n v="32"/>
    <b v="1"/>
    <s v="theater/plays"/>
    <n v="1.256"/>
    <n v="1.2738853503184714E-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1"/>
    <x v="0"/>
    <d v="2015-01-31T14:03:06"/>
    <d v="2015-01-31T14:03:06"/>
    <b v="0"/>
    <n v="16"/>
    <b v="1"/>
    <s v="theater/plays"/>
    <n v="1.08"/>
    <n v="2.9629629629629631E-2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12"/>
    <x v="2"/>
    <d v="2016-06-22T01:05:57"/>
    <d v="2016-06-22T01:05:57"/>
    <b v="0"/>
    <n v="38"/>
    <b v="1"/>
    <s v="theater/plays"/>
    <n v="1.01"/>
    <n v="1.5049504950495049E-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13"/>
    <x v="3"/>
    <d v="2014-10-16T03:59:00"/>
    <d v="2014-10-16T03:59:00"/>
    <b v="0"/>
    <n v="15"/>
    <b v="1"/>
    <s v="theater/plays"/>
    <n v="1.0740000000000001"/>
    <n v="2.7932960893854747E-2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14"/>
    <x v="2"/>
    <d v="2016-06-22T03:55:00"/>
    <d v="2016-06-22T03:55:00"/>
    <b v="0"/>
    <n v="23"/>
    <b v="1"/>
    <s v="theater/plays"/>
    <n v="1.0151515151515151"/>
    <n v="6.8656716417910451E-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15"/>
    <x v="2"/>
    <d v="2016-09-25T08:46:48"/>
    <d v="2016-09-25T08:46:48"/>
    <b v="0"/>
    <n v="49"/>
    <b v="1"/>
    <s v="theater/plays"/>
    <n v="1.2589999999999999"/>
    <n v="3.8919777601270848E-2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16"/>
    <x v="2"/>
    <d v="2016-06-05T13:59:50"/>
    <d v="2016-06-05T13:59:50"/>
    <b v="0"/>
    <n v="10"/>
    <b v="1"/>
    <s v="theater/plays"/>
    <n v="1.0166666666666666"/>
    <n v="6.5573770491803279E-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17"/>
    <x v="0"/>
    <d v="2015-04-05T17:51:17"/>
    <d v="2015-04-05T17:51:17"/>
    <b v="0"/>
    <n v="15"/>
    <b v="1"/>
    <s v="theater/plays"/>
    <n v="1.125"/>
    <n v="3.3333333333333333E-2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18"/>
    <x v="0"/>
    <d v="2015-03-08T16:08:25"/>
    <d v="2015-03-08T16:08:25"/>
    <b v="0"/>
    <n v="57"/>
    <b v="1"/>
    <s v="theater/plays"/>
    <n v="1.0137499999999999"/>
    <n v="7.0283600493218253E-3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19"/>
    <x v="2"/>
    <d v="2016-05-08T08:59:26"/>
    <d v="2016-05-08T08:59:26"/>
    <b v="0"/>
    <n v="33"/>
    <b v="1"/>
    <s v="theater/plays"/>
    <n v="1.0125"/>
    <n v="4.0740740740740744E-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0"/>
    <x v="3"/>
    <d v="2014-07-05T01:00:00"/>
    <d v="2014-07-05T01:00:00"/>
    <b v="0"/>
    <n v="9"/>
    <b v="1"/>
    <s v="theater/plays"/>
    <n v="1.4638888888888888"/>
    <n v="3.4155597722960152E-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1"/>
    <x v="3"/>
    <d v="2014-07-27T23:00:00"/>
    <d v="2014-07-27T23:00:00"/>
    <b v="0"/>
    <n v="26"/>
    <b v="1"/>
    <s v="theater/plays"/>
    <n v="1.1679999999999999"/>
    <n v="2.2260273972602738E-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22"/>
    <x v="0"/>
    <d v="2015-04-01T20:17:48"/>
    <d v="2015-04-01T20:17:48"/>
    <b v="0"/>
    <n v="69"/>
    <b v="1"/>
    <s v="theater/plays"/>
    <n v="1.0626666666666666"/>
    <n v="4.3287327478042661E-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23"/>
    <x v="0"/>
    <d v="2015-10-06T16:44:46"/>
    <d v="2015-10-06T16:44:46"/>
    <b v="0"/>
    <n v="65"/>
    <b v="1"/>
    <s v="theater/plays"/>
    <n v="1.0451999999999999"/>
    <n v="1.2437810945273632E-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24"/>
    <x v="3"/>
    <d v="2014-07-19T20:38:50"/>
    <d v="2014-07-19T20:38:50"/>
    <b v="0"/>
    <n v="83"/>
    <b v="1"/>
    <s v="theater/plays"/>
    <n v="1"/>
    <n v="1.3833333333333333E-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25"/>
    <x v="0"/>
    <d v="2015-06-15T16:14:40"/>
    <d v="2015-06-15T16:14:40"/>
    <b v="0"/>
    <n v="111"/>
    <b v="1"/>
    <s v="theater/plays"/>
    <n v="1.0457142857142858"/>
    <n v="3.0327868852459017E-2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26"/>
    <x v="0"/>
    <d v="2015-07-30T12:30:22"/>
    <d v="2015-07-30T12:30:22"/>
    <b v="0"/>
    <n v="46"/>
    <b v="1"/>
    <s v="theater/plays"/>
    <n v="1.3862051149573753"/>
    <n v="8.5724934774506142E-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27"/>
    <x v="3"/>
    <d v="2014-08-03T23:00:00"/>
    <d v="2014-08-03T23:00:00"/>
    <b v="0"/>
    <n v="63"/>
    <b v="1"/>
    <s v="theater/plays"/>
    <n v="1.0032000000000001"/>
    <n v="1.2559808612440191E-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28"/>
    <x v="2"/>
    <d v="2016-04-05T08:34:06"/>
    <d v="2016-04-05T08:34:06"/>
    <b v="0"/>
    <n v="9"/>
    <b v="1"/>
    <s v="theater/plays"/>
    <n v="1"/>
    <n v="3.5999999999999997E-2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29"/>
    <x v="3"/>
    <d v="2014-10-10T21:00:00"/>
    <d v="2014-10-10T21:00:00"/>
    <b v="0"/>
    <n v="34"/>
    <b v="1"/>
    <s v="theater/plays"/>
    <n v="1.1020000000000001"/>
    <n v="1.2341197822141561E-2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0"/>
    <x v="1"/>
    <d v="2017-02-24T13:48:00"/>
    <d v="2017-02-24T13:48:00"/>
    <b v="0"/>
    <n v="112"/>
    <b v="1"/>
    <s v="theater/plays"/>
    <n v="1.0218"/>
    <n v="7.3073660859920399E-3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1"/>
    <x v="2"/>
    <d v="2016-07-28T15:58:38"/>
    <d v="2016-07-28T15:58:38"/>
    <b v="0"/>
    <n v="47"/>
    <b v="1"/>
    <s v="theater/plays"/>
    <n v="1.0435000000000001"/>
    <n v="5.6300910397700044E-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32"/>
    <x v="2"/>
    <d v="2016-12-06T23:22:34"/>
    <d v="2016-12-06T23:22:34"/>
    <b v="0"/>
    <n v="38"/>
    <b v="1"/>
    <s v="theater/plays"/>
    <n v="1.3816666666666666"/>
    <n v="9.16767189384801E-3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33"/>
    <x v="2"/>
    <d v="2016-06-12T17:00:00"/>
    <d v="2016-06-12T17:00:00"/>
    <b v="0"/>
    <n v="28"/>
    <b v="1"/>
    <s v="theater/plays"/>
    <n v="1"/>
    <n v="8.3582089552238798E-3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34"/>
    <x v="0"/>
    <d v="2015-04-01T04:59:00"/>
    <d v="2015-04-01T04:59:00"/>
    <b v="0"/>
    <n v="78"/>
    <b v="1"/>
    <s v="theater/plays"/>
    <n v="1.0166666666666666"/>
    <n v="1.2786885245901639E-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35"/>
    <x v="2"/>
    <d v="2016-04-13T13:18:00"/>
    <d v="2016-04-13T13:18:00"/>
    <b v="0"/>
    <n v="23"/>
    <b v="1"/>
    <s v="theater/plays"/>
    <n v="1.7142857142857142"/>
    <n v="1.9166666666666665E-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36"/>
    <x v="3"/>
    <d v="2014-08-30T04:48:13"/>
    <d v="2014-08-30T04:48:13"/>
    <b v="0"/>
    <n v="40"/>
    <b v="1"/>
    <s v="theater/plays"/>
    <n v="1.0144444444444445"/>
    <n v="8.7623220153340634E-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37"/>
    <x v="0"/>
    <d v="2015-04-18T00:37:00"/>
    <d v="2015-04-18T00:37:00"/>
    <b v="0"/>
    <n v="13"/>
    <b v="1"/>
    <s v="theater/plays"/>
    <n v="1.3"/>
    <n v="0.02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38"/>
    <x v="0"/>
    <d v="2015-02-26T00:35:10"/>
    <d v="2015-02-26T00:35:10"/>
    <b v="0"/>
    <n v="18"/>
    <b v="1"/>
    <s v="theater/plays"/>
    <n v="1.1000000000000001"/>
    <n v="1.090909090909091E-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39"/>
    <x v="2"/>
    <d v="2016-05-08T21:00:00"/>
    <d v="2016-05-08T21:00:00"/>
    <b v="0"/>
    <n v="22"/>
    <b v="1"/>
    <s v="theater/plays"/>
    <n v="1.1944999999999999"/>
    <n v="9.2088740058601931E-3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0"/>
    <x v="2"/>
    <d v="2016-04-30T03:59:00"/>
    <d v="2016-04-30T03:59:00"/>
    <b v="0"/>
    <n v="79"/>
    <b v="1"/>
    <s v="theater/plays"/>
    <n v="1.002909090909091"/>
    <n v="1.4321972443799855E-2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1"/>
    <x v="2"/>
    <d v="2016-06-13T17:00:00"/>
    <d v="2016-06-13T17:00:00"/>
    <b v="0"/>
    <n v="14"/>
    <b v="1"/>
    <s v="theater/plays"/>
    <n v="1.534"/>
    <n v="9.126466753585397E-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42"/>
    <x v="0"/>
    <d v="2015-11-29T23:00:00"/>
    <d v="2015-11-29T23:00:00"/>
    <b v="0"/>
    <n v="51"/>
    <b v="1"/>
    <s v="theater/plays"/>
    <n v="1.0442857142857143"/>
    <n v="1.3953488372093023E-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43"/>
    <x v="3"/>
    <d v="2014-07-23T11:00:00"/>
    <d v="2014-07-23T11:00:00"/>
    <b v="0"/>
    <n v="54"/>
    <b v="1"/>
    <s v="theater/plays"/>
    <n v="1.0109999999999999"/>
    <n v="1.0682492581602374E-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44"/>
    <x v="2"/>
    <d v="2016-07-01T23:00:00"/>
    <d v="2016-07-01T23:00:00"/>
    <b v="0"/>
    <n v="70"/>
    <b v="1"/>
    <s v="theater/plays"/>
    <n v="1.0751999999999999"/>
    <n v="1.3020833333333334E-2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45"/>
    <x v="2"/>
    <d v="2016-05-02T23:00:00"/>
    <d v="2016-05-02T23:00:00"/>
    <b v="0"/>
    <n v="44"/>
    <b v="1"/>
    <s v="theater/plays"/>
    <n v="3.15"/>
    <n v="2.7936507936507936E-2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46"/>
    <x v="0"/>
    <d v="2015-10-29T04:01:00"/>
    <d v="2015-10-29T04:01:00"/>
    <b v="0"/>
    <n v="55"/>
    <b v="1"/>
    <s v="theater/plays"/>
    <n v="1.0193333333333334"/>
    <n v="1.7985611510791366E-2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47"/>
    <x v="2"/>
    <d v="2016-05-10T11:17:00"/>
    <d v="2016-05-10T11:17:00"/>
    <b v="0"/>
    <n v="15"/>
    <b v="1"/>
    <s v="theater/plays"/>
    <n v="1.2628571428571429"/>
    <n v="6.7873303167420816E-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48"/>
    <x v="2"/>
    <d v="2016-07-15T19:34:32"/>
    <d v="2016-07-15T19:34:32"/>
    <b v="0"/>
    <n v="27"/>
    <b v="1"/>
    <s v="theater/plays"/>
    <n v="1.014"/>
    <n v="1.7751479289940829E-2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49"/>
    <x v="3"/>
    <d v="2014-08-01T10:01:50"/>
    <d v="2014-08-01T10:01:50"/>
    <b v="0"/>
    <n v="21"/>
    <b v="1"/>
    <s v="theater/plays"/>
    <n v="1.01"/>
    <n v="1.0396039603960397E-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0"/>
    <x v="3"/>
    <d v="2014-11-19T08:27:59"/>
    <d v="2014-11-19T08:27:59"/>
    <b v="0"/>
    <n v="162"/>
    <b v="1"/>
    <s v="theater/plays"/>
    <n v="1.0299"/>
    <n v="1.5729682493445966E-2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1"/>
    <x v="1"/>
    <d v="2017-02-25T01:22:14"/>
    <d v="2017-02-25T01:22:14"/>
    <b v="0"/>
    <n v="23"/>
    <b v="1"/>
    <s v="theater/plays"/>
    <n v="1.0625"/>
    <n v="5.4117647058823529E-3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52"/>
    <x v="2"/>
    <d v="2016-12-14T15:59:00"/>
    <d v="2016-12-14T15:59:00"/>
    <b v="0"/>
    <n v="72"/>
    <b v="1"/>
    <s v="theater/plays"/>
    <n v="1.0137777777777779"/>
    <n v="7.8912757562472607E-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53"/>
    <x v="3"/>
    <d v="2014-09-01T15:59:00"/>
    <d v="2014-09-01T15:59:00"/>
    <b v="0"/>
    <n v="68"/>
    <b v="1"/>
    <s v="theater/plays"/>
    <n v="1.1346000000000001"/>
    <n v="1.1986603208179094E-2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54"/>
    <x v="0"/>
    <d v="2015-03-07T04:55:00"/>
    <d v="2015-03-07T04:55:00"/>
    <b v="0"/>
    <n v="20"/>
    <b v="1"/>
    <s v="theater/plays"/>
    <n v="2.1800000000000002"/>
    <n v="1.834862385321101E-2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55"/>
    <x v="3"/>
    <d v="2014-08-19T16:00:00"/>
    <d v="2014-08-19T16:00:00"/>
    <b v="0"/>
    <n v="26"/>
    <b v="1"/>
    <s v="theater/plays"/>
    <n v="1.0141935483870967"/>
    <n v="3.3078880407124683E-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266"/>
    <x v="2"/>
    <d v="2016-03-15T21:00:00"/>
    <d v="2016-03-15T21:00:00"/>
    <b v="0"/>
    <n v="72"/>
    <b v="1"/>
    <s v="theater/plays"/>
    <n v="1.0593333333333332"/>
    <n v="2.2655758338577723E-2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56"/>
    <x v="0"/>
    <d v="2015-12-13T02:26:32"/>
    <d v="2015-12-13T02:26:32"/>
    <b v="0"/>
    <n v="3"/>
    <b v="1"/>
    <s v="theater/plays"/>
    <n v="1.04"/>
    <n v="1.153846153846154E-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57"/>
    <x v="0"/>
    <d v="2015-05-13T01:37:17"/>
    <d v="2015-05-13T01:37:17"/>
    <b v="0"/>
    <n v="18"/>
    <b v="1"/>
    <s v="theater/plays"/>
    <n v="2.21"/>
    <n v="1.6289592760180997E-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58"/>
    <x v="0"/>
    <d v="2015-08-01T22:24:54"/>
    <d v="2015-08-01T22:24:54"/>
    <b v="0"/>
    <n v="30"/>
    <b v="1"/>
    <s v="theater/plays"/>
    <n v="1.1866666666666668"/>
    <n v="3.3707865168539325E-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59"/>
    <x v="0"/>
    <d v="2015-01-01T05:00:00"/>
    <d v="2015-01-01T05:00:00"/>
    <b v="0"/>
    <n v="23"/>
    <b v="1"/>
    <s v="theater/plays"/>
    <n v="1.046"/>
    <n v="2.1988527724665391E-2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0"/>
    <x v="1"/>
    <d v="2017-01-15T00:59:40"/>
    <d v="2017-01-15T00:59:40"/>
    <b v="0"/>
    <n v="54"/>
    <b v="1"/>
    <s v="theater/plays"/>
    <n v="1.0389999999999999"/>
    <n v="1.039461020211742E-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61"/>
    <x v="2"/>
    <d v="2016-12-17T08:00:00"/>
    <d v="2016-12-17T08:00:00"/>
    <b v="0"/>
    <n v="26"/>
    <b v="1"/>
    <s v="theater/plays"/>
    <n v="1.1773333333333333"/>
    <n v="1.4722536806342015E-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62"/>
    <x v="0"/>
    <d v="2015-12-02T20:59:25"/>
    <d v="2015-12-02T20:59:25"/>
    <b v="0"/>
    <n v="9"/>
    <b v="1"/>
    <s v="theater/plays"/>
    <n v="1.385"/>
    <n v="3.2490974729241874E-2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2835"/>
    <x v="3"/>
    <d v="2014-08-25T04:59:00"/>
    <d v="2014-08-25T04:59:00"/>
    <b v="0"/>
    <n v="27"/>
    <b v="1"/>
    <s v="theater/plays"/>
    <n v="1.0349999999999999"/>
    <n v="2.6086956521739129E-2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63"/>
    <x v="0"/>
    <d v="2015-07-18T16:00:00"/>
    <d v="2015-07-18T16:00:00"/>
    <b v="0"/>
    <n v="30"/>
    <b v="1"/>
    <s v="theater/plays"/>
    <n v="1.0024999999999999"/>
    <n v="1.4962593516209476E-2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64"/>
    <x v="0"/>
    <d v="2015-10-28T17:33:36"/>
    <d v="2015-10-28T17:33:36"/>
    <b v="0"/>
    <n v="52"/>
    <b v="1"/>
    <s v="theater/plays"/>
    <n v="1.0657142857142856"/>
    <n v="1.3941018766756031E-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65"/>
    <x v="3"/>
    <d v="2014-05-18T14:39:33"/>
    <d v="2014-05-18T14:39:33"/>
    <b v="0"/>
    <n v="17"/>
    <b v="1"/>
    <s v="theater/plays"/>
    <n v="1"/>
    <n v="5.6666666666666671E-3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66"/>
    <x v="0"/>
    <d v="2015-04-25T15:49:54"/>
    <d v="2015-04-25T15:49:54"/>
    <b v="0"/>
    <n v="19"/>
    <b v="1"/>
    <s v="theater/plays"/>
    <n v="1.0001249999999999"/>
    <n v="2.3747031621047369E-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67"/>
    <x v="0"/>
    <d v="2015-03-20T16:56:00"/>
    <d v="2015-03-20T16:56:00"/>
    <b v="0"/>
    <n v="77"/>
    <b v="1"/>
    <s v="theater/plays"/>
    <n v="1.0105"/>
    <n v="9.5249876298861957E-3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x v="3368"/>
    <x v="3"/>
    <d v="2014-08-31T13:08:00"/>
    <d v="2014-08-31T13:08:00"/>
    <b v="0"/>
    <n v="21"/>
    <b v="1"/>
    <s v="theater/plays"/>
    <n v="1.0763636363636364"/>
    <n v="3.5472972972972971E-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69"/>
    <x v="0"/>
    <d v="2015-08-26T23:00:00"/>
    <d v="2015-08-26T23:00:00"/>
    <b v="0"/>
    <n v="38"/>
    <b v="1"/>
    <s v="theater/plays"/>
    <n v="1.0365"/>
    <n v="1.8330921369995177E-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70"/>
    <x v="3"/>
    <d v="2014-11-29T23:52:58"/>
    <d v="2014-11-29T23:52:58"/>
    <b v="0"/>
    <n v="28"/>
    <b v="1"/>
    <s v="theater/plays"/>
    <n v="1.0443333333333333"/>
    <n v="8.9371209703159905E-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71"/>
    <x v="0"/>
    <d v="2015-03-11T03:26:23"/>
    <d v="2015-03-11T03:26:23"/>
    <b v="0"/>
    <n v="48"/>
    <b v="1"/>
    <s v="theater/plays"/>
    <n v="1.0225"/>
    <n v="1.1735941320293399E-2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72"/>
    <x v="2"/>
    <d v="2016-08-01T22:59:00"/>
    <d v="2016-08-01T22:59:00"/>
    <b v="0"/>
    <n v="46"/>
    <b v="1"/>
    <s v="theater/plays"/>
    <n v="1.0074285714285713"/>
    <n v="1.3045944412932501E-2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73"/>
    <x v="2"/>
    <d v="2016-06-23T18:47:00"/>
    <d v="2016-06-23T18:47:00"/>
    <b v="0"/>
    <n v="30"/>
    <b v="1"/>
    <s v="theater/plays"/>
    <n v="1.1171428571428572"/>
    <n v="1.5345268542199489E-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74"/>
    <x v="0"/>
    <d v="2015-11-21T03:00:00"/>
    <d v="2015-11-21T03:00:00"/>
    <b v="0"/>
    <n v="64"/>
    <b v="1"/>
    <s v="theater/plays"/>
    <n v="1.0001100000000001"/>
    <n v="1.0665493462385805E-2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75"/>
    <x v="3"/>
    <d v="2014-12-10T20:49:12"/>
    <d v="2014-12-10T20:49:12"/>
    <b v="0"/>
    <n v="15"/>
    <b v="1"/>
    <s v="theater/plays"/>
    <n v="1"/>
    <n v="7.4999999999999997E-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76"/>
    <x v="3"/>
    <d v="2014-12-03T15:28:26"/>
    <d v="2014-12-03T15:28:26"/>
    <b v="0"/>
    <n v="41"/>
    <b v="1"/>
    <s v="theater/plays"/>
    <n v="1.05"/>
    <n v="1.9523809523809523E-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77"/>
    <x v="3"/>
    <d v="2014-12-14T18:18:08"/>
    <d v="2014-12-14T18:18:08"/>
    <b v="0"/>
    <n v="35"/>
    <b v="1"/>
    <s v="theater/plays"/>
    <n v="1.1686666666666667"/>
    <n v="9.9828864803194525E-3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78"/>
    <x v="0"/>
    <d v="2015-06-18T11:04:01"/>
    <d v="2015-06-18T11:04:01"/>
    <b v="0"/>
    <n v="45"/>
    <b v="1"/>
    <s v="theater/plays"/>
    <n v="1.038"/>
    <n v="2.8901734104046242E-2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79"/>
    <x v="2"/>
    <d v="2016-06-03T13:31:22"/>
    <d v="2016-06-03T13:31:22"/>
    <b v="0"/>
    <n v="62"/>
    <b v="1"/>
    <s v="theater/plays"/>
    <n v="1.145"/>
    <n v="5.4148471615720522E-3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80"/>
    <x v="3"/>
    <d v="2014-07-10T18:35:45"/>
    <d v="2014-07-10T18:35:45"/>
    <b v="0"/>
    <n v="22"/>
    <b v="1"/>
    <s v="theater/plays"/>
    <n v="1.024"/>
    <n v="1.4322916666666666E-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81"/>
    <x v="3"/>
    <d v="2014-08-08T22:28:00"/>
    <d v="2014-08-08T22:28:00"/>
    <b v="0"/>
    <n v="18"/>
    <b v="1"/>
    <s v="theater/plays"/>
    <n v="2.23"/>
    <n v="1.6143497757847534E-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82"/>
    <x v="2"/>
    <d v="2016-05-06T20:17:35"/>
    <d v="2016-05-06T20:17:35"/>
    <b v="0"/>
    <n v="12"/>
    <b v="1"/>
    <s v="theater/plays"/>
    <n v="1"/>
    <n v="2.4E-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83"/>
    <x v="3"/>
    <d v="2014-11-06T00:46:00"/>
    <d v="2014-11-06T00:46:00"/>
    <b v="0"/>
    <n v="44"/>
    <b v="1"/>
    <s v="theater/plays"/>
    <n v="1.0580000000000001"/>
    <n v="2.7725267800882167E-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84"/>
    <x v="3"/>
    <d v="2014-07-27T14:17:25"/>
    <d v="2014-07-27T14:17:25"/>
    <b v="0"/>
    <n v="27"/>
    <b v="1"/>
    <s v="theater/plays"/>
    <n v="1.4236363636363636"/>
    <n v="3.4482758620689655E-2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85"/>
    <x v="0"/>
    <d v="2015-05-30T18:10:00"/>
    <d v="2015-05-30T18:10:00"/>
    <b v="0"/>
    <n v="38"/>
    <b v="1"/>
    <s v="theater/plays"/>
    <n v="1.84"/>
    <n v="4.1304347826086954E-2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2806"/>
    <x v="3"/>
    <d v="2014-06-01T03:59:00"/>
    <d v="2014-06-01T03:59:00"/>
    <b v="0"/>
    <n v="28"/>
    <b v="1"/>
    <s v="theater/plays"/>
    <n v="1.0433333333333332"/>
    <n v="1.7891373801916934E-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86"/>
    <x v="2"/>
    <d v="2016-02-18T22:00:00"/>
    <d v="2016-02-18T22:00:00"/>
    <b v="0"/>
    <n v="24"/>
    <b v="1"/>
    <s v="theater/plays"/>
    <n v="1.1200000000000001"/>
    <n v="8.5714285714285715E-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87"/>
    <x v="3"/>
    <d v="2014-11-21T17:00:00"/>
    <d v="2014-11-21T17:00:00"/>
    <b v="0"/>
    <n v="65"/>
    <b v="1"/>
    <s v="theater/plays"/>
    <n v="1.1107499999999999"/>
    <n v="1.4629754670267838E-2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88"/>
    <x v="0"/>
    <d v="2015-02-21T22:05:25"/>
    <d v="2015-02-21T22:05:25"/>
    <b v="0"/>
    <n v="46"/>
    <b v="1"/>
    <s v="theater/plays"/>
    <n v="1.0375000000000001"/>
    <n v="3.6947791164658635E-2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389"/>
    <x v="3"/>
    <d v="2014-08-28T22:53:34"/>
    <d v="2014-08-28T22:53:34"/>
    <b v="0"/>
    <n v="85"/>
    <b v="1"/>
    <s v="theater/plays"/>
    <n v="1.0041"/>
    <n v="8.4652923015635893E-3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x v="3390"/>
    <x v="0"/>
    <d v="2015-08-07T17:22:26"/>
    <d v="2015-08-07T17:22:26"/>
    <b v="0"/>
    <n v="66"/>
    <b v="1"/>
    <s v="theater/plays"/>
    <n v="1.0186206896551724"/>
    <n v="2.2342586323628979E-2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391"/>
    <x v="0"/>
    <d v="2015-11-12T02:31:00"/>
    <d v="2015-11-12T02:31:00"/>
    <b v="0"/>
    <n v="165"/>
    <b v="1"/>
    <s v="theater/plays"/>
    <n v="1.0976666666666666"/>
    <n v="1.0021257212268448E-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x v="3392"/>
    <x v="0"/>
    <d v="2015-06-25T11:05:24"/>
    <d v="2015-06-25T11:05:24"/>
    <b v="0"/>
    <n v="17"/>
    <b v="1"/>
    <s v="theater/plays"/>
    <n v="1"/>
    <n v="8.5000000000000006E-3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393"/>
    <x v="0"/>
    <d v="2015-06-17T12:05:02"/>
    <d v="2015-06-17T12:05:02"/>
    <b v="0"/>
    <n v="3"/>
    <b v="1"/>
    <s v="theater/plays"/>
    <n v="1.22"/>
    <n v="4.9180327868852463E-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394"/>
    <x v="2"/>
    <d v="2016-03-01T23:59:00"/>
    <d v="2016-03-01T23:59:00"/>
    <b v="0"/>
    <n v="17"/>
    <b v="1"/>
    <s v="theater/plays"/>
    <n v="1.3757142857142857"/>
    <n v="3.5306334371754934E-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395"/>
    <x v="3"/>
    <d v="2014-07-16T11:49:36"/>
    <d v="2014-07-16T11:49:36"/>
    <b v="0"/>
    <n v="91"/>
    <b v="1"/>
    <s v="theater/plays"/>
    <n v="1.0031000000000001"/>
    <n v="9.0718771807397069E-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x v="3396"/>
    <x v="3"/>
    <d v="2014-07-06T10:08:09"/>
    <d v="2014-07-06T10:08:09"/>
    <b v="0"/>
    <n v="67"/>
    <b v="1"/>
    <s v="theater/plays"/>
    <n v="1.071"/>
    <n v="3.1279178338001867E-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397"/>
    <x v="3"/>
    <d v="2014-07-18T23:48:24"/>
    <d v="2014-07-18T23:48:24"/>
    <b v="0"/>
    <n v="18"/>
    <b v="1"/>
    <s v="theater/plays"/>
    <n v="2.11"/>
    <n v="1.7061611374407582E-2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398"/>
    <x v="2"/>
    <d v="2016-07-31T20:58:00"/>
    <d v="2016-07-31T20:58:00"/>
    <b v="0"/>
    <n v="21"/>
    <b v="1"/>
    <s v="theater/plays"/>
    <n v="1.236"/>
    <n v="3.3980582524271843E-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399"/>
    <x v="2"/>
    <d v="2016-06-06T07:00:00"/>
    <d v="2016-06-06T07:00:00"/>
    <b v="0"/>
    <n v="40"/>
    <b v="1"/>
    <s v="theater/plays"/>
    <n v="1.085"/>
    <n v="1.2288786482334869E-2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00"/>
    <x v="0"/>
    <d v="2015-10-08T00:32:52"/>
    <d v="2015-10-08T00:32:52"/>
    <b v="0"/>
    <n v="78"/>
    <b v="1"/>
    <s v="theater/plays"/>
    <n v="1.0356666666666667"/>
    <n v="5.0209205020920501E-3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01"/>
    <x v="3"/>
    <d v="2014-09-27T23:01:02"/>
    <d v="2014-09-27T23:01:02"/>
    <b v="0"/>
    <n v="26"/>
    <b v="1"/>
    <s v="theater/plays"/>
    <n v="1"/>
    <n v="8.6666666666666663E-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02"/>
    <x v="0"/>
    <d v="2015-02-28T04:59:00"/>
    <d v="2015-02-28T04:59:00"/>
    <b v="0"/>
    <n v="14"/>
    <b v="1"/>
    <s v="theater/plays"/>
    <n v="1.3"/>
    <n v="2.1538461538461538E-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03"/>
    <x v="2"/>
    <d v="2016-12-01T07:59:00"/>
    <d v="2016-12-01T07:59:00"/>
    <b v="0"/>
    <n v="44"/>
    <b v="1"/>
    <s v="theater/plays"/>
    <n v="1.0349999999999999"/>
    <n v="1.4170692431561997E-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04"/>
    <x v="2"/>
    <d v="2016-04-17T23:30:00"/>
    <d v="2016-04-17T23:30:00"/>
    <b v="0"/>
    <n v="9"/>
    <b v="1"/>
    <s v="theater/plays"/>
    <n v="1"/>
    <n v="4.4999999999999998E-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05"/>
    <x v="0"/>
    <d v="2015-04-23T18:30:00"/>
    <d v="2015-04-23T18:30:00"/>
    <b v="0"/>
    <n v="30"/>
    <b v="1"/>
    <s v="theater/plays"/>
    <n v="1.196"/>
    <n v="6.270903010033445E-3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06"/>
    <x v="3"/>
    <d v="2014-10-26T00:43:00"/>
    <d v="2014-10-26T00:43:00"/>
    <b v="0"/>
    <n v="45"/>
    <b v="1"/>
    <s v="theater/plays"/>
    <n v="1.0000058823529412"/>
    <n v="2.6470432526867489E-2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07"/>
    <x v="3"/>
    <d v="2014-05-23T20:01:47"/>
    <d v="2014-05-23T20:01:47"/>
    <b v="0"/>
    <n v="56"/>
    <b v="1"/>
    <s v="theater/plays"/>
    <n v="1.00875"/>
    <n v="1.3878562577447335E-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08"/>
    <x v="2"/>
    <d v="2016-04-06T21:30:00"/>
    <d v="2016-04-06T21:30:00"/>
    <b v="0"/>
    <n v="46"/>
    <b v="1"/>
    <s v="theater/plays"/>
    <n v="1.0654545454545454"/>
    <n v="1.5699658703071672E-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09"/>
    <x v="2"/>
    <d v="2016-02-14T00:00:00"/>
    <d v="2016-02-14T00:00:00"/>
    <b v="0"/>
    <n v="34"/>
    <b v="1"/>
    <s v="theater/plays"/>
    <n v="1.38"/>
    <n v="3.5196687370600416E-2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10"/>
    <x v="0"/>
    <d v="2015-03-04T18:59:23"/>
    <d v="2015-03-04T18:59:23"/>
    <b v="0"/>
    <n v="98"/>
    <b v="1"/>
    <s v="theater/plays"/>
    <n v="1.0115000000000001"/>
    <n v="9.688581314878892E-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2232"/>
    <x v="0"/>
    <d v="2015-12-14T00:00:00"/>
    <d v="2015-12-14T00:00:00"/>
    <b v="0"/>
    <n v="46"/>
    <b v="1"/>
    <s v="theater/plays"/>
    <n v="1.091"/>
    <n v="1.4054384356859151E-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11"/>
    <x v="0"/>
    <d v="2015-04-24T21:52:21"/>
    <d v="2015-04-24T21:52:21"/>
    <b v="0"/>
    <n v="10"/>
    <b v="1"/>
    <s v="theater/plays"/>
    <n v="1.4"/>
    <n v="2.8571428571428571E-2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12"/>
    <x v="0"/>
    <d v="2015-02-05T06:59:00"/>
    <d v="2015-02-05T06:59:00"/>
    <b v="0"/>
    <n v="76"/>
    <b v="1"/>
    <s v="theater/plays"/>
    <n v="1.0358333333333334"/>
    <n v="1.2228479485116654E-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13"/>
    <x v="3"/>
    <d v="2014-10-04T14:48:56"/>
    <d v="2014-10-04T14:48:56"/>
    <b v="0"/>
    <n v="104"/>
    <b v="1"/>
    <s v="theater/plays"/>
    <n v="1.0297033333333332"/>
    <n v="3.3666654797012735E-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14"/>
    <x v="3"/>
    <d v="2014-09-21T02:00:00"/>
    <d v="2014-09-21T02:00:00"/>
    <b v="0"/>
    <n v="87"/>
    <b v="1"/>
    <s v="theater/plays"/>
    <n v="1.0813333333333333"/>
    <n v="2.1454993834771886E-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15"/>
    <x v="3"/>
    <d v="2014-07-02T15:29:12"/>
    <d v="2014-07-02T15:29:12"/>
    <b v="0"/>
    <n v="29"/>
    <b v="1"/>
    <s v="theater/plays"/>
    <n v="1"/>
    <n v="1.9333333333333334E-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16"/>
    <x v="0"/>
    <d v="2015-02-28T17:00:00"/>
    <d v="2015-02-28T17:00:00"/>
    <b v="0"/>
    <n v="51"/>
    <b v="1"/>
    <s v="theater/plays"/>
    <n v="1.0275000000000001"/>
    <n v="2.4817518248175182E-2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17"/>
    <x v="2"/>
    <d v="2016-11-02T00:31:01"/>
    <d v="2016-11-02T00:31:01"/>
    <b v="0"/>
    <n v="12"/>
    <b v="1"/>
    <s v="theater/plays"/>
    <n v="1.3"/>
    <n v="6.1538461538461542E-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18"/>
    <x v="3"/>
    <d v="2014-07-30T22:41:41"/>
    <d v="2014-07-30T22:41:41"/>
    <b v="0"/>
    <n v="72"/>
    <b v="1"/>
    <s v="theater/plays"/>
    <n v="1.0854949999999999"/>
    <n v="3.3164593111898261E-2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19"/>
    <x v="3"/>
    <d v="2014-08-18T17:32:33"/>
    <d v="2014-08-18T17:32:33"/>
    <b v="0"/>
    <n v="21"/>
    <b v="1"/>
    <s v="theater/plays"/>
    <n v="1"/>
    <n v="1.0500000000000001E-2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20"/>
    <x v="2"/>
    <d v="2016-02-05T22:00:00"/>
    <d v="2016-02-05T22:00:00"/>
    <b v="0"/>
    <n v="42"/>
    <b v="1"/>
    <s v="theater/plays"/>
    <n v="1.0965"/>
    <n v="1.9151846785225718E-2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x v="3421"/>
    <x v="3"/>
    <d v="2014-06-17T03:00:00"/>
    <d v="2014-06-17T03:00:00"/>
    <b v="0"/>
    <n v="71"/>
    <b v="1"/>
    <s v="theater/plays"/>
    <n v="1.0026315789473683"/>
    <n v="7.4540682414698167E-3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22"/>
    <x v="3"/>
    <d v="2014-07-10T09:07:49"/>
    <d v="2014-07-10T09:07:49"/>
    <b v="0"/>
    <n v="168"/>
    <b v="1"/>
    <s v="theater/plays"/>
    <n v="1.0555000000000001"/>
    <n v="1.5916627190904784E-2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23"/>
    <x v="2"/>
    <d v="2016-08-07T03:00:00"/>
    <d v="2016-08-07T03:00:00"/>
    <b v="0"/>
    <n v="19"/>
    <b v="1"/>
    <s v="theater/plays"/>
    <n v="1.1200000000000001"/>
    <n v="1.6964285714285713E-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24"/>
    <x v="3"/>
    <d v="2014-08-21T16:28:00"/>
    <d v="2014-08-21T16:28:00"/>
    <b v="0"/>
    <n v="37"/>
    <b v="1"/>
    <s v="theater/plays"/>
    <n v="1.0589999999999999"/>
    <n v="6.987724268177526E-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25"/>
    <x v="0"/>
    <d v="2015-08-19T17:03:40"/>
    <d v="2015-08-19T17:03:40"/>
    <b v="0"/>
    <n v="36"/>
    <b v="1"/>
    <s v="theater/plays"/>
    <n v="1.01"/>
    <n v="1.1881188118811881E-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26"/>
    <x v="0"/>
    <d v="2015-05-02T21:00:00"/>
    <d v="2015-05-02T21:00:00"/>
    <b v="0"/>
    <n v="14"/>
    <b v="1"/>
    <s v="theater/plays"/>
    <n v="1.042"/>
    <n v="5.3742802303262957E-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27"/>
    <x v="2"/>
    <d v="2016-01-19T04:59:00"/>
    <d v="2016-01-19T04:59:00"/>
    <b v="0"/>
    <n v="18"/>
    <b v="1"/>
    <s v="theater/plays"/>
    <n v="1.3467833333333334"/>
    <n v="1.113764896605492E-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28"/>
    <x v="3"/>
    <d v="2014-07-11T16:15:00"/>
    <d v="2014-07-11T16:15:00"/>
    <b v="0"/>
    <n v="82"/>
    <b v="1"/>
    <s v="theater/plays"/>
    <n v="1.052184"/>
    <n v="1.558662743398493E-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29"/>
    <x v="0"/>
    <d v="2015-11-13T20:17:00"/>
    <d v="2015-11-13T20:17:00"/>
    <b v="0"/>
    <n v="43"/>
    <b v="1"/>
    <s v="theater/plays"/>
    <n v="1.026"/>
    <n v="1.6764132553606238E-2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30"/>
    <x v="0"/>
    <d v="2015-05-30T20:11:12"/>
    <d v="2015-05-30T20:11:12"/>
    <b v="0"/>
    <n v="8"/>
    <b v="1"/>
    <s v="theater/plays"/>
    <n v="1"/>
    <n v="3.2000000000000001E-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31"/>
    <x v="3"/>
    <d v="2014-09-09T12:35:46"/>
    <d v="2014-09-09T12:35:46"/>
    <b v="0"/>
    <n v="45"/>
    <b v="1"/>
    <s v="theater/plays"/>
    <n v="1.855"/>
    <n v="2.4258760107816711E-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32"/>
    <x v="2"/>
    <d v="2016-06-08T13:59:00"/>
    <d v="2016-06-08T13:59:00"/>
    <b v="0"/>
    <n v="20"/>
    <b v="1"/>
    <s v="theater/plays"/>
    <n v="2.89"/>
    <n v="2.306805074971165E-2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33"/>
    <x v="0"/>
    <d v="2015-10-23T12:43:56"/>
    <d v="2015-10-23T12:43:56"/>
    <b v="0"/>
    <n v="31"/>
    <b v="1"/>
    <s v="theater/plays"/>
    <n v="1"/>
    <n v="1.55E-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34"/>
    <x v="0"/>
    <d v="2015-02-05T12:20:00"/>
    <d v="2015-02-05T12:20:00"/>
    <b v="0"/>
    <n v="25"/>
    <b v="1"/>
    <s v="theater/plays"/>
    <n v="1.0820000000000001"/>
    <n v="2.3105360443622922E-2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35"/>
    <x v="2"/>
    <d v="2016-03-18T20:20:12"/>
    <d v="2016-03-18T20:20:12"/>
    <b v="0"/>
    <n v="14"/>
    <b v="1"/>
    <s v="theater/plays"/>
    <n v="1.0780000000000001"/>
    <n v="1.2987012987012988E-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36"/>
    <x v="3"/>
    <d v="2014-12-17T02:51:29"/>
    <d v="2014-12-17T02:51:29"/>
    <b v="0"/>
    <n v="45"/>
    <b v="1"/>
    <s v="theater/plays"/>
    <n v="1.0976190476190477"/>
    <n v="1.9522776572668113E-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37"/>
    <x v="2"/>
    <d v="2016-07-09T04:00:00"/>
    <d v="2016-07-09T04:00:00"/>
    <b v="0"/>
    <n v="20"/>
    <b v="1"/>
    <s v="theater/plays"/>
    <n v="1.70625"/>
    <n v="1.4652014652014652E-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38"/>
    <x v="0"/>
    <d v="2015-04-02T15:54:31"/>
    <d v="2015-04-02T15:54:31"/>
    <b v="0"/>
    <n v="39"/>
    <b v="1"/>
    <s v="theater/plays"/>
    <n v="1.52"/>
    <n v="5.131578947368421E-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39"/>
    <x v="0"/>
    <d v="2015-04-21T17:22:07"/>
    <d v="2015-04-21T17:22:07"/>
    <b v="0"/>
    <n v="16"/>
    <b v="1"/>
    <s v="theater/plays"/>
    <n v="1.0123076923076924"/>
    <n v="2.4316109422492401E-2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40"/>
    <x v="3"/>
    <d v="2014-07-23T03:59:00"/>
    <d v="2014-07-23T03:59:00"/>
    <b v="0"/>
    <n v="37"/>
    <b v="1"/>
    <s v="theater/plays"/>
    <n v="1.532"/>
    <n v="2.4151436031331592E-2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41"/>
    <x v="2"/>
    <d v="2016-08-13T23:29:16"/>
    <d v="2016-08-13T23:29:16"/>
    <b v="0"/>
    <n v="14"/>
    <b v="1"/>
    <s v="theater/plays"/>
    <n v="1.2833333333333334"/>
    <n v="3.6363636363636362E-2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42"/>
    <x v="3"/>
    <d v="2014-07-31T16:45:59"/>
    <d v="2014-07-31T16:45:59"/>
    <b v="0"/>
    <n v="21"/>
    <b v="1"/>
    <s v="theater/plays"/>
    <n v="1.0071428571428571"/>
    <n v="2.9787234042553193E-2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43"/>
    <x v="2"/>
    <d v="2016-10-13T18:00:27"/>
    <d v="2016-10-13T18:00:27"/>
    <b v="0"/>
    <n v="69"/>
    <b v="1"/>
    <s v="theater/plays"/>
    <n v="1.0065"/>
    <n v="6.8554396423248882E-3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44"/>
    <x v="3"/>
    <d v="2014-08-01T06:59:00"/>
    <d v="2014-08-01T06:59:00"/>
    <b v="0"/>
    <n v="16"/>
    <b v="1"/>
    <s v="theater/plays"/>
    <n v="1.913"/>
    <n v="2.7879421502003832E-3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45"/>
    <x v="0"/>
    <d v="2015-02-12T05:59:00"/>
    <d v="2015-02-12T05:59:00"/>
    <b v="0"/>
    <n v="55"/>
    <b v="1"/>
    <s v="theater/plays"/>
    <n v="1.4019999999999999"/>
    <n v="1.9614835948644792E-2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46"/>
    <x v="0"/>
    <d v="2015-02-03T04:27:00"/>
    <d v="2015-02-03T04:27:00"/>
    <b v="0"/>
    <n v="27"/>
    <b v="1"/>
    <s v="theater/plays"/>
    <n v="1.2433537832310839"/>
    <n v="2.2203947368421052E-2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47"/>
    <x v="2"/>
    <d v="2016-05-20T11:31:00"/>
    <d v="2016-05-20T11:31:00"/>
    <b v="0"/>
    <n v="36"/>
    <b v="1"/>
    <s v="theater/plays"/>
    <n v="1.262"/>
    <n v="5.7052297939778132E-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48"/>
    <x v="3"/>
    <d v="2014-08-15T12:39:12"/>
    <d v="2014-08-15T12:39:12"/>
    <b v="0"/>
    <n v="19"/>
    <b v="1"/>
    <s v="theater/plays"/>
    <n v="1.9"/>
    <n v="0.02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49"/>
    <x v="2"/>
    <d v="2016-10-29T03:00:00"/>
    <d v="2016-10-29T03:00:00"/>
    <b v="0"/>
    <n v="12"/>
    <b v="1"/>
    <s v="theater/plays"/>
    <n v="1.39"/>
    <n v="1.7266187050359712E-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50"/>
    <x v="0"/>
    <d v="2015-07-10T18:00:00"/>
    <d v="2015-07-10T18:00:00"/>
    <b v="0"/>
    <n v="17"/>
    <b v="1"/>
    <s v="theater/plays"/>
    <n v="2.02"/>
    <n v="3.3663366336633666E-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51"/>
    <x v="2"/>
    <d v="2016-10-11T03:59:00"/>
    <d v="2016-10-11T03:59:00"/>
    <b v="0"/>
    <n v="114"/>
    <b v="1"/>
    <s v="theater/plays"/>
    <n v="1.0338000000000001"/>
    <n v="1.1027278003482298E-2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52"/>
    <x v="2"/>
    <d v="2016-08-23T03:07:17"/>
    <d v="2016-08-23T03:07:17"/>
    <b v="0"/>
    <n v="93"/>
    <b v="1"/>
    <s v="theater/plays"/>
    <n v="1.023236"/>
    <n v="1.8177624712187607E-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53"/>
    <x v="0"/>
    <d v="2015-08-09T16:00:00"/>
    <d v="2015-08-09T16:00:00"/>
    <b v="0"/>
    <n v="36"/>
    <b v="1"/>
    <s v="theater/plays"/>
    <n v="1.03"/>
    <n v="1.7475728155339806E-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54"/>
    <x v="2"/>
    <d v="2016-04-19T23:27:30"/>
    <d v="2016-04-19T23:27:30"/>
    <b v="0"/>
    <n v="61"/>
    <b v="1"/>
    <s v="theater/plays"/>
    <n v="1.2714285714285714"/>
    <n v="1.3707865168539326E-2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55"/>
    <x v="0"/>
    <d v="2015-03-20T15:07:12"/>
    <d v="2015-03-20T15:07:12"/>
    <b v="0"/>
    <n v="47"/>
    <b v="1"/>
    <s v="theater/plays"/>
    <n v="1.01"/>
    <n v="1.5511551155115511E-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56"/>
    <x v="2"/>
    <d v="2016-09-21T03:00:00"/>
    <d v="2016-09-21T03:00:00"/>
    <b v="0"/>
    <n v="17"/>
    <b v="1"/>
    <s v="theater/plays"/>
    <n v="1.2178"/>
    <n v="1.3959599277385448E-3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57"/>
    <x v="2"/>
    <d v="2016-04-28T15:24:05"/>
    <d v="2016-04-28T15:24:05"/>
    <b v="0"/>
    <n v="63"/>
    <b v="1"/>
    <s v="theater/plays"/>
    <n v="1.1339285714285714"/>
    <n v="1.9842519685039368E-2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58"/>
    <x v="2"/>
    <d v="2016-07-15T21:38:00"/>
    <d v="2016-07-15T21:38:00"/>
    <b v="0"/>
    <n v="9"/>
    <b v="1"/>
    <s v="theater/plays"/>
    <n v="1.5"/>
    <n v="2.4E-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59"/>
    <x v="3"/>
    <d v="2014-08-31T20:00:00"/>
    <d v="2014-08-31T20:00:00"/>
    <b v="0"/>
    <n v="30"/>
    <b v="1"/>
    <s v="theater/plays"/>
    <n v="2.1459999999999999"/>
    <n v="2.7958993476234855E-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60"/>
    <x v="3"/>
    <d v="2014-11-06T05:59:00"/>
    <d v="2014-11-06T05:59:00"/>
    <b v="0"/>
    <n v="23"/>
    <b v="1"/>
    <s v="theater/plays"/>
    <n v="1.0205"/>
    <n v="1.1268985791278784E-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61"/>
    <x v="0"/>
    <d v="2015-03-20T20:27:00"/>
    <d v="2015-03-20T20:27:00"/>
    <b v="0"/>
    <n v="33"/>
    <b v="1"/>
    <s v="theater/plays"/>
    <n v="1"/>
    <n v="6.7346938775510205E-3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62"/>
    <x v="2"/>
    <d v="2016-07-20T12:02:11"/>
    <d v="2016-07-20T12:02:11"/>
    <b v="0"/>
    <n v="39"/>
    <b v="1"/>
    <s v="theater/plays"/>
    <n v="1.01"/>
    <n v="1.9306930693069307E-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63"/>
    <x v="3"/>
    <d v="2014-11-03T00:00:00"/>
    <d v="2014-11-03T00:00:00"/>
    <b v="0"/>
    <n v="17"/>
    <b v="1"/>
    <s v="theater/plays"/>
    <n v="1.1333333333333333"/>
    <n v="0.0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64"/>
    <x v="3"/>
    <d v="2014-10-27T03:00:00"/>
    <d v="2014-10-27T03:00:00"/>
    <b v="0"/>
    <n v="6"/>
    <b v="1"/>
    <s v="theater/plays"/>
    <n v="1.04"/>
    <n v="1.9230769230769232E-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65"/>
    <x v="0"/>
    <d v="2015-05-17T03:00:00"/>
    <d v="2015-05-17T03:00:00"/>
    <b v="0"/>
    <n v="39"/>
    <b v="1"/>
    <s v="theater/plays"/>
    <n v="1.1533333333333333"/>
    <n v="1.8786127167630059E-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66"/>
    <x v="0"/>
    <d v="2015-03-16T21:00:00"/>
    <d v="2015-03-16T21:00:00"/>
    <b v="0"/>
    <n v="57"/>
    <b v="1"/>
    <s v="theater/plays"/>
    <n v="1.1285000000000001"/>
    <n v="2.5254762959680991E-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67"/>
    <x v="3"/>
    <d v="2014-06-21T20:31:20"/>
    <d v="2014-06-21T20:31:20"/>
    <b v="0"/>
    <n v="56"/>
    <b v="1"/>
    <s v="theater/plays"/>
    <n v="1.2786666666666666"/>
    <n v="2.9197080291970802E-2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68"/>
    <x v="0"/>
    <d v="2015-07-10T21:00:00"/>
    <d v="2015-07-10T21:00:00"/>
    <b v="0"/>
    <n v="13"/>
    <b v="1"/>
    <s v="theater/plays"/>
    <n v="1.4266666666666667"/>
    <n v="6.0747663551401869E-3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69"/>
    <x v="0"/>
    <d v="2015-01-02T05:56:28"/>
    <d v="2015-01-02T05:56:28"/>
    <b v="0"/>
    <n v="95"/>
    <b v="1"/>
    <s v="theater/plays"/>
    <n v="1.1879999999999999"/>
    <n v="7.9966329966329967E-3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70"/>
    <x v="3"/>
    <d v="2014-07-06T18:31:06"/>
    <d v="2014-07-06T18:31:06"/>
    <b v="0"/>
    <n v="80"/>
    <b v="1"/>
    <s v="theater/plays"/>
    <n v="1.3833333333333333"/>
    <n v="1.9277108433734941E-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71"/>
    <x v="3"/>
    <d v="2014-07-03T16:03:01"/>
    <d v="2014-07-03T16:03:01"/>
    <b v="0"/>
    <n v="133"/>
    <b v="1"/>
    <s v="theater/plays"/>
    <n v="1.599402985074627"/>
    <n v="2.4822695035460994E-2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72"/>
    <x v="2"/>
    <d v="2016-06-15T18:14:59"/>
    <d v="2016-06-15T18:14:59"/>
    <b v="0"/>
    <n v="44"/>
    <b v="1"/>
    <s v="theater/plays"/>
    <n v="1.1424000000000001"/>
    <n v="1.5406162464985995E-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73"/>
    <x v="2"/>
    <d v="2016-02-02T16:38:00"/>
    <d v="2016-02-02T16:38:00"/>
    <b v="0"/>
    <n v="30"/>
    <b v="1"/>
    <s v="theater/plays"/>
    <n v="1.0060606060606061"/>
    <n v="1.8072289156626505E-2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74"/>
    <x v="0"/>
    <d v="2015-06-03T06:59:00"/>
    <d v="2015-06-03T06:59:00"/>
    <b v="0"/>
    <n v="56"/>
    <b v="1"/>
    <s v="theater/plays"/>
    <n v="1.552"/>
    <n v="1.2027491408934709E-2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75"/>
    <x v="0"/>
    <d v="2015-06-24T22:34:12"/>
    <d v="2015-06-24T22:34:12"/>
    <b v="0"/>
    <n v="66"/>
    <b v="1"/>
    <s v="theater/plays"/>
    <n v="1.2775000000000001"/>
    <n v="2.5831702544031311E-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76"/>
    <x v="0"/>
    <d v="2015-04-17T16:00:00"/>
    <d v="2015-04-17T16:00:00"/>
    <b v="0"/>
    <n v="29"/>
    <b v="1"/>
    <s v="theater/plays"/>
    <n v="1.212"/>
    <n v="7.9757975797579757E-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77"/>
    <x v="3"/>
    <d v="2014-05-24T21:00:00"/>
    <d v="2014-05-24T21:00:00"/>
    <b v="0"/>
    <n v="72"/>
    <b v="1"/>
    <s v="theater/plays"/>
    <n v="1.127"/>
    <n v="1.2777284826974268E-2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78"/>
    <x v="2"/>
    <d v="2016-04-13T19:15:24"/>
    <d v="2016-04-13T19:15:24"/>
    <b v="0"/>
    <n v="27"/>
    <b v="1"/>
    <s v="theater/plays"/>
    <n v="1.2749999999999999"/>
    <n v="2.1176470588235293E-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79"/>
    <x v="0"/>
    <d v="2015-05-18T05:59:44"/>
    <d v="2015-05-18T05:59:44"/>
    <b v="0"/>
    <n v="10"/>
    <b v="1"/>
    <s v="theater/plays"/>
    <n v="1.5820000000000001"/>
    <n v="1.2642225031605562E-2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80"/>
    <x v="0"/>
    <d v="2015-10-26T00:13:17"/>
    <d v="2015-10-26T00:13:17"/>
    <b v="0"/>
    <n v="35"/>
    <b v="1"/>
    <s v="theater/plays"/>
    <n v="1.0526894736842105"/>
    <n v="8.7495187764672945E-3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81"/>
    <x v="3"/>
    <d v="2014-08-17T05:11:00"/>
    <d v="2014-08-17T05:11:00"/>
    <b v="0"/>
    <n v="29"/>
    <b v="1"/>
    <s v="theater/plays"/>
    <n v="1"/>
    <n v="1.9333333333333334E-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82"/>
    <x v="2"/>
    <d v="2016-11-26T06:00:00"/>
    <d v="2016-11-26T06:00:00"/>
    <b v="0"/>
    <n v="13"/>
    <b v="1"/>
    <s v="theater/plays"/>
    <n v="1"/>
    <n v="3.2500000000000001E-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83"/>
    <x v="3"/>
    <d v="2014-11-01T17:18:00"/>
    <d v="2014-11-01T17:18:00"/>
    <b v="0"/>
    <n v="72"/>
    <b v="1"/>
    <s v="theater/plays"/>
    <n v="1.0686"/>
    <n v="1.347557551937114E-2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84"/>
    <x v="2"/>
    <d v="2016-09-11T20:19:26"/>
    <d v="2016-09-11T20:19:26"/>
    <b v="0"/>
    <n v="78"/>
    <b v="1"/>
    <s v="theater/plays"/>
    <n v="1.244"/>
    <n v="2.0900321543408359E-2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85"/>
    <x v="2"/>
    <d v="2016-06-02T22:00:00"/>
    <d v="2016-06-02T22:00:00"/>
    <b v="0"/>
    <n v="49"/>
    <b v="1"/>
    <s v="theater/plays"/>
    <n v="1.0870406189555126"/>
    <n v="2.9062870699881376E-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86"/>
    <x v="2"/>
    <d v="2016-05-28T21:44:00"/>
    <d v="2016-05-28T21:44:00"/>
    <b v="0"/>
    <n v="42"/>
    <b v="1"/>
    <s v="theater/plays"/>
    <n v="1.0242424242424242"/>
    <n v="2.4852071005917159E-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87"/>
    <x v="0"/>
    <d v="2015-07-01T06:59:00"/>
    <d v="2015-07-01T06:59:00"/>
    <b v="0"/>
    <n v="35"/>
    <b v="1"/>
    <s v="theater/plays"/>
    <n v="1.0549999999999999"/>
    <n v="1.6587677725118485E-2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488"/>
    <x v="2"/>
    <d v="2016-03-07T04:59:00"/>
    <d v="2016-03-07T04:59:00"/>
    <b v="0"/>
    <n v="42"/>
    <b v="1"/>
    <s v="theater/plays"/>
    <n v="1.0629999999999999"/>
    <n v="3.9510818438381938E-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489"/>
    <x v="0"/>
    <d v="2015-09-11T18:19:55"/>
    <d v="2015-09-11T18:19:55"/>
    <b v="0"/>
    <n v="42"/>
    <b v="1"/>
    <s v="theater/plays"/>
    <n v="1.0066666666666666"/>
    <n v="2.781456953642384E-2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490"/>
    <x v="2"/>
    <d v="2016-03-16T03:59:00"/>
    <d v="2016-03-16T03:59:00"/>
    <b v="0"/>
    <n v="31"/>
    <b v="1"/>
    <s v="theater/plays"/>
    <n v="1.054"/>
    <n v="7.3529411764705881E-3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491"/>
    <x v="2"/>
    <d v="2016-07-24T11:28:48"/>
    <d v="2016-07-24T11:28:48"/>
    <b v="0"/>
    <n v="38"/>
    <b v="1"/>
    <s v="theater/plays"/>
    <n v="1.0755999999999999"/>
    <n v="1.4131647452584604E-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492"/>
    <x v="0"/>
    <d v="2015-11-19T18:58:11"/>
    <d v="2015-11-19T18:58:11"/>
    <b v="0"/>
    <n v="8"/>
    <b v="1"/>
    <s v="theater/plays"/>
    <n v="1"/>
    <n v="8.0000000000000002E-3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x v="3493"/>
    <x v="3"/>
    <d v="2014-05-13T04:00:00"/>
    <d v="2014-05-13T04:00:00"/>
    <b v="0"/>
    <n v="39"/>
    <b v="1"/>
    <s v="theater/plays"/>
    <n v="1.0376000000000001"/>
    <n v="1.5034695451040863E-2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494"/>
    <x v="3"/>
    <d v="2014-08-23T17:37:20"/>
    <d v="2014-08-23T17:37:20"/>
    <b v="0"/>
    <n v="29"/>
    <b v="1"/>
    <s v="theater/plays"/>
    <n v="1.0149999999999999"/>
    <n v="9.5238095238095247E-3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495"/>
    <x v="2"/>
    <d v="2016-05-31T22:08:57"/>
    <d v="2016-05-31T22:08:57"/>
    <b v="0"/>
    <n v="72"/>
    <b v="1"/>
    <s v="theater/plays"/>
    <n v="1.044"/>
    <n v="6.8965517241379309E-3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496"/>
    <x v="2"/>
    <d v="2016-05-10T21:00:00"/>
    <d v="2016-05-10T21:00:00"/>
    <b v="0"/>
    <n v="15"/>
    <b v="1"/>
    <s v="theater/plays"/>
    <n v="1.8"/>
    <n v="8.3333333333333329E-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497"/>
    <x v="3"/>
    <d v="2014-11-21T04:55:00"/>
    <d v="2014-11-21T04:55:00"/>
    <b v="0"/>
    <n v="33"/>
    <b v="1"/>
    <s v="theater/plays"/>
    <n v="1.0633333333333332"/>
    <n v="1.0344827586206896E-2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498"/>
    <x v="3"/>
    <d v="2014-07-02T14:54:06"/>
    <d v="2014-07-02T14:54:06"/>
    <b v="0"/>
    <n v="15"/>
    <b v="1"/>
    <s v="theater/plays"/>
    <n v="1.0055555555555555"/>
    <n v="1.6574585635359115E-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499"/>
    <x v="3"/>
    <d v="2014-11-07T18:30:00"/>
    <d v="2014-11-07T18:30:00"/>
    <b v="0"/>
    <n v="19"/>
    <b v="1"/>
    <s v="theater/plays"/>
    <n v="1.012"/>
    <n v="1.2516469038208168E-2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00"/>
    <x v="0"/>
    <d v="2015-04-23T11:53:12"/>
    <d v="2015-04-23T11:53:12"/>
    <b v="0"/>
    <n v="17"/>
    <b v="1"/>
    <s v="theater/plays"/>
    <n v="1"/>
    <n v="1.7000000000000001E-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01"/>
    <x v="3"/>
    <d v="2014-06-04T04:59:00"/>
    <d v="2014-06-04T04:59:00"/>
    <b v="0"/>
    <n v="44"/>
    <b v="1"/>
    <s v="theater/plays"/>
    <n v="1.1839285714285714"/>
    <n v="1.3273001508295626E-2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02"/>
    <x v="0"/>
    <d v="2015-02-02T04:59:00"/>
    <d v="2015-02-02T04:59:00"/>
    <b v="0"/>
    <n v="10"/>
    <b v="1"/>
    <s v="theater/plays"/>
    <n v="1.1000000000000001"/>
    <n v="1.8181818181818181E-2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03"/>
    <x v="0"/>
    <d v="2015-05-31T18:32:51"/>
    <d v="2015-05-31T18:32:51"/>
    <b v="0"/>
    <n v="46"/>
    <b v="1"/>
    <s v="theater/plays"/>
    <n v="1.0266666666666666"/>
    <n v="1.4935064935064935E-2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04"/>
    <x v="3"/>
    <d v="2014-09-08T03:00:00"/>
    <d v="2014-09-08T03:00:00"/>
    <b v="0"/>
    <n v="11"/>
    <b v="1"/>
    <s v="theater/plays"/>
    <n v="1"/>
    <n v="4.4000000000000003E-3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05"/>
    <x v="3"/>
    <d v="2014-07-04T11:00:00"/>
    <d v="2014-07-04T11:00:00"/>
    <b v="0"/>
    <n v="13"/>
    <b v="1"/>
    <s v="theater/plays"/>
    <n v="1"/>
    <n v="3.2499999999999999E-3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06"/>
    <x v="3"/>
    <d v="2014-10-02T14:21:00"/>
    <d v="2014-10-02T14:21:00"/>
    <b v="0"/>
    <n v="33"/>
    <b v="1"/>
    <s v="theater/plays"/>
    <n v="1.10046"/>
    <n v="1.9991639859695036E-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07"/>
    <x v="0"/>
    <d v="2015-03-04T14:22:30"/>
    <d v="2015-03-04T14:22:30"/>
    <b v="0"/>
    <n v="28"/>
    <b v="1"/>
    <s v="theater/plays"/>
    <n v="1.0135000000000001"/>
    <n v="1.3813517513566848E-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08"/>
    <x v="0"/>
    <d v="2015-09-06T13:47:00"/>
    <d v="2015-09-06T13:47:00"/>
    <b v="0"/>
    <n v="21"/>
    <b v="1"/>
    <s v="theater/plays"/>
    <n v="1.0075000000000001"/>
    <n v="1.0421836228287842E-2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09"/>
    <x v="3"/>
    <d v="2014-09-29T08:40:20"/>
    <d v="2014-09-29T08:40:20"/>
    <b v="0"/>
    <n v="13"/>
    <b v="1"/>
    <s v="theater/plays"/>
    <n v="1.6942857142857144"/>
    <n v="2.1922428330522766E-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10"/>
    <x v="0"/>
    <d v="2015-09-15T10:06:00"/>
    <d v="2015-09-15T10:06:00"/>
    <b v="0"/>
    <n v="34"/>
    <b v="1"/>
    <s v="theater/plays"/>
    <n v="1"/>
    <n v="2.4372759856630826E-2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11"/>
    <x v="2"/>
    <d v="2016-09-25T23:00:00"/>
    <d v="2016-09-25T23:00:00"/>
    <b v="0"/>
    <n v="80"/>
    <b v="1"/>
    <s v="theater/plays"/>
    <n v="1.1365000000000001"/>
    <n v="1.7597888253409591E-2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12"/>
    <x v="3"/>
    <d v="2014-09-13T04:00:00"/>
    <d v="2014-09-13T04:00:00"/>
    <b v="0"/>
    <n v="74"/>
    <b v="1"/>
    <s v="theater/plays"/>
    <n v="1.0156000000000001"/>
    <n v="7.28633320204805E-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453"/>
    <x v="0"/>
    <d v="2015-08-09T16:00:00"/>
    <d v="2015-08-09T16:00:00"/>
    <b v="0"/>
    <n v="7"/>
    <b v="1"/>
    <s v="theater/plays"/>
    <n v="1.06"/>
    <n v="1.3207547169811321E-2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13"/>
    <x v="2"/>
    <d v="2016-04-28T05:59:00"/>
    <d v="2016-04-28T05:59:00"/>
    <b v="0"/>
    <n v="34"/>
    <b v="1"/>
    <s v="theater/plays"/>
    <n v="1.02"/>
    <n v="1.0101010101010102E-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14"/>
    <x v="0"/>
    <d v="2015-07-11T03:59:00"/>
    <d v="2015-07-11T03:59:00"/>
    <b v="0"/>
    <n v="86"/>
    <b v="1"/>
    <s v="theater/plays"/>
    <n v="1.1691666666666667"/>
    <n v="1.225944404846757E-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15"/>
    <x v="1"/>
    <d v="2017-01-18T12:01:58"/>
    <d v="2017-01-18T12:01:58"/>
    <b v="0"/>
    <n v="37"/>
    <b v="1"/>
    <s v="theater/plays"/>
    <n v="1.0115151515151515"/>
    <n v="2.2168963451168363E-2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16"/>
    <x v="0"/>
    <d v="2015-07-13T01:00:00"/>
    <d v="2015-07-13T01:00:00"/>
    <b v="0"/>
    <n v="18"/>
    <b v="1"/>
    <s v="theater/plays"/>
    <n v="1.32"/>
    <n v="2.7272727272727271E-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17"/>
    <x v="2"/>
    <d v="2016-04-10T20:00:00"/>
    <d v="2016-04-10T20:00:00"/>
    <b v="0"/>
    <n v="22"/>
    <b v="1"/>
    <s v="theater/plays"/>
    <n v="1"/>
    <n v="8.0000000000000002E-3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18"/>
    <x v="2"/>
    <d v="2016-06-30T15:42:14"/>
    <d v="2016-06-30T15:42:14"/>
    <b v="0"/>
    <n v="26"/>
    <b v="1"/>
    <s v="theater/plays"/>
    <n v="1.28"/>
    <n v="2.0312500000000001E-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19"/>
    <x v="3"/>
    <d v="2014-09-18T03:59:00"/>
    <d v="2014-09-18T03:59:00"/>
    <b v="0"/>
    <n v="27"/>
    <b v="1"/>
    <s v="theater/plays"/>
    <n v="1.1895833333333334"/>
    <n v="2.3642732049036778E-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20"/>
    <x v="0"/>
    <d v="2015-11-11T19:16:07"/>
    <d v="2015-11-11T19:16:07"/>
    <b v="0"/>
    <n v="8"/>
    <b v="1"/>
    <s v="theater/plays"/>
    <n v="1.262"/>
    <n v="1.2678288431061807E-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21"/>
    <x v="0"/>
    <d v="2015-10-01T15:00:23"/>
    <d v="2015-10-01T15:00:23"/>
    <b v="0"/>
    <n v="204"/>
    <b v="1"/>
    <s v="theater/plays"/>
    <n v="1.5620000000000001"/>
    <n v="2.6120358514724711E-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1804"/>
    <x v="0"/>
    <d v="2015-10-02T18:00:00"/>
    <d v="2015-10-02T18:00:00"/>
    <b v="0"/>
    <n v="46"/>
    <b v="1"/>
    <s v="theater/plays"/>
    <n v="1.0315000000000001"/>
    <n v="2.2297624818225885E-2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22"/>
    <x v="0"/>
    <d v="2015-12-20T11:59:00"/>
    <d v="2015-12-20T11:59:00"/>
    <b v="0"/>
    <n v="17"/>
    <b v="1"/>
    <s v="theater/plays"/>
    <n v="1.5333333333333334"/>
    <n v="7.3913043478260873E-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23"/>
    <x v="3"/>
    <d v="2014-11-17T07:59:00"/>
    <d v="2014-11-17T07:59:00"/>
    <b v="0"/>
    <n v="28"/>
    <b v="1"/>
    <s v="theater/plays"/>
    <n v="1.8044444444444445"/>
    <n v="2.2988505747126436E-2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24"/>
    <x v="2"/>
    <d v="2016-08-17T10:05:40"/>
    <d v="2016-08-17T10:05:40"/>
    <b v="0"/>
    <n v="83"/>
    <b v="1"/>
    <s v="theater/plays"/>
    <n v="1.2845"/>
    <n v="3.2308291163876998E-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25"/>
    <x v="2"/>
    <d v="2016-09-08T18:08:42"/>
    <d v="2016-09-08T18:08:42"/>
    <b v="0"/>
    <n v="13"/>
    <b v="1"/>
    <s v="theater/plays"/>
    <n v="1.1966666666666668"/>
    <n v="1.8105849582172703E-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26"/>
    <x v="2"/>
    <d v="2016-06-26T00:04:51"/>
    <d v="2016-06-26T00:04:51"/>
    <b v="0"/>
    <n v="8"/>
    <b v="1"/>
    <s v="theater/plays"/>
    <n v="1.23"/>
    <n v="2.1680216802168022E-2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27"/>
    <x v="0"/>
    <d v="2015-08-31T17:31:15"/>
    <d v="2015-08-31T17:31:15"/>
    <b v="0"/>
    <n v="32"/>
    <b v="1"/>
    <s v="theater/plays"/>
    <n v="1.05"/>
    <n v="2.5396825396825397E-2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28"/>
    <x v="3"/>
    <d v="2014-09-07T14:23:42"/>
    <d v="2014-09-07T14:23:42"/>
    <b v="0"/>
    <n v="85"/>
    <b v="1"/>
    <s v="theater/plays"/>
    <n v="1.0223636363636364"/>
    <n v="1.5116485861639694E-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29"/>
    <x v="0"/>
    <d v="2015-06-25T18:07:39"/>
    <d v="2015-06-25T18:07:39"/>
    <b v="0"/>
    <n v="29"/>
    <b v="1"/>
    <s v="theater/plays"/>
    <n v="1.0466666666666666"/>
    <n v="1.8471337579617834E-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30"/>
    <x v="0"/>
    <d v="2015-03-07T19:57:37"/>
    <d v="2015-03-07T19:57:37"/>
    <b v="0"/>
    <n v="24"/>
    <b v="1"/>
    <s v="theater/plays"/>
    <n v="1"/>
    <n v="9.5999999999999992E-3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31"/>
    <x v="0"/>
    <d v="2015-04-11T19:22:39"/>
    <d v="2015-04-11T19:22:39"/>
    <b v="0"/>
    <n v="8"/>
    <b v="1"/>
    <s v="theater/plays"/>
    <n v="1.004"/>
    <n v="3.1872509960159362E-2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32"/>
    <x v="0"/>
    <d v="2015-04-01T03:59:00"/>
    <d v="2015-04-01T03:59:00"/>
    <b v="0"/>
    <n v="19"/>
    <b v="1"/>
    <s v="theater/plays"/>
    <n v="1.0227272727272727"/>
    <n v="1.6888888888888887E-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33"/>
    <x v="2"/>
    <d v="2016-05-14T03:59:00"/>
    <d v="2016-05-14T03:59:00"/>
    <b v="0"/>
    <n v="336"/>
    <b v="1"/>
    <s v="theater/plays"/>
    <n v="1.1440928571428572"/>
    <n v="8.3909273098462279E-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34"/>
    <x v="2"/>
    <d v="2016-03-05T01:00:00"/>
    <d v="2016-03-05T01:00:00"/>
    <b v="0"/>
    <n v="13"/>
    <b v="1"/>
    <s v="theater/plays"/>
    <n v="1.019047619047619"/>
    <n v="6.0747663551401869E-3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35"/>
    <x v="0"/>
    <d v="2015-09-04T09:27:53"/>
    <d v="2015-09-04T09:27:53"/>
    <b v="0"/>
    <n v="42"/>
    <b v="1"/>
    <s v="theater/plays"/>
    <n v="1.02"/>
    <n v="4.1176470588235294E-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36"/>
    <x v="2"/>
    <d v="2016-05-02T21:26:38"/>
    <d v="2016-05-02T21:26:38"/>
    <b v="0"/>
    <n v="64"/>
    <b v="1"/>
    <s v="theater/plays"/>
    <n v="1.048"/>
    <n v="2.4427480916030534E-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37"/>
    <x v="3"/>
    <d v="2014-05-22T22:07:00"/>
    <d v="2014-05-22T22:07:00"/>
    <b v="0"/>
    <n v="25"/>
    <b v="1"/>
    <s v="theater/plays"/>
    <n v="1.0183333333333333"/>
    <n v="1.6366612111292964E-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38"/>
    <x v="3"/>
    <d v="2014-06-28T14:05:24"/>
    <d v="2014-06-28T14:05:24"/>
    <b v="0"/>
    <n v="20"/>
    <b v="1"/>
    <s v="theater/plays"/>
    <n v="1"/>
    <n v="2.5873221216041398E-2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39"/>
    <x v="0"/>
    <d v="2015-08-12T00:00:00"/>
    <d v="2015-08-12T00:00:00"/>
    <b v="0"/>
    <n v="104"/>
    <b v="1"/>
    <s v="theater/plays"/>
    <n v="1.0627272727272727"/>
    <n v="1.7792985457656115E-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40"/>
    <x v="0"/>
    <d v="2015-02-11T17:00:00"/>
    <d v="2015-02-11T17:00:00"/>
    <b v="0"/>
    <n v="53"/>
    <b v="1"/>
    <s v="theater/plays"/>
    <n v="1.1342219999999998"/>
    <n v="9.3456131163035111E-3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41"/>
    <x v="2"/>
    <d v="2016-11-17T11:36:34"/>
    <d v="2016-11-17T11:36:34"/>
    <b v="0"/>
    <n v="14"/>
    <b v="1"/>
    <s v="theater/plays"/>
    <n v="1"/>
    <n v="5.8333333333333336E-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42"/>
    <x v="3"/>
    <d v="2014-08-17T15:35:24"/>
    <d v="2014-08-17T15:35:24"/>
    <b v="0"/>
    <n v="20"/>
    <b v="1"/>
    <s v="theater/plays"/>
    <n v="1.0045454545454546"/>
    <n v="9.0497737556561094E-3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43"/>
    <x v="3"/>
    <d v="2014-05-05T06:38:31"/>
    <d v="2014-05-05T06:38:31"/>
    <b v="0"/>
    <n v="558"/>
    <b v="1"/>
    <s v="theater/plays"/>
    <n v="1.0003599999999999"/>
    <n v="5.5779919229077529E-3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44"/>
    <x v="0"/>
    <d v="2015-06-26T21:00:00"/>
    <d v="2015-06-26T21:00:00"/>
    <b v="0"/>
    <n v="22"/>
    <b v="1"/>
    <s v="theater/plays"/>
    <n v="1.44"/>
    <n v="4.3650793650793648E-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45"/>
    <x v="0"/>
    <d v="2015-07-31T08:58:00"/>
    <d v="2015-07-31T08:58:00"/>
    <b v="0"/>
    <n v="24"/>
    <b v="1"/>
    <s v="theater/plays"/>
    <n v="1.0349999999999999"/>
    <n v="2.318840579710145E-2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46"/>
    <x v="0"/>
    <d v="2015-05-27T02:45:00"/>
    <d v="2015-05-27T02:45:00"/>
    <b v="0"/>
    <n v="74"/>
    <b v="1"/>
    <s v="theater/plays"/>
    <n v="1.0843750000000001"/>
    <n v="2.132564841498559E-2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x v="3547"/>
    <x v="0"/>
    <d v="2015-08-05T18:36:00"/>
    <d v="2015-08-05T18:36:00"/>
    <b v="0"/>
    <n v="54"/>
    <b v="1"/>
    <s v="theater/plays"/>
    <n v="1.024"/>
    <n v="2.1093750000000001E-2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48"/>
    <x v="2"/>
    <d v="2016-03-13T22:00:00"/>
    <d v="2016-03-13T22:00:00"/>
    <b v="0"/>
    <n v="31"/>
    <b v="1"/>
    <s v="theater/plays"/>
    <n v="1.4888888888888889"/>
    <n v="6.6098081023454158E-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49"/>
    <x v="2"/>
    <d v="2016-08-01T19:00:00"/>
    <d v="2016-08-01T19:00:00"/>
    <b v="0"/>
    <n v="25"/>
    <b v="1"/>
    <s v="theater/plays"/>
    <n v="1.0549000000000002"/>
    <n v="4.7397857616835716E-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50"/>
    <x v="0"/>
    <d v="2015-10-05T16:00:00"/>
    <d v="2015-10-05T16:00:00"/>
    <b v="0"/>
    <n v="17"/>
    <b v="1"/>
    <s v="theater/plays"/>
    <n v="1.0049999999999999"/>
    <n v="1.6915422885572139E-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51"/>
    <x v="3"/>
    <d v="2014-12-31T17:50:08"/>
    <d v="2014-12-31T17:50:08"/>
    <b v="0"/>
    <n v="12"/>
    <b v="1"/>
    <s v="theater/plays"/>
    <n v="1.3055555555555556"/>
    <n v="1.0212765957446808E-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52"/>
    <x v="0"/>
    <d v="2015-01-23T12:11:23"/>
    <d v="2015-01-23T12:11:23"/>
    <b v="0"/>
    <n v="38"/>
    <b v="1"/>
    <s v="theater/plays"/>
    <n v="1.0475000000000001"/>
    <n v="1.8138424821002388E-2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53"/>
    <x v="0"/>
    <d v="2015-06-10T19:27:24"/>
    <d v="2015-06-10T19:27:24"/>
    <b v="0"/>
    <n v="41"/>
    <b v="1"/>
    <s v="theater/plays"/>
    <n v="1.0880000000000001"/>
    <n v="3.7683823529411763E-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54"/>
    <x v="3"/>
    <d v="2014-09-17T17:46:34"/>
    <d v="2014-09-17T17:46:34"/>
    <b v="0"/>
    <n v="19"/>
    <b v="1"/>
    <s v="theater/plays"/>
    <n v="1.1100000000000001"/>
    <n v="1.7117117117117116E-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55"/>
    <x v="0"/>
    <d v="2015-01-08T16:31:36"/>
    <d v="2015-01-08T16:31:36"/>
    <b v="0"/>
    <n v="41"/>
    <b v="1"/>
    <s v="theater/plays"/>
    <n v="1.0047999999999999"/>
    <n v="8.1608280254777069E-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56"/>
    <x v="3"/>
    <d v="2014-12-31T07:00:00"/>
    <d v="2014-12-31T07:00:00"/>
    <b v="0"/>
    <n v="26"/>
    <b v="1"/>
    <s v="theater/plays"/>
    <n v="1.1435"/>
    <n v="1.1368605159597726E-2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57"/>
    <x v="3"/>
    <d v="2014-10-30T20:36:53"/>
    <d v="2014-10-30T20:36:53"/>
    <b v="0"/>
    <n v="25"/>
    <b v="1"/>
    <s v="theater/plays"/>
    <n v="1.2206666666666666"/>
    <n v="1.3653741125068269E-2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58"/>
    <x v="0"/>
    <d v="2015-06-21T13:41:22"/>
    <d v="2015-06-21T13:41:22"/>
    <b v="0"/>
    <n v="9"/>
    <b v="1"/>
    <s v="theater/plays"/>
    <n v="1"/>
    <n v="1.7999999999999999E-2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59"/>
    <x v="3"/>
    <d v="2014-11-08T10:00:46"/>
    <d v="2014-11-08T10:00:46"/>
    <b v="0"/>
    <n v="78"/>
    <b v="1"/>
    <s v="theater/plays"/>
    <n v="1.028"/>
    <n v="2.5291828793774319E-2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60"/>
    <x v="3"/>
    <d v="2014-11-13T23:37:28"/>
    <d v="2014-11-13T23:37:28"/>
    <b v="0"/>
    <n v="45"/>
    <b v="1"/>
    <s v="theater/plays"/>
    <n v="1.0612068965517241"/>
    <n v="7.311129163281885E-3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61"/>
    <x v="2"/>
    <d v="2016-08-11T03:59:00"/>
    <d v="2016-08-11T03:59:00"/>
    <b v="0"/>
    <n v="102"/>
    <b v="1"/>
    <s v="theater/plays"/>
    <n v="1.0133000000000001"/>
    <n v="1.006612059607224E-2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62"/>
    <x v="2"/>
    <d v="2016-12-05T14:10:54"/>
    <d v="2016-12-05T14:10:54"/>
    <b v="0"/>
    <n v="5"/>
    <b v="1"/>
    <s v="theater/plays"/>
    <n v="1"/>
    <n v="0.0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63"/>
    <x v="0"/>
    <d v="2015-04-26T06:28:00"/>
    <d v="2015-04-26T06:28:00"/>
    <b v="0"/>
    <n v="27"/>
    <b v="1"/>
    <s v="theater/plays"/>
    <n v="1.3"/>
    <n v="3.4615384615384617E-2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64"/>
    <x v="2"/>
    <d v="2016-04-30T17:36:17"/>
    <d v="2016-04-30T17:36:17"/>
    <b v="0"/>
    <n v="37"/>
    <b v="1"/>
    <s v="theater/plays"/>
    <n v="1.0001333333333333"/>
    <n v="2.4663378216237833E-2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65"/>
    <x v="2"/>
    <d v="2016-03-31T17:17:36"/>
    <d v="2016-03-31T17:17:36"/>
    <b v="0"/>
    <n v="14"/>
    <b v="1"/>
    <s v="theater/plays"/>
    <n v="1"/>
    <n v="2.8000000000000001E-2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66"/>
    <x v="0"/>
    <d v="2015-03-01T04:59:00"/>
    <d v="2015-03-01T04:59:00"/>
    <b v="0"/>
    <n v="27"/>
    <b v="1"/>
    <s v="theater/plays"/>
    <n v="1.1388888888888888"/>
    <n v="2.6341463414634145E-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67"/>
    <x v="3"/>
    <d v="2014-07-30T11:18:30"/>
    <d v="2014-07-30T11:18:30"/>
    <b v="0"/>
    <n v="45"/>
    <b v="1"/>
    <s v="theater/plays"/>
    <n v="1"/>
    <n v="0.0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68"/>
    <x v="2"/>
    <d v="2016-04-05T02:18:02"/>
    <d v="2016-04-05T02:18:02"/>
    <b v="0"/>
    <n v="49"/>
    <b v="1"/>
    <s v="theater/plays"/>
    <n v="2.87"/>
    <n v="1.7073170731707318E-2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69"/>
    <x v="2"/>
    <d v="2016-04-18T09:13:25"/>
    <d v="2016-04-18T09:13:25"/>
    <b v="0"/>
    <n v="24"/>
    <b v="1"/>
    <s v="theater/plays"/>
    <n v="1.085"/>
    <n v="7.3732718894009217E-3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x v="3570"/>
    <x v="0"/>
    <d v="2015-07-13T07:35:44"/>
    <d v="2015-07-13T07:35:44"/>
    <b v="0"/>
    <n v="112"/>
    <b v="1"/>
    <s v="theater/plays"/>
    <n v="1.155"/>
    <n v="3.2323232323232323E-2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71"/>
    <x v="3"/>
    <d v="2014-12-21T17:11:30"/>
    <d v="2014-12-21T17:11:30"/>
    <b v="0"/>
    <n v="23"/>
    <b v="1"/>
    <s v="theater/plays"/>
    <n v="1.1911764705882353"/>
    <n v="5.6790123456790121E-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72"/>
    <x v="2"/>
    <d v="2016-09-23T16:44:30"/>
    <d v="2016-09-23T16:44:30"/>
    <b v="0"/>
    <n v="54"/>
    <b v="1"/>
    <s v="theater/plays"/>
    <n v="1.0942666666666667"/>
    <n v="6.5797489947605706E-3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73"/>
    <x v="2"/>
    <d v="2016-06-27T19:00:00"/>
    <d v="2016-06-27T19:00:00"/>
    <b v="0"/>
    <n v="28"/>
    <b v="1"/>
    <s v="theater/plays"/>
    <n v="1.266"/>
    <n v="4.4233807266982623E-2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74"/>
    <x v="0"/>
    <d v="2015-04-29T23:00:00"/>
    <d v="2015-04-29T23:00:00"/>
    <b v="0"/>
    <n v="11"/>
    <b v="1"/>
    <s v="theater/plays"/>
    <n v="1.0049999999999999"/>
    <n v="5.4726368159203981E-2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75"/>
    <x v="0"/>
    <d v="2015-05-26T15:32:27"/>
    <d v="2015-05-26T15:32:27"/>
    <b v="0"/>
    <n v="62"/>
    <b v="1"/>
    <s v="theater/plays"/>
    <n v="1.2749999999999999"/>
    <n v="1.215686274509804E-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76"/>
    <x v="3"/>
    <d v="2014-10-20T08:00:34"/>
    <d v="2014-10-20T08:00:34"/>
    <b v="0"/>
    <n v="73"/>
    <b v="1"/>
    <s v="theater/plays"/>
    <n v="1.0005999999999999"/>
    <n v="1.4591245252848292E-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77"/>
    <x v="0"/>
    <d v="2015-01-24T04:59:00"/>
    <d v="2015-01-24T04:59:00"/>
    <b v="0"/>
    <n v="18"/>
    <b v="1"/>
    <s v="theater/plays"/>
    <n v="1.75"/>
    <n v="1.4693877551020407E-2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78"/>
    <x v="0"/>
    <d v="2015-02-11T04:59:00"/>
    <d v="2015-02-11T04:59:00"/>
    <b v="0"/>
    <n v="35"/>
    <b v="1"/>
    <s v="theater/plays"/>
    <n v="1.2725"/>
    <n v="1.37524557956778E-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79"/>
    <x v="0"/>
    <d v="2015-01-05T20:26:00"/>
    <d v="2015-01-05T20:26:00"/>
    <b v="0"/>
    <n v="43"/>
    <b v="1"/>
    <s v="theater/plays"/>
    <n v="1.1063333333333334"/>
    <n v="1.2955709551069599E-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80"/>
    <x v="2"/>
    <d v="2016-09-04T01:36:22"/>
    <d v="2016-09-04T01:36:22"/>
    <b v="0"/>
    <n v="36"/>
    <b v="1"/>
    <s v="theater/plays"/>
    <n v="1.2593749999999999"/>
    <n v="1.7866004962779156E-2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81"/>
    <x v="0"/>
    <d v="2015-03-13T06:59:00"/>
    <d v="2015-03-13T06:59:00"/>
    <b v="0"/>
    <n v="62"/>
    <b v="1"/>
    <s v="theater/plays"/>
    <n v="1.1850000000000001"/>
    <n v="2.0123336579032782E-2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82"/>
    <x v="3"/>
    <d v="2014-08-26T17:09:42"/>
    <d v="2014-08-26T17:09:42"/>
    <b v="0"/>
    <n v="15"/>
    <b v="1"/>
    <s v="theater/plays"/>
    <n v="1.0772727272727274"/>
    <n v="1.2658227848101266E-2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83"/>
    <x v="2"/>
    <d v="2016-03-03T05:59:00"/>
    <d v="2016-03-03T05:59:00"/>
    <b v="0"/>
    <n v="33"/>
    <b v="1"/>
    <s v="theater/plays"/>
    <n v="1.026"/>
    <n v="1.2865497076023392E-2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84"/>
    <x v="3"/>
    <d v="2014-09-03T04:59:00"/>
    <d v="2014-09-03T04:59:00"/>
    <b v="0"/>
    <n v="27"/>
    <b v="1"/>
    <s v="theater/plays"/>
    <n v="1.101"/>
    <n v="2.4523160762942781E-2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85"/>
    <x v="0"/>
    <d v="2015-08-30T00:00:00"/>
    <d v="2015-08-30T00:00:00"/>
    <b v="0"/>
    <n v="17"/>
    <b v="1"/>
    <s v="theater/plays"/>
    <n v="2.02"/>
    <n v="1.6831683168316833E-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586"/>
    <x v="2"/>
    <d v="2016-10-13T20:22:44"/>
    <d v="2016-10-13T20:22:44"/>
    <b v="0"/>
    <n v="4"/>
    <b v="1"/>
    <s v="theater/plays"/>
    <n v="1.3"/>
    <n v="0.30769230769230771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587"/>
    <x v="0"/>
    <d v="2015-01-16T23:58:02"/>
    <d v="2015-01-16T23:58:02"/>
    <b v="0"/>
    <n v="53"/>
    <b v="1"/>
    <s v="theater/plays"/>
    <n v="1.0435000000000001"/>
    <n v="2.5395304264494489E-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588"/>
    <x v="2"/>
    <d v="2016-05-17T21:27:59"/>
    <d v="2016-05-17T21:27:59"/>
    <b v="0"/>
    <n v="49"/>
    <b v="1"/>
    <s v="theater/plays"/>
    <n v="1.0004999999999999"/>
    <n v="1.2243878060969516E-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589"/>
    <x v="0"/>
    <d v="2015-11-05T21:44:40"/>
    <d v="2015-11-05T21:44:40"/>
    <b v="0"/>
    <n v="57"/>
    <b v="1"/>
    <s v="theater/plays"/>
    <n v="1.7066666666666668"/>
    <n v="2.2265625000000001E-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590"/>
    <x v="2"/>
    <d v="2016-04-29T06:59:00"/>
    <d v="2016-04-29T06:59:00"/>
    <b v="0"/>
    <n v="69"/>
    <b v="1"/>
    <s v="theater/plays"/>
    <n v="1.1283333333333334"/>
    <n v="2.0384047267355983E-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591"/>
    <x v="2"/>
    <d v="2016-02-13T19:02:06"/>
    <d v="2016-02-13T19:02:06"/>
    <b v="0"/>
    <n v="15"/>
    <b v="1"/>
    <s v="theater/plays"/>
    <n v="1.84"/>
    <n v="3.2608695652173912E-2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592"/>
    <x v="2"/>
    <d v="2016-08-14T14:30:57"/>
    <d v="2016-08-14T14:30:57"/>
    <b v="0"/>
    <n v="64"/>
    <b v="1"/>
    <s v="theater/plays"/>
    <n v="1.3026666666666666"/>
    <n v="1.6376663254861822E-2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593"/>
    <x v="0"/>
    <d v="2015-12-15T00:00:00"/>
    <d v="2015-12-15T00:00:00"/>
    <b v="0"/>
    <n v="20"/>
    <b v="1"/>
    <s v="theater/plays"/>
    <n v="1.0545454545454545"/>
    <n v="3.4482758620689655E-2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594"/>
    <x v="2"/>
    <d v="2016-06-17T14:00:00"/>
    <d v="2016-06-17T14:00:00"/>
    <b v="0"/>
    <n v="27"/>
    <b v="1"/>
    <s v="theater/plays"/>
    <n v="1"/>
    <n v="3.3750000000000002E-2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595"/>
    <x v="2"/>
    <d v="2016-03-30T22:48:05"/>
    <d v="2016-03-30T22:48:05"/>
    <b v="0"/>
    <n v="21"/>
    <b v="1"/>
    <s v="theater/plays"/>
    <n v="1.5331632653061225"/>
    <n v="6.9883527454242932E-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596"/>
    <x v="0"/>
    <d v="2015-08-17T10:22:16"/>
    <d v="2015-08-17T10:22:16"/>
    <b v="0"/>
    <n v="31"/>
    <b v="1"/>
    <s v="theater/plays"/>
    <n v="1.623"/>
    <n v="1.9100431300061615E-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597"/>
    <x v="0"/>
    <d v="2015-04-08T08:53:21"/>
    <d v="2015-04-08T08:53:21"/>
    <b v="0"/>
    <n v="51"/>
    <b v="1"/>
    <s v="theater/plays"/>
    <n v="1.36"/>
    <n v="1.4999999999999999E-2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598"/>
    <x v="3"/>
    <d v="2014-06-09T17:26:51"/>
    <d v="2014-06-09T17:26:51"/>
    <b v="0"/>
    <n v="57"/>
    <b v="1"/>
    <s v="theater/plays"/>
    <n v="1.444"/>
    <n v="7.8947368421052634E-3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599"/>
    <x v="3"/>
    <d v="2014-06-28T14:09:34"/>
    <d v="2014-06-28T14:09:34"/>
    <b v="0"/>
    <n v="20"/>
    <b v="1"/>
    <s v="theater/plays"/>
    <n v="1"/>
    <n v="1.6E-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00"/>
    <x v="0"/>
    <d v="2015-06-19T01:00:16"/>
    <d v="2015-06-19T01:00:16"/>
    <b v="0"/>
    <n v="71"/>
    <b v="1"/>
    <s v="theater/plays"/>
    <n v="1.008"/>
    <n v="2.8174603174603175E-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01"/>
    <x v="0"/>
    <d v="2015-12-10T14:14:56"/>
    <d v="2015-12-10T14:14:56"/>
    <b v="0"/>
    <n v="72"/>
    <b v="1"/>
    <s v="theater/plays"/>
    <n v="1.0680000000000001"/>
    <n v="2.6966292134831461E-2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02"/>
    <x v="0"/>
    <d v="2015-03-19T21:47:44"/>
    <d v="2015-03-19T21:47:44"/>
    <b v="0"/>
    <n v="45"/>
    <b v="1"/>
    <s v="theater/plays"/>
    <n v="1.248"/>
    <n v="1.4423076923076924E-2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03"/>
    <x v="1"/>
    <d v="2017-02-28T00:00:00"/>
    <d v="2017-02-28T00:00:00"/>
    <b v="0"/>
    <n v="51"/>
    <b v="1"/>
    <s v="theater/plays"/>
    <n v="1.1891891891891893"/>
    <n v="5.7954545454545453E-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04"/>
    <x v="0"/>
    <d v="2015-06-03T15:04:10"/>
    <d v="2015-06-03T15:04:10"/>
    <b v="0"/>
    <n v="56"/>
    <b v="1"/>
    <s v="theater/plays"/>
    <n v="1.01"/>
    <n v="2.7722772277227723E-2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05"/>
    <x v="2"/>
    <d v="2016-11-19T22:00:00"/>
    <d v="2016-11-19T22:00:00"/>
    <b v="0"/>
    <n v="17"/>
    <b v="1"/>
    <s v="theater/plays"/>
    <n v="1.1299999999999999"/>
    <n v="1.5044247787610619E-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06"/>
    <x v="0"/>
    <d v="2015-03-05T04:00:00"/>
    <d v="2015-03-05T04:00:00"/>
    <b v="0"/>
    <n v="197"/>
    <b v="1"/>
    <s v="theater/plays"/>
    <n v="1.0519047619047619"/>
    <n v="1.7836124943413308E-2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07"/>
    <x v="2"/>
    <d v="2016-09-30T21:00:00"/>
    <d v="2016-09-30T21:00:00"/>
    <b v="0"/>
    <n v="70"/>
    <b v="1"/>
    <s v="theater/plays"/>
    <n v="1.0973333333333333"/>
    <n v="2.12636695018226E-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08"/>
    <x v="3"/>
    <d v="2014-09-28T03:23:00"/>
    <d v="2014-09-28T03:23:00"/>
    <b v="0"/>
    <n v="21"/>
    <b v="1"/>
    <s v="theater/plays"/>
    <n v="1.00099"/>
    <n v="2.0979230561743872E-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09"/>
    <x v="3"/>
    <d v="2014-07-26T07:00:00"/>
    <d v="2014-07-26T07:00:00"/>
    <b v="0"/>
    <n v="34"/>
    <b v="1"/>
    <s v="theater/plays"/>
    <n v="1.2"/>
    <n v="1.1333333333333334E-2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x v="3610"/>
    <x v="2"/>
    <d v="2016-08-23T18:34:50"/>
    <d v="2016-08-23T18:34:50"/>
    <b v="0"/>
    <n v="39"/>
    <b v="1"/>
    <s v="theater/plays"/>
    <n v="1.0493333333333332"/>
    <n v="1.238881829733164E-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11"/>
    <x v="0"/>
    <d v="2015-07-02T15:39:37"/>
    <d v="2015-07-02T15:39:37"/>
    <b v="0"/>
    <n v="78"/>
    <b v="1"/>
    <s v="theater/plays"/>
    <n v="1.0266666666666666"/>
    <n v="2.5324675324675326E-2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12"/>
    <x v="3"/>
    <d v="2014-08-16T16:00:57"/>
    <d v="2014-08-16T16:00:57"/>
    <b v="0"/>
    <n v="48"/>
    <b v="1"/>
    <s v="theater/plays"/>
    <n v="1.0182500000000001"/>
    <n v="1.1784925116621655E-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13"/>
    <x v="2"/>
    <d v="2016-05-21T03:59:00"/>
    <d v="2016-05-21T03:59:00"/>
    <b v="0"/>
    <n v="29"/>
    <b v="1"/>
    <s v="theater/plays"/>
    <n v="1"/>
    <n v="1.4500000000000001E-2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14"/>
    <x v="0"/>
    <d v="2015-12-13T20:59:56"/>
    <d v="2015-12-13T20:59:5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15"/>
    <x v="2"/>
    <d v="2016-05-05T17:00:00"/>
    <d v="2016-05-05T17:00:00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16"/>
    <x v="3"/>
    <d v="2014-11-29T21:19:50"/>
    <d v="2014-11-29T21:19:5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17"/>
    <x v="3"/>
    <d v="2014-09-23T03:59:00"/>
    <d v="2014-09-23T03:59:00"/>
    <b v="0"/>
    <n v="59"/>
    <b v="0"/>
    <s v="theater/musical"/>
    <n v="0.51023391812865493"/>
    <n v="6.7621776504297997E-3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18"/>
    <x v="3"/>
    <d v="2014-11-23T22:29:09"/>
    <d v="2014-11-23T22:29:09"/>
    <b v="0"/>
    <n v="1"/>
    <b v="0"/>
    <s v="theater/musical"/>
    <n v="0.2"/>
    <n v="0.01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x v="3619"/>
    <x v="2"/>
    <d v="2016-11-19T01:00:00"/>
    <d v="2016-11-19T01:00:00"/>
    <b v="0"/>
    <n v="31"/>
    <b v="0"/>
    <s v="theater/musical"/>
    <n v="0.35239999999999999"/>
    <n v="1.7593643586833144E-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20"/>
    <x v="1"/>
    <d v="2017-01-14T03:59:00"/>
    <d v="2017-01-14T03:59:00"/>
    <b v="0"/>
    <n v="18"/>
    <b v="0"/>
    <s v="theater/musical"/>
    <n v="4.2466666666666666E-2"/>
    <n v="5.6514913657770803E-3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21"/>
    <x v="2"/>
    <d v="2016-04-20T21:11:16"/>
    <d v="2016-04-20T21:11:16"/>
    <b v="0"/>
    <n v="10"/>
    <b v="0"/>
    <s v="theater/musical"/>
    <n v="0.36457142857142855"/>
    <n v="7.8369905956112845E-3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x v="3622"/>
    <x v="0"/>
    <d v="2015-09-14T16:40:29"/>
    <d v="2015-09-14T16:40: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23"/>
    <x v="0"/>
    <d v="2015-01-01T16:48:55"/>
    <d v="2015-01-01T16:48:55"/>
    <b v="0"/>
    <n v="14"/>
    <b v="0"/>
    <s v="theater/musical"/>
    <n v="0.30866666666666664"/>
    <n v="1.511879049676026E-2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24"/>
    <x v="0"/>
    <d v="2015-04-19T15:08:52"/>
    <d v="2015-04-19T15:08:52"/>
    <b v="0"/>
    <n v="2"/>
    <b v="0"/>
    <s v="theater/musical"/>
    <n v="6.545454545454546E-2"/>
    <n v="9.2592592592592587E-3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25"/>
    <x v="2"/>
    <d v="2016-10-07T15:11:00"/>
    <d v="2016-10-07T15:11:00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x v="3626"/>
    <x v="0"/>
    <d v="2015-05-10T18:45:30"/>
    <d v="2015-05-10T18:45:30"/>
    <b v="0"/>
    <n v="3"/>
    <b v="0"/>
    <s v="theater/musical"/>
    <n v="5.5E-2"/>
    <n v="5.4545454545454543E-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27"/>
    <x v="3"/>
    <d v="2014-10-05T05:00:00"/>
    <d v="2014-10-05T05:00:00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x v="3628"/>
    <x v="0"/>
    <d v="2015-11-30T17:00:00"/>
    <d v="2015-11-30T17:00:00"/>
    <b v="0"/>
    <n v="2"/>
    <b v="0"/>
    <s v="theater/musical"/>
    <n v="2.1428571428571429E-2"/>
    <n v="0.13333333333333333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29"/>
    <x v="0"/>
    <d v="2015-11-17T04:27:19"/>
    <d v="2015-11-17T04:27:1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30"/>
    <x v="2"/>
    <d v="2016-03-08T04:59:00"/>
    <d v="2016-03-08T04:59:00"/>
    <b v="0"/>
    <n v="12"/>
    <b v="0"/>
    <s v="theater/musical"/>
    <n v="0.16420000000000001"/>
    <n v="1.4616321559074299E-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31"/>
    <x v="2"/>
    <d v="2016-11-22T00:17:18"/>
    <d v="2016-11-22T00:17:1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32"/>
    <x v="0"/>
    <d v="2015-06-16T23:30:00"/>
    <d v="2015-06-16T23:30:00"/>
    <b v="0"/>
    <n v="8"/>
    <b v="0"/>
    <s v="theater/musical"/>
    <n v="4.8099999999999997E-2"/>
    <n v="1.6632016632016633E-2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33"/>
    <x v="2"/>
    <d v="2016-09-30T17:58:47"/>
    <d v="2016-09-30T17:58:47"/>
    <b v="0"/>
    <n v="2"/>
    <b v="0"/>
    <s v="theater/musical"/>
    <n v="0.06"/>
    <n v="6.6666666666666666E-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34"/>
    <x v="3"/>
    <d v="2014-10-05T07:00:45"/>
    <d v="2014-10-05T07:00:45"/>
    <b v="0"/>
    <n v="73"/>
    <b v="1"/>
    <s v="theater/plays"/>
    <n v="1.003825"/>
    <n v="1.8180459741488806E-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35"/>
    <x v="3"/>
    <d v="2014-06-16T17:06:34"/>
    <d v="2014-06-16T17:06:34"/>
    <b v="0"/>
    <n v="8"/>
    <b v="1"/>
    <s v="theater/plays"/>
    <n v="1.04"/>
    <n v="1.0256410256410256E-2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36"/>
    <x v="2"/>
    <d v="2016-02-02T11:29:44"/>
    <d v="2016-02-02T11:29:44"/>
    <b v="0"/>
    <n v="17"/>
    <b v="1"/>
    <s v="theater/plays"/>
    <n v="1"/>
    <n v="3.4000000000000002E-2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37"/>
    <x v="3"/>
    <d v="2014-08-10T15:59:00"/>
    <d v="2014-08-10T15:59:00"/>
    <b v="0"/>
    <n v="9"/>
    <b v="1"/>
    <s v="theater/plays"/>
    <n v="1.04"/>
    <n v="1.7307692307692309E-2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38"/>
    <x v="2"/>
    <d v="2016-08-25T03:59:00"/>
    <d v="2016-08-25T03:59:00"/>
    <b v="0"/>
    <n v="17"/>
    <b v="1"/>
    <s v="theater/plays"/>
    <n v="2.5066666666666668"/>
    <n v="2.2606382978723406E-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39"/>
    <x v="0"/>
    <d v="2015-08-05T08:43:27"/>
    <d v="2015-08-05T08:43:27"/>
    <b v="0"/>
    <n v="33"/>
    <b v="1"/>
    <s v="theater/plays"/>
    <n v="1.0049999999999999"/>
    <n v="1.6417910447761194E-2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40"/>
    <x v="2"/>
    <d v="2016-04-03T17:00:00"/>
    <d v="2016-04-03T17:00:00"/>
    <b v="0"/>
    <n v="38"/>
    <b v="1"/>
    <s v="theater/plays"/>
    <n v="1.744"/>
    <n v="1.4525993883792049E-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41"/>
    <x v="0"/>
    <d v="2015-07-18T06:59:00"/>
    <d v="2015-07-18T06:59:00"/>
    <b v="0"/>
    <n v="79"/>
    <b v="1"/>
    <s v="theater/plays"/>
    <n v="1.1626000000000001"/>
    <n v="1.3590228797522794E-2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42"/>
    <x v="1"/>
    <d v="2017-02-01T22:59:00"/>
    <d v="2017-02-01T22:59:00"/>
    <b v="0"/>
    <n v="46"/>
    <b v="1"/>
    <s v="theater/plays"/>
    <n v="1.0582"/>
    <n v="8.6940086940086939E-3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43"/>
    <x v="2"/>
    <d v="2016-06-01T21:42:00"/>
    <d v="2016-06-01T21:42:00"/>
    <b v="0"/>
    <n v="20"/>
    <b v="1"/>
    <s v="theater/plays"/>
    <n v="1.1074999999999999"/>
    <n v="9.0293453724604959E-3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44"/>
    <x v="3"/>
    <d v="2014-07-02T03:59:00"/>
    <d v="2014-07-02T03:59:00"/>
    <b v="0"/>
    <n v="20"/>
    <b v="1"/>
    <s v="theater/plays"/>
    <n v="1.0066666666666666"/>
    <n v="1.3245033112582781E-2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45"/>
    <x v="0"/>
    <d v="2015-03-19T14:39:00"/>
    <d v="2015-03-19T14:39:00"/>
    <b v="0"/>
    <n v="13"/>
    <b v="1"/>
    <s v="theater/plays"/>
    <n v="1.0203333333333333"/>
    <n v="4.2469781117281937E-3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46"/>
    <x v="3"/>
    <d v="2014-12-23T21:08:45"/>
    <d v="2014-12-23T21:08:45"/>
    <b v="0"/>
    <n v="22"/>
    <b v="1"/>
    <s v="theater/plays"/>
    <n v="1"/>
    <n v="8.7999999999999995E-2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47"/>
    <x v="2"/>
    <d v="2016-04-10T04:00:00"/>
    <d v="2016-04-10T04:00:00"/>
    <b v="0"/>
    <n v="36"/>
    <b v="1"/>
    <s v="theater/plays"/>
    <n v="1.1100000000000001"/>
    <n v="1.0810810810810811E-2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48"/>
    <x v="0"/>
    <d v="2015-03-31T04:16:54"/>
    <d v="2015-03-31T04:16:54"/>
    <b v="0"/>
    <n v="40"/>
    <b v="1"/>
    <s v="theater/plays"/>
    <n v="1.0142500000000001"/>
    <n v="4.9297510475720977E-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49"/>
    <x v="2"/>
    <d v="2016-12-21T11:50:30"/>
    <d v="2016-12-21T11:50:30"/>
    <b v="0"/>
    <n v="9"/>
    <b v="1"/>
    <s v="theater/plays"/>
    <n v="1.04"/>
    <n v="3.8461538461538464E-2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50"/>
    <x v="2"/>
    <d v="2016-06-16T05:58:09"/>
    <d v="2016-06-16T05:58:09"/>
    <b v="0"/>
    <n v="19"/>
    <b v="1"/>
    <s v="theater/plays"/>
    <n v="1.09375"/>
    <n v="2.1714285714285714E-2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51"/>
    <x v="0"/>
    <d v="2015-10-28T19:54:00"/>
    <d v="2015-10-28T19:54:00"/>
    <b v="0"/>
    <n v="14"/>
    <b v="1"/>
    <s v="theater/plays"/>
    <n v="1.1516129032258065"/>
    <n v="1.9607843137254902E-2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52"/>
    <x v="3"/>
    <d v="2014-07-24T07:00:00"/>
    <d v="2014-07-24T07:00:00"/>
    <b v="0"/>
    <n v="38"/>
    <b v="1"/>
    <s v="theater/plays"/>
    <n v="1"/>
    <n v="3.1666666666666669E-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53"/>
    <x v="0"/>
    <d v="2015-07-18T23:16:59"/>
    <d v="2015-07-18T23:16:59"/>
    <b v="0"/>
    <n v="58"/>
    <b v="1"/>
    <s v="theater/plays"/>
    <n v="1.0317033333333334"/>
    <n v="1.8739237054579642E-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54"/>
    <x v="0"/>
    <d v="2015-07-23T18:33:00"/>
    <d v="2015-07-23T18:33:00"/>
    <b v="0"/>
    <n v="28"/>
    <b v="1"/>
    <s v="theater/plays"/>
    <n v="1.0349999999999999"/>
    <n v="2.7053140096618359E-2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55"/>
    <x v="0"/>
    <d v="2015-06-11T16:12:17"/>
    <d v="2015-06-11T16:12:17"/>
    <b v="0"/>
    <n v="17"/>
    <b v="1"/>
    <s v="theater/plays"/>
    <n v="1.3819999999999999"/>
    <n v="1.2301013024602027E-2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56"/>
    <x v="0"/>
    <d v="2015-05-31T23:00:00"/>
    <d v="2015-05-31T23:00:00"/>
    <b v="0"/>
    <n v="12"/>
    <b v="1"/>
    <s v="theater/plays"/>
    <n v="1.0954545454545455"/>
    <n v="4.9792531120331947E-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57"/>
    <x v="3"/>
    <d v="2014-07-21T03:59:00"/>
    <d v="2014-07-21T03:59:00"/>
    <b v="0"/>
    <n v="40"/>
    <b v="1"/>
    <s v="theater/plays"/>
    <n v="1.0085714285714287"/>
    <n v="1.1331444759206799E-2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58"/>
    <x v="3"/>
    <d v="2014-09-26T22:43:04"/>
    <d v="2014-09-26T22:43:04"/>
    <b v="0"/>
    <n v="57"/>
    <b v="1"/>
    <s v="theater/plays"/>
    <n v="1.0153333333333334"/>
    <n v="1.871306631648063E-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59"/>
    <x v="3"/>
    <d v="2014-11-05T12:52:00"/>
    <d v="2014-11-05T12:52:00"/>
    <b v="0"/>
    <n v="114"/>
    <b v="1"/>
    <s v="theater/plays"/>
    <n v="1.13625"/>
    <n v="2.5082508250825083E-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60"/>
    <x v="2"/>
    <d v="2016-09-03T20:57:09"/>
    <d v="2016-09-03T20:57:09"/>
    <b v="0"/>
    <n v="31"/>
    <b v="1"/>
    <s v="theater/plays"/>
    <n v="1"/>
    <n v="6.8888888888888888E-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61"/>
    <x v="2"/>
    <d v="2016-05-15T23:00:00"/>
    <d v="2016-05-15T23:00:00"/>
    <b v="0"/>
    <n v="3"/>
    <b v="1"/>
    <s v="theater/plays"/>
    <n v="1.4"/>
    <n v="4.2857142857142858E-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62"/>
    <x v="3"/>
    <d v="2014-09-12T19:34:44"/>
    <d v="2014-09-12T19:34:44"/>
    <b v="0"/>
    <n v="16"/>
    <b v="1"/>
    <s v="theater/plays"/>
    <n v="1.2875000000000001"/>
    <n v="1.5533980582524271E-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63"/>
    <x v="3"/>
    <d v="2014-07-03T03:59:00"/>
    <d v="2014-07-03T03:59:00"/>
    <b v="0"/>
    <n v="199"/>
    <b v="1"/>
    <s v="theater/plays"/>
    <n v="1.0290416666666666"/>
    <n v="1.6115317649916992E-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64"/>
    <x v="0"/>
    <d v="2015-05-31T12:44:58"/>
    <d v="2015-05-31T12:44:58"/>
    <b v="0"/>
    <n v="31"/>
    <b v="1"/>
    <s v="theater/plays"/>
    <n v="1.0249999999999999"/>
    <n v="1.5121951219512195E-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65"/>
    <x v="3"/>
    <d v="2014-07-01T04:59:00"/>
    <d v="2014-07-01T04:59:00"/>
    <b v="0"/>
    <n v="30"/>
    <b v="1"/>
    <s v="theater/plays"/>
    <n v="1.101"/>
    <n v="1.3623978201634877E-2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66"/>
    <x v="2"/>
    <d v="2016-10-05T10:53:54"/>
    <d v="2016-10-05T10:53:54"/>
    <b v="0"/>
    <n v="34"/>
    <b v="1"/>
    <s v="theater/plays"/>
    <n v="1.1276666666666666"/>
    <n v="1.0050251256281407E-2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67"/>
    <x v="2"/>
    <d v="2016-01-15T15:38:10"/>
    <d v="2016-01-15T15:38:10"/>
    <b v="0"/>
    <n v="18"/>
    <b v="1"/>
    <s v="theater/plays"/>
    <n v="1.119"/>
    <n v="1.6085790884718499E-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68"/>
    <x v="3"/>
    <d v="2014-06-16T06:59:00"/>
    <d v="2014-06-16T06:59:00"/>
    <b v="0"/>
    <n v="67"/>
    <b v="1"/>
    <s v="theater/plays"/>
    <n v="1.3919999999999999"/>
    <n v="1.6044061302681992E-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69"/>
    <x v="2"/>
    <d v="2016-10-20T02:48:16"/>
    <d v="2016-10-20T02:48:16"/>
    <b v="0"/>
    <n v="66"/>
    <b v="1"/>
    <s v="theater/plays"/>
    <n v="1.1085714285714285"/>
    <n v="1.7010309278350514E-2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70"/>
    <x v="0"/>
    <d v="2015-09-02T04:19:46"/>
    <d v="2015-09-02T04:19:46"/>
    <b v="0"/>
    <n v="23"/>
    <b v="1"/>
    <s v="theater/plays"/>
    <n v="1.3906666666666667"/>
    <n v="2.2051773729626079E-2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71"/>
    <x v="3"/>
    <d v="2014-05-19T21:00:00"/>
    <d v="2014-05-19T21:00:00"/>
    <b v="0"/>
    <n v="126"/>
    <b v="1"/>
    <s v="theater/plays"/>
    <n v="1.0569999999999999"/>
    <n v="2.3841059602649008E-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72"/>
    <x v="0"/>
    <d v="2015-08-29T03:59:00"/>
    <d v="2015-08-29T03:59:00"/>
    <b v="0"/>
    <n v="6"/>
    <b v="1"/>
    <s v="theater/plays"/>
    <n v="1.0142857142857142"/>
    <n v="1.6901408450704224E-2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73"/>
    <x v="3"/>
    <d v="2014-06-27T05:14:15"/>
    <d v="2014-06-27T05:14:15"/>
    <b v="0"/>
    <n v="25"/>
    <b v="1"/>
    <s v="theater/plays"/>
    <n v="1.0024500000000001"/>
    <n v="4.9877799391490844E-3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74"/>
    <x v="3"/>
    <d v="2014-08-08T18:53:24"/>
    <d v="2014-08-08T18:53:24"/>
    <b v="0"/>
    <n v="39"/>
    <b v="1"/>
    <s v="theater/plays"/>
    <n v="1.0916666666666666"/>
    <n v="1.1908396946564885E-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75"/>
    <x v="0"/>
    <d v="2015-06-21T22:25:00"/>
    <d v="2015-06-21T22:25:00"/>
    <b v="0"/>
    <n v="62"/>
    <b v="1"/>
    <s v="theater/plays"/>
    <n v="1.1833333333333333"/>
    <n v="1.7464788732394366E-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76"/>
    <x v="3"/>
    <d v="2014-11-27T15:21:23"/>
    <d v="2014-11-27T15:21:23"/>
    <b v="0"/>
    <n v="31"/>
    <b v="1"/>
    <s v="theater/plays"/>
    <n v="1.2"/>
    <n v="1.7222222222222222E-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77"/>
    <x v="0"/>
    <d v="2015-03-02T04:59:00"/>
    <d v="2015-03-02T04:59:00"/>
    <b v="0"/>
    <n v="274"/>
    <b v="1"/>
    <s v="theater/plays"/>
    <n v="1.2796000000000001"/>
    <n v="5.3532353860581434E-3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78"/>
    <x v="3"/>
    <d v="2014-09-19T00:00:00"/>
    <d v="2014-09-19T00:00:00"/>
    <b v="0"/>
    <n v="17"/>
    <b v="1"/>
    <s v="theater/plays"/>
    <n v="1.26"/>
    <n v="1.3492063492063493E-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79"/>
    <x v="0"/>
    <d v="2015-11-30T22:30:00"/>
    <d v="2015-11-30T22:30:00"/>
    <b v="0"/>
    <n v="14"/>
    <b v="1"/>
    <s v="theater/plays"/>
    <n v="1.2912912912912913"/>
    <n v="3.255813953488372E-2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x v="3680"/>
    <x v="2"/>
    <d v="2016-06-06T02:00:00"/>
    <d v="2016-06-06T02:00:00"/>
    <b v="0"/>
    <n v="60"/>
    <b v="1"/>
    <s v="theater/plays"/>
    <n v="1.0742857142857143"/>
    <n v="1.5957446808510637E-2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81"/>
    <x v="0"/>
    <d v="2015-01-11T20:53:30"/>
    <d v="2015-01-11T20:53:30"/>
    <b v="0"/>
    <n v="33"/>
    <b v="1"/>
    <s v="theater/plays"/>
    <n v="1.00125"/>
    <n v="8.2397003745318352E-3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82"/>
    <x v="0"/>
    <d v="2015-02-13T14:48:36"/>
    <d v="2015-02-13T14:48:36"/>
    <b v="0"/>
    <n v="78"/>
    <b v="1"/>
    <s v="theater/plays"/>
    <n v="1.55"/>
    <n v="2.5161290322580646E-2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83"/>
    <x v="2"/>
    <d v="2016-05-10T11:10:48"/>
    <d v="2016-05-10T11:10:48"/>
    <b v="0"/>
    <n v="30"/>
    <b v="1"/>
    <s v="theater/plays"/>
    <n v="1.08"/>
    <n v="1.3888888888888888E-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84"/>
    <x v="2"/>
    <d v="2016-03-02T19:21:27"/>
    <d v="2016-03-02T19:21:27"/>
    <b v="0"/>
    <n v="136"/>
    <b v="1"/>
    <s v="theater/plays"/>
    <n v="1.1052"/>
    <n v="2.4610930148389432E-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85"/>
    <x v="3"/>
    <d v="2014-10-15T14:26:56"/>
    <d v="2014-10-15T14:26:56"/>
    <b v="0"/>
    <n v="40"/>
    <b v="1"/>
    <s v="theater/plays"/>
    <n v="1.008"/>
    <n v="1.5873015873015872E-2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686"/>
    <x v="3"/>
    <d v="2014-09-30T16:00:00"/>
    <d v="2014-09-30T16:00:00"/>
    <b v="0"/>
    <n v="18"/>
    <b v="1"/>
    <s v="theater/plays"/>
    <n v="1.212"/>
    <n v="2.9702970297029702E-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687"/>
    <x v="0"/>
    <d v="2015-06-04T12:59:53"/>
    <d v="2015-06-04T12:59:53"/>
    <b v="0"/>
    <n v="39"/>
    <b v="1"/>
    <s v="theater/plays"/>
    <n v="1.0033333333333334"/>
    <n v="2.5913621262458473E-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688"/>
    <x v="2"/>
    <d v="2016-07-10T22:59:00"/>
    <d v="2016-07-10T22:59:00"/>
    <b v="0"/>
    <n v="21"/>
    <b v="1"/>
    <s v="theater/plays"/>
    <n v="1.0916666666666666"/>
    <n v="6.4122137404580152E-3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689"/>
    <x v="2"/>
    <d v="2016-08-13T06:59:00"/>
    <d v="2016-08-13T06:59:00"/>
    <b v="0"/>
    <n v="30"/>
    <b v="1"/>
    <s v="theater/plays"/>
    <n v="1.2342857142857142"/>
    <n v="2.3148148148148147E-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690"/>
    <x v="2"/>
    <d v="2016-05-31T16:33:14"/>
    <d v="2016-05-31T16:33:14"/>
    <b v="0"/>
    <n v="27"/>
    <b v="1"/>
    <s v="theater/plays"/>
    <n v="1.3633666666666666"/>
    <n v="6.6013055915503285E-2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691"/>
    <x v="3"/>
    <d v="2014-06-23T18:00:00"/>
    <d v="2014-06-23T18:00:00"/>
    <b v="0"/>
    <n v="35"/>
    <b v="1"/>
    <s v="theater/plays"/>
    <n v="1.0346657233816767"/>
    <n v="1.1965811965811967E-2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692"/>
    <x v="3"/>
    <d v="2014-09-12T21:55:49"/>
    <d v="2014-09-12T21:55:49"/>
    <b v="0"/>
    <n v="13"/>
    <b v="1"/>
    <s v="theater/plays"/>
    <n v="1.2133333333333334"/>
    <n v="7.1428571428571426E-3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693"/>
    <x v="2"/>
    <d v="2016-07-22T05:26:00"/>
    <d v="2016-07-22T05:26:00"/>
    <b v="0"/>
    <n v="23"/>
    <b v="1"/>
    <s v="theater/plays"/>
    <n v="1.86"/>
    <n v="1.2365591397849462E-2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694"/>
    <x v="3"/>
    <d v="2014-07-04T03:24:46"/>
    <d v="2014-07-04T03:24:46"/>
    <b v="0"/>
    <n v="39"/>
    <b v="1"/>
    <s v="theater/plays"/>
    <n v="3"/>
    <n v="1.8571428571428572E-2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695"/>
    <x v="3"/>
    <d v="2014-06-25T16:59:06"/>
    <d v="2014-06-25T16:59:06"/>
    <b v="0"/>
    <n v="35"/>
    <b v="1"/>
    <s v="theater/plays"/>
    <n v="1.0825"/>
    <n v="3.2332563510392612E-2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696"/>
    <x v="0"/>
    <d v="2015-04-03T13:49:48"/>
    <d v="2015-04-03T13:49:48"/>
    <b v="0"/>
    <n v="27"/>
    <b v="1"/>
    <s v="theater/plays"/>
    <n v="1.4115384615384616"/>
    <n v="1.4713896457765668E-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174"/>
    <x v="3"/>
    <d v="2014-06-15T16:00:00"/>
    <d v="2014-06-15T16:00:00"/>
    <b v="0"/>
    <n v="21"/>
    <b v="1"/>
    <s v="theater/plays"/>
    <n v="1.1399999999999999"/>
    <n v="3.6842105263157891E-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697"/>
    <x v="0"/>
    <d v="2015-05-31T06:59:00"/>
    <d v="2015-05-31T06:59:00"/>
    <b v="0"/>
    <n v="104"/>
    <b v="1"/>
    <s v="theater/plays"/>
    <n v="1.5373333333333334"/>
    <n v="9.019947961838682E-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698"/>
    <x v="2"/>
    <d v="2016-06-04T17:42:46"/>
    <d v="2016-06-04T17:42:46"/>
    <b v="0"/>
    <n v="19"/>
    <b v="1"/>
    <s v="theater/plays"/>
    <n v="1.0149999999999999"/>
    <n v="9.3596059113300496E-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699"/>
    <x v="0"/>
    <d v="2015-05-26T03:59:00"/>
    <d v="2015-05-26T03:59:00"/>
    <b v="0"/>
    <n v="97"/>
    <b v="1"/>
    <s v="theater/plays"/>
    <n v="1.0235000000000001"/>
    <n v="9.4772838299951156E-3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00"/>
    <x v="0"/>
    <d v="2015-03-31T12:52:00"/>
    <d v="2015-03-31T12:52:00"/>
    <b v="0"/>
    <n v="27"/>
    <b v="1"/>
    <s v="theater/plays"/>
    <n v="1.0257142857142858"/>
    <n v="7.5208913649025067E-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01"/>
    <x v="2"/>
    <d v="2016-01-21T21:18:29"/>
    <d v="2016-01-21T21:18:29"/>
    <b v="0"/>
    <n v="24"/>
    <b v="1"/>
    <s v="theater/plays"/>
    <n v="1.5575000000000001"/>
    <n v="1.9261637239165328E-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02"/>
    <x v="0"/>
    <d v="2015-05-09T20:47:29"/>
    <d v="2015-05-09T20:47:29"/>
    <b v="0"/>
    <n v="13"/>
    <b v="1"/>
    <s v="theater/plays"/>
    <n v="1.0075000000000001"/>
    <n v="3.2258064516129032E-3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03"/>
    <x v="0"/>
    <d v="2015-02-27T17:11:15"/>
    <d v="2015-02-27T17:11:15"/>
    <b v="0"/>
    <n v="46"/>
    <b v="1"/>
    <s v="theater/plays"/>
    <n v="2.3940000000000001"/>
    <n v="3.842940685045948E-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04"/>
    <x v="0"/>
    <d v="2015-06-22T17:31:06"/>
    <d v="2015-06-22T17:31:06"/>
    <b v="0"/>
    <n v="4"/>
    <b v="1"/>
    <s v="theater/plays"/>
    <n v="2.1"/>
    <n v="9.5238095238095247E-3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05"/>
    <x v="0"/>
    <d v="2015-07-02T23:50:06"/>
    <d v="2015-07-02T23:50:06"/>
    <b v="0"/>
    <n v="40"/>
    <b v="1"/>
    <s v="theater/plays"/>
    <n v="1.0451515151515152"/>
    <n v="1.1597564511452595E-2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06"/>
    <x v="3"/>
    <d v="2014-11-05T23:28:04"/>
    <d v="2014-11-05T23:28:04"/>
    <b v="0"/>
    <n v="44"/>
    <b v="1"/>
    <s v="theater/plays"/>
    <n v="1.008"/>
    <n v="8.7301587301587304E-3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07"/>
    <x v="2"/>
    <d v="2016-02-11T22:59:00"/>
    <d v="2016-02-11T22:59:00"/>
    <b v="0"/>
    <n v="35"/>
    <b v="1"/>
    <s v="theater/plays"/>
    <n v="1.1120000000000001"/>
    <n v="2.0983213429256596E-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08"/>
    <x v="3"/>
    <d v="2014-11-30T19:04:22"/>
    <d v="2014-11-30T19:04:22"/>
    <b v="0"/>
    <n v="63"/>
    <b v="1"/>
    <s v="theater/plays"/>
    <n v="1.0204444444444445"/>
    <n v="1.3719512195121951E-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09"/>
    <x v="2"/>
    <d v="2016-05-04T23:00:00"/>
    <d v="2016-05-04T23:00:00"/>
    <b v="0"/>
    <n v="89"/>
    <b v="1"/>
    <s v="theater/plays"/>
    <n v="1.0254767441860466"/>
    <n v="2.0183465432980687E-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10"/>
    <x v="2"/>
    <d v="2016-02-18T21:30:00"/>
    <d v="2016-02-18T21:30:00"/>
    <b v="0"/>
    <n v="15"/>
    <b v="1"/>
    <s v="theater/plays"/>
    <n v="1.27"/>
    <n v="3.937007874015748E-2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11"/>
    <x v="2"/>
    <d v="2016-04-29T21:00:00"/>
    <d v="2016-04-29T21:00:00"/>
    <b v="0"/>
    <n v="46"/>
    <b v="1"/>
    <s v="theater/plays"/>
    <n v="3.3870588235294119"/>
    <n v="1.5977770059048279E-2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12"/>
    <x v="2"/>
    <d v="2016-10-20T04:55:00"/>
    <d v="2016-10-20T04:55:00"/>
    <b v="0"/>
    <n v="33"/>
    <b v="1"/>
    <s v="theater/plays"/>
    <n v="1.0075000000000001"/>
    <n v="1.6377171215880892E-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13"/>
    <x v="0"/>
    <d v="2015-08-19T04:06:16"/>
    <d v="2015-08-19T04:06:16"/>
    <b v="0"/>
    <n v="31"/>
    <b v="0"/>
    <s v="theater/plays"/>
    <n v="9.3100000000000002E-2"/>
    <n v="1.664876476906552E-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14"/>
    <x v="0"/>
    <d v="2015-03-23T03:55:12"/>
    <d v="2015-03-23T03:55:12"/>
    <b v="0"/>
    <n v="5"/>
    <b v="0"/>
    <s v="theater/plays"/>
    <n v="7.2400000000000006E-2"/>
    <n v="1.3812154696132596E-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15"/>
    <x v="0"/>
    <d v="2015-08-17T16:15:59"/>
    <d v="2015-08-17T16:15:59"/>
    <b v="0"/>
    <n v="1"/>
    <b v="0"/>
    <s v="theater/plays"/>
    <n v="0.1"/>
    <n v="0.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16"/>
    <x v="0"/>
    <d v="2015-01-10T03:23:00"/>
    <d v="2015-01-10T03:23:00"/>
    <b v="0"/>
    <n v="12"/>
    <b v="0"/>
    <s v="theater/plays"/>
    <n v="0.11272727272727273"/>
    <n v="1.935483870967742E-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17"/>
    <x v="0"/>
    <d v="2015-01-24T12:00:00"/>
    <d v="2015-01-24T12:00:00"/>
    <b v="0"/>
    <n v="4"/>
    <b v="0"/>
    <s v="theater/plays"/>
    <n v="0.15411764705882353"/>
    <n v="3.0534351145038167E-2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18"/>
    <x v="0"/>
    <d v="2015-04-18T22:30:00"/>
    <d v="2015-04-18T22:30:00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19"/>
    <x v="0"/>
    <d v="2015-05-25T21:38:16"/>
    <d v="2015-05-25T21:38:16"/>
    <b v="0"/>
    <n v="7"/>
    <b v="0"/>
    <s v="theater/plays"/>
    <n v="0.28466666666666668"/>
    <n v="1.6393442622950821E-2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20"/>
    <x v="0"/>
    <d v="2015-05-28T16:38:09"/>
    <d v="2015-05-28T16:38:09"/>
    <b v="0"/>
    <n v="2"/>
    <b v="0"/>
    <s v="theater/plays"/>
    <n v="0.13333333333333333"/>
    <n v="0.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21"/>
    <x v="0"/>
    <d v="2015-03-23T18:00:00"/>
    <d v="2015-03-23T18:00:00"/>
    <b v="0"/>
    <n v="1"/>
    <b v="0"/>
    <s v="theater/plays"/>
    <n v="6.6666666666666671E-3"/>
    <n v="0.1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22"/>
    <x v="0"/>
    <d v="2015-11-12T06:59:00"/>
    <d v="2015-11-12T06:59:00"/>
    <b v="0"/>
    <n v="4"/>
    <b v="0"/>
    <s v="theater/plays"/>
    <n v="0.21428571428571427"/>
    <n v="2.6666666666666668E-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23"/>
    <x v="3"/>
    <d v="2014-07-15T22:00:00"/>
    <d v="2014-07-15T22:00:00"/>
    <b v="0"/>
    <n v="6"/>
    <b v="0"/>
    <s v="theater/plays"/>
    <n v="0.18"/>
    <n v="2.2222222222222223E-2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24"/>
    <x v="2"/>
    <d v="2016-07-17T10:47:48"/>
    <d v="2016-07-17T10:47:48"/>
    <b v="0"/>
    <n v="8"/>
    <b v="0"/>
    <s v="theater/plays"/>
    <n v="0.20125000000000001"/>
    <n v="9.9378881987577643E-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25"/>
    <x v="3"/>
    <d v="2014-08-12T01:53:58"/>
    <d v="2014-08-12T01:53:58"/>
    <b v="0"/>
    <n v="14"/>
    <b v="0"/>
    <s v="theater/plays"/>
    <n v="0.17899999999999999"/>
    <n v="3.9106145251396648E-2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26"/>
    <x v="0"/>
    <d v="2015-12-17T22:05:50"/>
    <d v="2015-12-17T22:05: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27"/>
    <x v="3"/>
    <d v="2014-09-06T05:09:04"/>
    <d v="2014-09-06T05:09:04"/>
    <b v="0"/>
    <n v="4"/>
    <b v="0"/>
    <s v="theater/plays"/>
    <n v="0.02"/>
    <n v="0.0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28"/>
    <x v="3"/>
    <d v="2014-07-03T17:02:44"/>
    <d v="2014-07-03T17:02:4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29"/>
    <x v="3"/>
    <d v="2014-07-05T03:59:00"/>
    <d v="2014-07-05T03:59:00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30"/>
    <x v="3"/>
    <d v="2014-08-10T16:45:02"/>
    <d v="2014-08-10T16:45:02"/>
    <b v="0"/>
    <n v="1"/>
    <b v="0"/>
    <s v="theater/plays"/>
    <n v="0.1"/>
    <n v="0.1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31"/>
    <x v="2"/>
    <d v="2016-10-08T09:20:39"/>
    <d v="2016-10-08T09:20:39"/>
    <b v="0"/>
    <n v="1"/>
    <b v="0"/>
    <s v="theater/plays"/>
    <n v="2.3764705882352941E-2"/>
    <n v="4.9504950495049506E-3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32"/>
    <x v="0"/>
    <d v="2015-07-05T22:59:00"/>
    <d v="2015-07-05T22:59:00"/>
    <b v="0"/>
    <n v="1"/>
    <b v="0"/>
    <s v="theater/plays"/>
    <n v="0.01"/>
    <n v="0.0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33"/>
    <x v="2"/>
    <d v="2016-02-16T05:59:00"/>
    <d v="2016-02-16T05:59:00"/>
    <b v="0"/>
    <n v="52"/>
    <b v="1"/>
    <s v="theater/musical"/>
    <n v="1.0351999999999999"/>
    <n v="1.0046367851622875E-2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34"/>
    <x v="2"/>
    <d v="2016-04-29T03:59:00"/>
    <d v="2016-04-29T03:59:00"/>
    <b v="0"/>
    <n v="7"/>
    <b v="1"/>
    <s v="theater/musical"/>
    <n v="1.05"/>
    <n v="1.3333333333333334E-2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x v="3735"/>
    <x v="0"/>
    <d v="2015-02-10T07:59:00"/>
    <d v="2015-02-10T07:59:00"/>
    <b v="0"/>
    <n v="28"/>
    <b v="1"/>
    <s v="theater/musical"/>
    <n v="1.0044999999999999"/>
    <n v="4.6457607433217189E-3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36"/>
    <x v="2"/>
    <d v="2016-04-02T23:51:13"/>
    <d v="2016-04-02T23:51:13"/>
    <b v="0"/>
    <n v="11"/>
    <b v="1"/>
    <s v="theater/musical"/>
    <n v="1.3260000000000001"/>
    <n v="8.2956259426847662E-3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x v="3737"/>
    <x v="2"/>
    <d v="2016-10-16T21:00:00"/>
    <d v="2016-10-16T21:00:00"/>
    <b v="0"/>
    <n v="15"/>
    <b v="1"/>
    <s v="theater/musical"/>
    <n v="1.1299999999999999"/>
    <n v="2.6548672566371681E-2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38"/>
    <x v="0"/>
    <d v="2015-06-03T00:00:00"/>
    <d v="2015-06-03T00:00:00"/>
    <b v="0"/>
    <n v="30"/>
    <b v="1"/>
    <s v="theater/musical"/>
    <n v="1.0334000000000001"/>
    <n v="5.8060770272885618E-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39"/>
    <x v="3"/>
    <d v="2014-07-26T04:59:00"/>
    <d v="2014-07-26T04:59:00"/>
    <b v="0"/>
    <n v="27"/>
    <b v="1"/>
    <s v="theater/musical"/>
    <n v="1.2"/>
    <n v="8.9999999999999993E-3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40"/>
    <x v="2"/>
    <d v="2016-04-15T20:48:27"/>
    <d v="2016-04-15T20:48:27"/>
    <b v="0"/>
    <n v="28"/>
    <b v="1"/>
    <s v="theater/musical"/>
    <n v="1.2963636363636364"/>
    <n v="3.9270687237026647E-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41"/>
    <x v="3"/>
    <d v="2014-06-11T19:33:18"/>
    <d v="2014-06-11T19:33:18"/>
    <b v="0"/>
    <n v="17"/>
    <b v="1"/>
    <s v="theater/musical"/>
    <n v="1.0111111111111111"/>
    <n v="3.7362637362637363E-3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42"/>
    <x v="3"/>
    <d v="2014-12-01T20:25:15"/>
    <d v="2014-12-01T20:25:15"/>
    <b v="0"/>
    <n v="50"/>
    <b v="1"/>
    <s v="theater/musical"/>
    <n v="1.0851428571428572"/>
    <n v="1.3164823591363875E-2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43"/>
    <x v="3"/>
    <d v="2014-05-19T05:00:00"/>
    <d v="2014-05-19T05:00:00"/>
    <b v="0"/>
    <n v="26"/>
    <b v="1"/>
    <s v="theater/musical"/>
    <n v="1.0233333333333334"/>
    <n v="1.6938110749185668E-2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44"/>
    <x v="0"/>
    <d v="2015-08-26T02:35:53"/>
    <d v="2015-08-26T02:35:53"/>
    <b v="0"/>
    <n v="88"/>
    <b v="1"/>
    <s v="theater/musical"/>
    <n v="1.1024425000000002"/>
    <n v="1.9955689298988381E-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45"/>
    <x v="3"/>
    <d v="2014-05-05T12:36:26"/>
    <d v="2014-05-05T12:36:26"/>
    <b v="0"/>
    <n v="91"/>
    <b v="1"/>
    <s v="theater/musical"/>
    <n v="1.010154"/>
    <n v="1.8017054825303865E-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46"/>
    <x v="0"/>
    <d v="2015-08-10T23:00:00"/>
    <d v="2015-08-10T23:00:00"/>
    <b v="0"/>
    <n v="3"/>
    <b v="1"/>
    <s v="theater/musical"/>
    <n v="1"/>
    <n v="6.0000000000000001E-3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47"/>
    <x v="0"/>
    <d v="2015-08-02T19:31:29"/>
    <d v="2015-08-02T19:31:29"/>
    <b v="0"/>
    <n v="28"/>
    <b v="1"/>
    <s v="theater/musical"/>
    <n v="1.0624"/>
    <n v="2.1084337349397589E-2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48"/>
    <x v="0"/>
    <d v="2015-04-01T17:00:26"/>
    <d v="2015-04-01T17:00:26"/>
    <b v="0"/>
    <n v="77"/>
    <b v="1"/>
    <s v="theater/musical"/>
    <n v="1"/>
    <n v="1.54E-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49"/>
    <x v="2"/>
    <d v="2016-05-29T00:36:00"/>
    <d v="2016-05-29T00:36:00"/>
    <b v="0"/>
    <n v="27"/>
    <b v="1"/>
    <s v="theater/musical"/>
    <n v="1"/>
    <n v="1.7999999999999999E-2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50"/>
    <x v="3"/>
    <d v="2014-07-30T18:38:02"/>
    <d v="2014-07-30T18:38:02"/>
    <b v="0"/>
    <n v="107"/>
    <b v="1"/>
    <s v="theater/musical"/>
    <n v="1.1345714285714286"/>
    <n v="1.3472676907579955E-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51"/>
    <x v="3"/>
    <d v="2014-07-03T04:00:45"/>
    <d v="2014-07-03T04:00:45"/>
    <b v="0"/>
    <n v="96"/>
    <b v="1"/>
    <s v="theater/musical"/>
    <n v="1.0265010000000001"/>
    <n v="9.3521584489445215E-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566"/>
    <x v="0"/>
    <d v="2015-03-01T04:59:00"/>
    <d v="2015-03-01T04:59:00"/>
    <b v="0"/>
    <n v="56"/>
    <b v="1"/>
    <s v="theater/musical"/>
    <n v="1.1675"/>
    <n v="2.398286937901499E-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52"/>
    <x v="3"/>
    <d v="2014-06-12T17:28:10"/>
    <d v="2014-06-12T17:28:10"/>
    <b v="0"/>
    <n v="58"/>
    <b v="1"/>
    <s v="theater/musical"/>
    <n v="1.0765274999999999"/>
    <n v="1.3469233252285707E-2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53"/>
    <x v="2"/>
    <d v="2016-04-15T14:21:19"/>
    <d v="2016-04-15T14:21:19"/>
    <b v="0"/>
    <n v="15"/>
    <b v="1"/>
    <s v="theater/musical"/>
    <n v="1"/>
    <n v="1.3636363636363636E-2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54"/>
    <x v="0"/>
    <d v="2015-06-13T22:20:10"/>
    <d v="2015-06-13T22:20:10"/>
    <b v="0"/>
    <n v="20"/>
    <b v="1"/>
    <s v="theater/musical"/>
    <n v="1"/>
    <n v="0.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55"/>
    <x v="2"/>
    <d v="2016-05-18T00:00:00"/>
    <d v="2016-05-18T00:00:00"/>
    <b v="0"/>
    <n v="38"/>
    <b v="1"/>
    <s v="theater/musical"/>
    <n v="1.46"/>
    <n v="2.6027397260273973E-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56"/>
    <x v="2"/>
    <d v="2016-11-29T06:00:00"/>
    <d v="2016-11-29T06:00:00"/>
    <b v="0"/>
    <n v="33"/>
    <b v="1"/>
    <s v="theater/musical"/>
    <n v="1.1020000000000001"/>
    <n v="5.9891107078039931E-3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57"/>
    <x v="2"/>
    <d v="2016-11-15T02:08:00"/>
    <d v="2016-11-15T02:08:00"/>
    <b v="0"/>
    <n v="57"/>
    <b v="1"/>
    <s v="theater/musical"/>
    <n v="1.0820000000000001"/>
    <n v="1.0536044362292052E-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58"/>
    <x v="0"/>
    <d v="2015-04-09T19:00:55"/>
    <d v="2015-04-09T19:00:55"/>
    <b v="0"/>
    <n v="25"/>
    <b v="1"/>
    <s v="theater/musical"/>
    <n v="1"/>
    <n v="0.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59"/>
    <x v="0"/>
    <d v="2015-04-09T04:00:00"/>
    <d v="2015-04-09T04:00:00"/>
    <b v="0"/>
    <n v="14"/>
    <b v="1"/>
    <s v="theater/musical"/>
    <n v="1.0024999999999999"/>
    <n v="6.9825436408977558E-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60"/>
    <x v="3"/>
    <d v="2014-08-01T01:00:00"/>
    <d v="2014-08-01T01:00:00"/>
    <b v="0"/>
    <n v="94"/>
    <b v="1"/>
    <s v="theater/musical"/>
    <n v="1.0671250000000001"/>
    <n v="1.1010893756588966E-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61"/>
    <x v="3"/>
    <d v="2014-09-27T04:00:00"/>
    <d v="2014-09-27T04:00:00"/>
    <b v="0"/>
    <n v="59"/>
    <b v="1"/>
    <s v="theater/musical"/>
    <n v="1.4319999999999999"/>
    <n v="2.0600558659217876E-2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62"/>
    <x v="0"/>
    <d v="2015-02-14T19:39:40"/>
    <d v="2015-02-14T19:39:40"/>
    <b v="0"/>
    <n v="36"/>
    <b v="1"/>
    <s v="theater/musical"/>
    <n v="1.0504166666666668"/>
    <n v="1.4280047600158666E-2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63"/>
    <x v="2"/>
    <d v="2016-03-26T16:39:00"/>
    <d v="2016-03-26T16:39:00"/>
    <b v="0"/>
    <n v="115"/>
    <b v="1"/>
    <s v="theater/musical"/>
    <n v="1.0398000000000001"/>
    <n v="7.3732127973328201E-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64"/>
    <x v="0"/>
    <d v="2015-07-13T20:06:00"/>
    <d v="2015-07-13T20:06:00"/>
    <b v="0"/>
    <n v="30"/>
    <b v="1"/>
    <s v="theater/musical"/>
    <n v="1.2"/>
    <n v="0.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65"/>
    <x v="3"/>
    <d v="2014-09-08T21:11:25"/>
    <d v="2014-09-08T21:11:25"/>
    <b v="0"/>
    <n v="52"/>
    <b v="1"/>
    <s v="theater/musical"/>
    <n v="1.0966666666666667"/>
    <n v="1.0536980749746707E-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66"/>
    <x v="2"/>
    <d v="2016-07-24T23:00:00"/>
    <d v="2016-07-24T23:00:00"/>
    <b v="0"/>
    <n v="27"/>
    <b v="1"/>
    <s v="theater/musical"/>
    <n v="1.0175000000000001"/>
    <n v="1.3267813267813268E-2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67"/>
    <x v="2"/>
    <d v="2016-03-15T16:00:00"/>
    <d v="2016-03-15T16:00:00"/>
    <b v="0"/>
    <n v="24"/>
    <b v="1"/>
    <s v="theater/musical"/>
    <n v="1.2891666666666666"/>
    <n v="1.5513897866839044E-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68"/>
    <x v="2"/>
    <d v="2016-07-10T23:32:12"/>
    <d v="2016-07-10T23:32:12"/>
    <b v="0"/>
    <n v="10"/>
    <b v="1"/>
    <s v="theater/musical"/>
    <n v="1.1499999999999999"/>
    <n v="8.6956521739130436E-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69"/>
    <x v="2"/>
    <d v="2016-08-02T10:03:00"/>
    <d v="2016-08-02T10:03:00"/>
    <b v="0"/>
    <n v="30"/>
    <b v="1"/>
    <s v="theater/musical"/>
    <n v="1.5075000000000001"/>
    <n v="9.9502487562189053E-3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70"/>
    <x v="2"/>
    <d v="2016-05-27T00:54:35"/>
    <d v="2016-05-27T00:54:35"/>
    <b v="0"/>
    <n v="71"/>
    <b v="1"/>
    <s v="theater/musical"/>
    <n v="1.1096666666666666"/>
    <n v="1.0663863021928507E-2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514"/>
    <x v="0"/>
    <d v="2015-07-11T03:59:00"/>
    <d v="2015-07-11T03:59:00"/>
    <b v="0"/>
    <n v="10"/>
    <b v="1"/>
    <s v="theater/musical"/>
    <n v="1.0028571428571429"/>
    <n v="2.8490028490028491E-2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x v="3771"/>
    <x v="0"/>
    <d v="2015-12-23T16:18:00"/>
    <d v="2015-12-23T16:18:00"/>
    <b v="0"/>
    <n v="1"/>
    <b v="0"/>
    <s v="theater/musical"/>
    <n v="6.6666666666666671E-3"/>
    <n v="2E-3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72"/>
    <x v="0"/>
    <d v="2015-06-15T19:10:18"/>
    <d v="2015-06-15T19:10:18"/>
    <b v="0"/>
    <n v="4"/>
    <b v="0"/>
    <s v="theater/musical"/>
    <n v="3.267605633802817E-2"/>
    <n v="3.4482758620689655E-2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73"/>
    <x v="2"/>
    <d v="2016-11-22T17:00:23"/>
    <d v="2016-11-22T17:00: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74"/>
    <x v="3"/>
    <d v="2014-07-06T16:36:32"/>
    <d v="2014-07-06T16:36:3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75"/>
    <x v="0"/>
    <d v="2015-07-15T10:43:42"/>
    <d v="2015-07-15T10:43:42"/>
    <b v="0"/>
    <n v="2"/>
    <b v="0"/>
    <s v="theater/musical"/>
    <n v="2.8E-3"/>
    <n v="5.7142857142857141E-2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76"/>
    <x v="3"/>
    <d v="2014-12-16T22:32:09"/>
    <d v="2014-12-16T22:32:09"/>
    <b v="0"/>
    <n v="24"/>
    <b v="0"/>
    <s v="theater/musical"/>
    <n v="0.59657142857142853"/>
    <n v="5.7471264367816091E-3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77"/>
    <x v="0"/>
    <d v="2015-06-07T13:55:54"/>
    <d v="2015-06-07T13:55:54"/>
    <b v="0"/>
    <n v="1"/>
    <b v="0"/>
    <s v="theater/musical"/>
    <n v="0.01"/>
    <n v="0.02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78"/>
    <x v="0"/>
    <d v="2015-08-28T22:30:00"/>
    <d v="2015-08-28T22:30:00"/>
    <b v="0"/>
    <n v="2"/>
    <b v="0"/>
    <s v="theater/musical"/>
    <n v="1.6666666666666666E-2"/>
    <n v="0.2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79"/>
    <x v="1"/>
    <d v="2017-01-14T00:42:36"/>
    <d v="2017-01-14T00:42:3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80"/>
    <x v="0"/>
    <d v="2015-04-20T21:09:25"/>
    <d v="2015-04-20T21:09:25"/>
    <b v="0"/>
    <n v="37"/>
    <b v="0"/>
    <s v="theater/musical"/>
    <n v="0.89666666666666661"/>
    <n v="6.8773234200743497E-3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81"/>
    <x v="3"/>
    <d v="2014-08-10T17:20:48"/>
    <d v="2014-08-10T17:20:48"/>
    <b v="0"/>
    <n v="5"/>
    <b v="0"/>
    <s v="theater/musical"/>
    <n v="1.4642857142857143E-2"/>
    <n v="4.8780487804878049E-3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82"/>
    <x v="2"/>
    <d v="2016-03-11T22:20:43"/>
    <d v="2016-03-11T22:20:43"/>
    <b v="0"/>
    <n v="4"/>
    <b v="0"/>
    <s v="theater/musical"/>
    <n v="4.02E-2"/>
    <n v="9.9502487562189053E-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783"/>
    <x v="0"/>
    <d v="2015-01-11T04:59:00"/>
    <d v="2015-01-11T04:59:00"/>
    <b v="0"/>
    <n v="16"/>
    <b v="0"/>
    <s v="theater/musical"/>
    <n v="4.0045454545454544E-2"/>
    <n v="1.8161180476730987E-2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784"/>
    <x v="0"/>
    <d v="2015-01-02T16:13:36"/>
    <d v="2015-01-02T16:13:36"/>
    <b v="0"/>
    <n v="9"/>
    <b v="0"/>
    <s v="theater/musical"/>
    <n v="8.5199999999999998E-2"/>
    <n v="2.1126760563380281E-2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785"/>
    <x v="0"/>
    <d v="2015-10-22T03:01:46"/>
    <d v="2015-10-22T03:01:4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786"/>
    <x v="2"/>
    <d v="2016-03-04T23:19:28"/>
    <d v="2016-03-04T23:19:28"/>
    <b v="0"/>
    <n v="40"/>
    <b v="0"/>
    <s v="theater/musical"/>
    <n v="0.19650000000000001"/>
    <n v="1.6963528413910092E-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787"/>
    <x v="2"/>
    <d v="2016-07-31T07:00:00"/>
    <d v="2016-07-31T07:00:00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x v="3788"/>
    <x v="3"/>
    <d v="2014-09-27T21:17:20"/>
    <d v="2014-09-27T21:17:20"/>
    <b v="0"/>
    <n v="2"/>
    <b v="0"/>
    <s v="theater/musical"/>
    <n v="2.0000000000000002E-5"/>
    <n v="0.66666666666666663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789"/>
    <x v="3"/>
    <d v="2014-06-29T06:13:01"/>
    <d v="2014-06-29T06:13:01"/>
    <b v="0"/>
    <n v="1"/>
    <b v="0"/>
    <s v="theater/musical"/>
    <n v="6.6666666666666664E-4"/>
    <n v="0.2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790"/>
    <x v="0"/>
    <d v="2015-04-03T21:48:59"/>
    <d v="2015-04-03T21:48:59"/>
    <b v="0"/>
    <n v="9"/>
    <b v="0"/>
    <s v="theater/musical"/>
    <n v="0.30333333333333334"/>
    <n v="1.9780219780219779E-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791"/>
    <x v="0"/>
    <d v="2015-04-25T09:53:39"/>
    <d v="2015-04-25T09:53:39"/>
    <b v="0"/>
    <n v="24"/>
    <b v="1"/>
    <s v="theater/plays"/>
    <n v="1"/>
    <n v="2.4E-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792"/>
    <x v="3"/>
    <d v="2014-07-30T23:00:00"/>
    <d v="2014-07-30T23:00:00"/>
    <b v="0"/>
    <n v="38"/>
    <b v="1"/>
    <s v="theater/plays"/>
    <n v="1.0125"/>
    <n v="1.8765432098765432E-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793"/>
    <x v="0"/>
    <d v="2015-03-21T19:22:38"/>
    <d v="2015-03-21T19:22:38"/>
    <b v="0"/>
    <n v="26"/>
    <b v="1"/>
    <s v="theater/plays"/>
    <n v="1.2173333333333334"/>
    <n v="1.4238773274917854E-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794"/>
    <x v="2"/>
    <d v="2016-05-31T11:00:00"/>
    <d v="2016-05-31T11:00:00"/>
    <b v="0"/>
    <n v="19"/>
    <b v="1"/>
    <s v="theater/plays"/>
    <n v="3.3"/>
    <n v="2.3030303030303029E-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2551"/>
    <x v="0"/>
    <d v="2015-06-01T03:59:00"/>
    <d v="2015-06-01T03:59:00"/>
    <b v="0"/>
    <n v="11"/>
    <b v="1"/>
    <s v="theater/plays"/>
    <n v="1.0954999999999999"/>
    <n v="5.0205385668644457E-3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795"/>
    <x v="2"/>
    <d v="2016-06-14T21:43:00"/>
    <d v="2016-06-14T21:43:00"/>
    <b v="0"/>
    <n v="27"/>
    <b v="1"/>
    <s v="theater/plays"/>
    <n v="1.0095190476190474"/>
    <n v="1.2735909131646848E-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532"/>
    <x v="0"/>
    <d v="2015-04-01T03:59:00"/>
    <d v="2015-04-01T03:59:00"/>
    <b v="0"/>
    <n v="34"/>
    <b v="1"/>
    <s v="theater/plays"/>
    <n v="1.4013333333333333"/>
    <n v="1.6175071360608945E-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796"/>
    <x v="0"/>
    <d v="2015-08-20T23:00:00"/>
    <d v="2015-08-20T23:00:00"/>
    <b v="0"/>
    <n v="20"/>
    <b v="1"/>
    <s v="theater/plays"/>
    <n v="1.0000100000000001"/>
    <n v="1.9999800001999982E-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x v="3797"/>
    <x v="3"/>
    <d v="2014-07-17T16:33:43"/>
    <d v="2014-07-17T16:33:43"/>
    <b v="0"/>
    <n v="37"/>
    <b v="1"/>
    <s v="theater/plays"/>
    <n v="1.19238"/>
    <n v="2.0686917481563486E-2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798"/>
    <x v="0"/>
    <d v="2015-10-24T03:59:00"/>
    <d v="2015-10-24T03:59:00"/>
    <b v="0"/>
    <n v="20"/>
    <b v="1"/>
    <s v="theater/plays"/>
    <n v="1.0725"/>
    <n v="9.324009324009324E-3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799"/>
    <x v="0"/>
    <d v="2015-03-12T19:13:02"/>
    <d v="2015-03-12T19:13:02"/>
    <b v="0"/>
    <n v="10"/>
    <b v="1"/>
    <s v="theater/plays"/>
    <n v="2.2799999999999998"/>
    <n v="1.7543859649122806E-2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00"/>
    <x v="0"/>
    <d v="2015-07-17T21:02:00"/>
    <d v="2015-07-17T21:02:00"/>
    <b v="0"/>
    <n v="26"/>
    <b v="1"/>
    <s v="theater/plays"/>
    <n v="1.0640000000000001"/>
    <n v="2.4436090225563908E-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01"/>
    <x v="0"/>
    <d v="2015-07-05T15:38:37"/>
    <d v="2015-07-05T15:38:37"/>
    <b v="0"/>
    <n v="20"/>
    <b v="1"/>
    <s v="theater/plays"/>
    <n v="1.4333333333333333"/>
    <n v="4.6511627906976744E-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02"/>
    <x v="2"/>
    <d v="2016-01-04T04:20:07"/>
    <d v="2016-01-04T04:20:07"/>
    <b v="0"/>
    <n v="46"/>
    <b v="1"/>
    <s v="theater/plays"/>
    <n v="1.0454285714285714"/>
    <n v="1.257174091281771E-2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03"/>
    <x v="2"/>
    <d v="2016-01-19T22:59:00"/>
    <d v="2016-01-19T22:59:00"/>
    <b v="0"/>
    <n v="76"/>
    <b v="1"/>
    <s v="theater/plays"/>
    <n v="1.1002000000000001"/>
    <n v="1.3815669878203964E-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04"/>
    <x v="0"/>
    <d v="2015-07-20T03:59:00"/>
    <d v="2015-07-20T03:59:00"/>
    <b v="0"/>
    <n v="41"/>
    <b v="1"/>
    <s v="theater/plays"/>
    <n v="1.06"/>
    <n v="1.5471698113207547E-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05"/>
    <x v="2"/>
    <d v="2016-08-01T13:41:00"/>
    <d v="2016-08-01T13:41:00"/>
    <b v="0"/>
    <n v="7"/>
    <b v="1"/>
    <s v="theater/plays"/>
    <n v="1.08"/>
    <n v="2.5925925925925925E-2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06"/>
    <x v="0"/>
    <d v="2015-06-17T01:40:14"/>
    <d v="2015-06-17T01:40:14"/>
    <b v="0"/>
    <n v="49"/>
    <b v="1"/>
    <s v="theater/plays"/>
    <n v="1.0542"/>
    <n v="9.2961487383798145E-3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07"/>
    <x v="0"/>
    <d v="2015-05-07T10:09:54"/>
    <d v="2015-05-07T10:09:54"/>
    <b v="0"/>
    <n v="26"/>
    <b v="1"/>
    <s v="theater/plays"/>
    <n v="1.1916666666666667"/>
    <n v="3.6363636363636362E-2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08"/>
    <x v="0"/>
    <d v="2015-03-27T00:00:00"/>
    <d v="2015-03-27T00:00:00"/>
    <b v="0"/>
    <n v="65"/>
    <b v="1"/>
    <s v="theater/plays"/>
    <n v="1.5266666666666666"/>
    <n v="1.4192139737991267E-2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09"/>
    <x v="3"/>
    <d v="2014-12-31T13:39:47"/>
    <d v="2014-12-31T13:39:47"/>
    <b v="0"/>
    <n v="28"/>
    <b v="1"/>
    <s v="theater/plays"/>
    <n v="1"/>
    <n v="5.5999999999999999E-3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10"/>
    <x v="2"/>
    <d v="2016-08-31T20:46:11"/>
    <d v="2016-08-31T20:46:11"/>
    <b v="0"/>
    <n v="8"/>
    <b v="1"/>
    <s v="theater/plays"/>
    <n v="1.002"/>
    <n v="1.5968063872255488E-2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11"/>
    <x v="2"/>
    <d v="2016-05-27T17:46:51"/>
    <d v="2016-05-27T17:46:51"/>
    <b v="0"/>
    <n v="3"/>
    <b v="1"/>
    <s v="theater/plays"/>
    <n v="2.25"/>
    <n v="1.3333333333333334E-2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12"/>
    <x v="3"/>
    <d v="2014-11-05T21:22:25"/>
    <d v="2014-11-05T21:22:25"/>
    <b v="0"/>
    <n v="9"/>
    <b v="1"/>
    <s v="theater/plays"/>
    <n v="1.0602199999999999"/>
    <n v="1.6977608420893776E-2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13"/>
    <x v="2"/>
    <d v="2016-02-20T02:45:35"/>
    <d v="2016-02-20T02:45:35"/>
    <b v="0"/>
    <n v="9"/>
    <b v="1"/>
    <s v="theater/plays"/>
    <n v="1.0466666666666666"/>
    <n v="7.1656050955414014E-3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14"/>
    <x v="3"/>
    <d v="2014-12-01T19:09:00"/>
    <d v="2014-12-01T19:09:00"/>
    <b v="0"/>
    <n v="20"/>
    <b v="1"/>
    <s v="theater/plays"/>
    <n v="1.1666666666666667"/>
    <n v="1.4285714285714285E-2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15"/>
    <x v="0"/>
    <d v="2015-06-18T10:41:07"/>
    <d v="2015-06-18T10:41:07"/>
    <b v="0"/>
    <n v="57"/>
    <b v="1"/>
    <s v="theater/plays"/>
    <n v="1.0903333333333334"/>
    <n v="1.742586365025986E-2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16"/>
    <x v="2"/>
    <d v="2016-04-21T22:36:48"/>
    <d v="2016-04-21T22:36:48"/>
    <b v="0"/>
    <n v="8"/>
    <b v="1"/>
    <s v="theater/plays"/>
    <n v="1.6"/>
    <n v="2.5000000000000001E-2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17"/>
    <x v="2"/>
    <d v="2016-08-03T04:09:00"/>
    <d v="2016-08-03T04:09:00"/>
    <b v="0"/>
    <n v="14"/>
    <b v="1"/>
    <s v="theater/plays"/>
    <n v="1.125"/>
    <n v="1.5555555555555555E-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18"/>
    <x v="0"/>
    <d v="2015-07-03T18:22:38"/>
    <d v="2015-07-03T18:22:38"/>
    <b v="0"/>
    <n v="17"/>
    <b v="1"/>
    <s v="theater/plays"/>
    <n v="1.0209999999999999"/>
    <n v="8.3251714005876595E-3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x v="3819"/>
    <x v="0"/>
    <d v="2015-05-22T17:03:29"/>
    <d v="2015-05-22T17:03:29"/>
    <b v="0"/>
    <n v="100"/>
    <b v="1"/>
    <s v="theater/plays"/>
    <n v="1.00824"/>
    <n v="9.9182734269618353E-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20"/>
    <x v="0"/>
    <d v="2015-07-30T03:25:24"/>
    <d v="2015-07-30T03:25:24"/>
    <b v="0"/>
    <n v="32"/>
    <b v="1"/>
    <s v="theater/plays"/>
    <n v="1.0125"/>
    <n v="1.580246913580247E-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21"/>
    <x v="2"/>
    <d v="2016-03-28T15:50:29"/>
    <d v="2016-03-28T15:50:29"/>
    <b v="0"/>
    <n v="3"/>
    <b v="1"/>
    <s v="theater/plays"/>
    <n v="65"/>
    <n v="4.6153846153846156E-2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x v="3822"/>
    <x v="3"/>
    <d v="2014-07-20T18:51:27"/>
    <d v="2014-07-20T18:51:27"/>
    <b v="1"/>
    <n v="34"/>
    <b v="0"/>
    <s v="theater/plays"/>
    <n v="8.72E-2"/>
    <n v="3.8990825688073397E-2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23"/>
    <x v="3"/>
    <d v="2014-05-11T11:50:52"/>
    <d v="2014-05-11T11:50:52"/>
    <b v="1"/>
    <n v="23"/>
    <b v="0"/>
    <s v="theater/plays"/>
    <n v="0.21940000000000001"/>
    <n v="2.0966271649954422E-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24"/>
    <x v="3"/>
    <d v="2014-06-01T01:44:24"/>
    <d v="2014-06-01T01:44:24"/>
    <b v="1"/>
    <n v="19"/>
    <b v="0"/>
    <s v="theater/plays"/>
    <n v="0.21299999999999999"/>
    <n v="1.7840375586854459E-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25"/>
    <x v="3"/>
    <d v="2014-06-03T06:59:00"/>
    <d v="2014-06-03T06:59:00"/>
    <b v="1"/>
    <n v="50"/>
    <b v="0"/>
    <s v="theater/plays"/>
    <n v="0.41489795918367345"/>
    <n v="1.2297097884899164E-2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x v="3826"/>
    <x v="0"/>
    <d v="2015-10-01T15:02:54"/>
    <d v="2015-10-01T15:02:54"/>
    <b v="1"/>
    <n v="12"/>
    <b v="0"/>
    <s v="theater/plays"/>
    <n v="2.1049999999999999E-2"/>
    <n v="1.4251781472684086E-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27"/>
    <x v="3"/>
    <d v="2014-10-04T06:59:00"/>
    <d v="2014-10-04T06:59:00"/>
    <b v="1"/>
    <n v="8"/>
    <b v="0"/>
    <s v="theater/plays"/>
    <n v="2.7E-2"/>
    <n v="4.2328042328042326E-2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28"/>
    <x v="0"/>
    <d v="2015-07-19T05:23:11"/>
    <d v="2015-07-19T05:23:11"/>
    <b v="1"/>
    <n v="9"/>
    <b v="0"/>
    <s v="theater/plays"/>
    <n v="0.16161904761904761"/>
    <n v="5.3034767236299352E-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29"/>
    <x v="0"/>
    <d v="2015-10-18T19:36:29"/>
    <d v="2015-10-18T19:36:29"/>
    <b v="1"/>
    <n v="43"/>
    <b v="0"/>
    <s v="theater/plays"/>
    <n v="0.16376923076923078"/>
    <n v="2.0197275716298733E-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30"/>
    <x v="0"/>
    <d v="2015-06-11T18:24:44"/>
    <d v="2015-06-11T18:24:44"/>
    <b v="1"/>
    <n v="28"/>
    <b v="0"/>
    <s v="theater/plays"/>
    <n v="7.0433333333333334E-2"/>
    <n v="1.3251301467108376E-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31"/>
    <x v="0"/>
    <d v="2015-01-01T02:59:03"/>
    <d v="2015-01-01T02:59:03"/>
    <b v="1"/>
    <n v="4"/>
    <b v="0"/>
    <s v="theater/plays"/>
    <n v="3.7999999999999999E-2"/>
    <n v="0.10526315789473684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32"/>
    <x v="0"/>
    <d v="2015-07-17T10:32:59"/>
    <d v="2015-07-17T10:32:59"/>
    <b v="1"/>
    <n v="24"/>
    <b v="0"/>
    <s v="theater/plays"/>
    <n v="0.34079999999999999"/>
    <n v="2.8169014084507043E-2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33"/>
    <x v="0"/>
    <d v="2015-03-27T03:34:36"/>
    <d v="2015-03-27T03:34:36"/>
    <b v="0"/>
    <n v="2"/>
    <b v="0"/>
    <s v="theater/plays"/>
    <n v="2E-3"/>
    <n v="0.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34"/>
    <x v="3"/>
    <d v="2014-09-01T20:09:38"/>
    <d v="2014-09-01T20:09:38"/>
    <b v="0"/>
    <n v="2"/>
    <b v="0"/>
    <s v="theater/plays"/>
    <n v="2.5999999999999998E-4"/>
    <n v="7.6923076923076927E-2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35"/>
    <x v="0"/>
    <d v="2015-05-09T21:14:18"/>
    <d v="2015-05-09T21:14:18"/>
    <b v="0"/>
    <n v="20"/>
    <b v="0"/>
    <s v="theater/plays"/>
    <n v="0.16254545454545455"/>
    <n v="1.1185682326621925E-2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x v="3836"/>
    <x v="0"/>
    <d v="2015-03-26T22:17:51"/>
    <d v="2015-03-26T22:17:51"/>
    <b v="0"/>
    <n v="1"/>
    <b v="0"/>
    <s v="theater/plays"/>
    <n v="2.5000000000000001E-2"/>
    <n v="0.0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37"/>
    <x v="0"/>
    <d v="2015-03-08T16:50:03"/>
    <d v="2015-03-08T16:50:03"/>
    <b v="0"/>
    <n v="1"/>
    <b v="0"/>
    <s v="theater/plays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x v="3838"/>
    <x v="3"/>
    <d v="2014-08-01T17:12:00"/>
    <d v="2014-08-01T17:12:00"/>
    <b v="0"/>
    <n v="4"/>
    <b v="0"/>
    <s v="theater/plays"/>
    <n v="5.1999999999999998E-2"/>
    <n v="1.5384615384615385E-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39"/>
    <x v="0"/>
    <d v="2015-05-22T21:00:00"/>
    <d v="2015-05-22T21:00:00"/>
    <b v="0"/>
    <n v="1"/>
    <b v="0"/>
    <s v="theater/plays"/>
    <n v="0.02"/>
    <n v="0.1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40"/>
    <x v="3"/>
    <d v="2014-06-25T21:00:00"/>
    <d v="2014-06-25T21:00:00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41"/>
    <x v="3"/>
    <d v="2014-08-12T15:51:50"/>
    <d v="2014-08-12T15:51:50"/>
    <b v="0"/>
    <n v="13"/>
    <b v="0"/>
    <s v="theater/plays"/>
    <n v="0.17666666666666667"/>
    <n v="1.2264150943396227E-2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42"/>
    <x v="3"/>
    <d v="2014-11-12T21:47:00"/>
    <d v="2014-11-12T21:47:00"/>
    <b v="0"/>
    <n v="1"/>
    <b v="0"/>
    <s v="theater/plays"/>
    <n v="0.05"/>
    <n v="0.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43"/>
    <x v="2"/>
    <d v="2016-09-12T16:59:00"/>
    <d v="2016-09-12T16:59:00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44"/>
    <x v="0"/>
    <d v="2015-11-05T16:11:45"/>
    <d v="2015-11-05T16:11:4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45"/>
    <x v="0"/>
    <d v="2015-11-17T22:24:14"/>
    <d v="2015-11-17T22:24:14"/>
    <b v="0"/>
    <n v="3"/>
    <b v="0"/>
    <s v="theater/plays"/>
    <n v="1.2E-2"/>
    <n v="0.0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46"/>
    <x v="3"/>
    <d v="2014-08-30T05:30:00"/>
    <d v="2014-08-30T05:30:00"/>
    <b v="0"/>
    <n v="14"/>
    <b v="0"/>
    <s v="theater/plays"/>
    <n v="0.26937422295897223"/>
    <n v="2.1538461538461538E-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47"/>
    <x v="2"/>
    <d v="2016-03-23T03:29:00"/>
    <d v="2016-03-23T03:29:00"/>
    <b v="0"/>
    <n v="2"/>
    <b v="0"/>
    <s v="theater/plays"/>
    <n v="5.4999999999999997E-3"/>
    <n v="0.18181818181818182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48"/>
    <x v="2"/>
    <d v="2016-06-18T19:32:19"/>
    <d v="2016-06-18T19:32:19"/>
    <b v="0"/>
    <n v="5"/>
    <b v="0"/>
    <s v="theater/plays"/>
    <n v="0.1255"/>
    <n v="1.9920318725099601E-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49"/>
    <x v="3"/>
    <d v="2014-09-08T15:50:05"/>
    <d v="2014-09-08T15:50:05"/>
    <b v="0"/>
    <n v="1"/>
    <b v="0"/>
    <s v="theater/musical"/>
    <n v="2E-3"/>
    <n v="0.1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50"/>
    <x v="0"/>
    <d v="2015-03-14T03:11:00"/>
    <d v="2015-03-14T03:11:00"/>
    <b v="0"/>
    <n v="15"/>
    <b v="0"/>
    <s v="theater/musical"/>
    <n v="3.44748684310884E-2"/>
    <n v="3.3185840707964605E-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51"/>
    <x v="3"/>
    <d v="2014-07-03T04:07:58"/>
    <d v="2014-07-03T04:07:58"/>
    <b v="0"/>
    <n v="10"/>
    <b v="0"/>
    <s v="theater/musical"/>
    <n v="0.15"/>
    <n v="6.6666666666666671E-3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52"/>
    <x v="1"/>
    <d v="2017-03-29T17:44:10"/>
    <d v="2017-03-29T17:44:10"/>
    <b v="0"/>
    <n v="3"/>
    <b v="0"/>
    <s v="theater/musical"/>
    <n v="2.6666666666666668E-2"/>
    <n v="7.4999999999999997E-2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53"/>
    <x v="0"/>
    <d v="2015-08-14T03:29:56"/>
    <d v="2015-08-14T03:29:5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54"/>
    <x v="0"/>
    <d v="2015-10-08T16:42:15"/>
    <d v="2015-10-08T16:42:1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55"/>
    <x v="0"/>
    <d v="2015-01-24T01:00:00"/>
    <d v="2015-01-24T01:00:00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56"/>
    <x v="2"/>
    <d v="2016-09-03T10:00:00"/>
    <d v="2016-09-03T10:00:00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57"/>
    <x v="2"/>
    <d v="2016-02-02T14:58:48"/>
    <d v="2016-02-02T14:58:48"/>
    <b v="0"/>
    <n v="46"/>
    <b v="0"/>
    <s v="theater/musical"/>
    <n v="0.52794871794871789"/>
    <n v="2.2340942204953862E-2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58"/>
    <x v="2"/>
    <d v="2016-12-08T16:15:52"/>
    <d v="2016-12-08T16:15:52"/>
    <b v="0"/>
    <n v="14"/>
    <b v="0"/>
    <s v="theater/musical"/>
    <n v="4.9639999999999997E-2"/>
    <n v="1.1281224818694601E-2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59"/>
    <x v="0"/>
    <d v="2015-06-30T03:59:00"/>
    <d v="2015-06-30T03:59:00"/>
    <b v="0"/>
    <n v="1"/>
    <b v="0"/>
    <s v="theater/musical"/>
    <n v="5.5555555555555556E-4"/>
    <n v="0.1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60"/>
    <x v="0"/>
    <d v="2015-01-25T20:39:56"/>
    <d v="2015-01-25T20:39:5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792"/>
    <x v="3"/>
    <d v="2014-07-30T23:00:00"/>
    <d v="2014-07-30T23:00:00"/>
    <b v="0"/>
    <n v="17"/>
    <b v="0"/>
    <s v="theater/musical"/>
    <n v="0.13066666666666665"/>
    <n v="1.7346938775510204E-2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61"/>
    <x v="1"/>
    <d v="2017-02-20T00:26:39"/>
    <d v="2017-02-20T00:26:39"/>
    <b v="0"/>
    <n v="1"/>
    <b v="0"/>
    <s v="theater/musical"/>
    <n v="0.05"/>
    <n v="0.0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62"/>
    <x v="2"/>
    <d v="2016-01-31T23:03:00"/>
    <d v="2016-01-31T23:03:0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63"/>
    <x v="3"/>
    <d v="2014-09-02T14:27:49"/>
    <d v="2014-09-02T14:27:4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64"/>
    <x v="0"/>
    <d v="2015-03-27T17:59:52"/>
    <d v="2015-03-27T17:59:5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65"/>
    <x v="2"/>
    <d v="2016-05-09T22:49:51"/>
    <d v="2016-05-09T22:49:5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x v="3866"/>
    <x v="3"/>
    <d v="2014-12-11T05:28:22"/>
    <d v="2014-12-11T05:28:2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67"/>
    <x v="0"/>
    <d v="2015-05-01T22:00:00"/>
    <d v="2015-05-01T22:00:00"/>
    <b v="0"/>
    <n v="2"/>
    <b v="0"/>
    <s v="theater/musical"/>
    <n v="1.7500000000000002E-2"/>
    <n v="5.7142857142857141E-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68"/>
    <x v="1"/>
    <d v="2017-02-26T13:05:58"/>
    <d v="2017-02-26T13:05:58"/>
    <b v="0"/>
    <n v="14"/>
    <b v="0"/>
    <s v="theater/plays"/>
    <n v="0.27100000000000002"/>
    <n v="2.5830258302583026E-2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69"/>
    <x v="0"/>
    <d v="2015-01-04T23:26:00"/>
    <d v="2015-01-04T23:26:00"/>
    <b v="0"/>
    <n v="9"/>
    <b v="0"/>
    <s v="theater/plays"/>
    <n v="1.4749999999999999E-2"/>
    <n v="7.6271186440677971E-2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70"/>
    <x v="0"/>
    <d v="2015-08-15T18:12:24"/>
    <d v="2015-08-15T18:12:24"/>
    <b v="0"/>
    <n v="8"/>
    <b v="0"/>
    <s v="theater/plays"/>
    <n v="0.16826666666666668"/>
    <n v="3.1695721077654518E-3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71"/>
    <x v="0"/>
    <d v="2015-03-23T04:59:00"/>
    <d v="2015-03-23T04:59:00"/>
    <b v="0"/>
    <n v="7"/>
    <b v="0"/>
    <s v="theater/plays"/>
    <n v="0.32500000000000001"/>
    <n v="2.6923076923076925E-2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72"/>
    <x v="3"/>
    <d v="2014-08-24T07:00:00"/>
    <d v="2014-08-24T07:00:00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73"/>
    <x v="3"/>
    <d v="2014-07-01T06:00:00"/>
    <d v="2014-07-01T06:00:00"/>
    <b v="0"/>
    <n v="84"/>
    <b v="0"/>
    <s v="theater/plays"/>
    <n v="0.2155"/>
    <n v="7.7958236658932714E-3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74"/>
    <x v="2"/>
    <d v="2016-12-06T04:59:00"/>
    <d v="2016-12-06T04:59:00"/>
    <b v="0"/>
    <n v="11"/>
    <b v="0"/>
    <s v="theater/plays"/>
    <n v="3.4666666666666665E-2"/>
    <n v="2.1153846153846155E-2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75"/>
    <x v="0"/>
    <d v="2015-02-28T06:00:18"/>
    <d v="2015-02-28T06:00:18"/>
    <b v="0"/>
    <n v="1"/>
    <b v="0"/>
    <s v="theater/plays"/>
    <n v="0.05"/>
    <n v="0.02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76"/>
    <x v="3"/>
    <d v="2014-06-17T04:36:18"/>
    <d v="2014-06-17T04:36:18"/>
    <b v="0"/>
    <n v="4"/>
    <b v="0"/>
    <s v="theater/plays"/>
    <n v="0.10625"/>
    <n v="2.3529411764705882E-2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77"/>
    <x v="0"/>
    <d v="2015-01-08T20:58:03"/>
    <d v="2015-01-08T20:58:03"/>
    <b v="0"/>
    <n v="10"/>
    <b v="0"/>
    <s v="theater/plays"/>
    <n v="0.17599999999999999"/>
    <n v="2.2727272727272728E-2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x v="3878"/>
    <x v="0"/>
    <d v="2015-08-17T16:00:00"/>
    <d v="2015-08-17T16:00:00"/>
    <b v="0"/>
    <n v="16"/>
    <b v="0"/>
    <s v="theater/plays"/>
    <n v="0.3256"/>
    <n v="1.9656019656019656E-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79"/>
    <x v="3"/>
    <d v="2014-08-12T18:36:01"/>
    <d v="2014-08-12T18:36:01"/>
    <b v="0"/>
    <n v="2"/>
    <b v="0"/>
    <s v="theater/plays"/>
    <n v="1.2500000000000001E-2"/>
    <n v="1.6E-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880"/>
    <x v="0"/>
    <d v="2015-06-11T02:13:11"/>
    <d v="2015-06-11T02:13:11"/>
    <b v="0"/>
    <n v="5"/>
    <b v="0"/>
    <s v="theater/plays"/>
    <n v="5.3999999999999999E-2"/>
    <n v="3.7037037037037035E-2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881"/>
    <x v="0"/>
    <d v="2015-12-19T19:49:59"/>
    <d v="2015-12-19T19:49:59"/>
    <b v="0"/>
    <n v="1"/>
    <b v="0"/>
    <s v="theater/plays"/>
    <n v="8.3333333333333332E-3"/>
    <n v="0.0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882"/>
    <x v="2"/>
    <d v="2016-11-14T12:14:02"/>
    <d v="2016-11-14T12:14:02"/>
    <b v="0"/>
    <n v="31"/>
    <b v="0"/>
    <s v="theater/plays"/>
    <n v="0.48833333333333334"/>
    <n v="2.1160409556313993E-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883"/>
    <x v="0"/>
    <d v="2015-08-14T19:38:00"/>
    <d v="2015-08-14T19:38:00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884"/>
    <x v="0"/>
    <d v="2015-04-15T05:04:00"/>
    <d v="2015-04-15T05:04:00"/>
    <b v="0"/>
    <n v="2"/>
    <b v="0"/>
    <s v="theater/plays"/>
    <n v="2.9999999999999997E-4"/>
    <n v="0.66666666666666663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885"/>
    <x v="0"/>
    <d v="2015-06-11T23:00:00"/>
    <d v="2015-06-11T23:00:00"/>
    <b v="0"/>
    <n v="7"/>
    <b v="0"/>
    <s v="theater/plays"/>
    <n v="0.11533333333333333"/>
    <n v="4.046242774566474E-2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886"/>
    <x v="0"/>
    <d v="2015-06-26T13:25:00"/>
    <d v="2015-06-26T13:25:00"/>
    <b v="0"/>
    <n v="16"/>
    <b v="0"/>
    <s v="theater/plays"/>
    <n v="0.67333333333333334"/>
    <n v="1.5841584158415842E-2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887"/>
    <x v="3"/>
    <d v="2014-10-26T20:08:00"/>
    <d v="2014-10-26T20:08:00"/>
    <b v="0"/>
    <n v="4"/>
    <b v="0"/>
    <s v="theater/plays"/>
    <n v="0.153"/>
    <n v="2.6143790849673203E-2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888"/>
    <x v="3"/>
    <d v="2014-07-29T03:14:56"/>
    <d v="2014-07-29T03:14:56"/>
    <b v="0"/>
    <n v="4"/>
    <b v="0"/>
    <s v="theater/plays"/>
    <n v="8.666666666666667E-2"/>
    <n v="6.1538461538461542E-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889"/>
    <x v="3"/>
    <d v="2014-09-11T08:37:22"/>
    <d v="2014-09-11T08:37:22"/>
    <b v="0"/>
    <n v="4"/>
    <b v="0"/>
    <s v="theater/plays"/>
    <n v="2.2499999999999998E-3"/>
    <n v="2.9629629629629631E-2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890"/>
    <x v="0"/>
    <d v="2015-09-07T18:09:57"/>
    <d v="2015-09-07T18:09:57"/>
    <b v="0"/>
    <n v="3"/>
    <b v="0"/>
    <s v="theater/plays"/>
    <n v="3.0833333333333334E-2"/>
    <n v="1.6216216216216217E-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891"/>
    <x v="3"/>
    <d v="2014-11-26T20:29:37"/>
    <d v="2014-11-26T20:29:37"/>
    <b v="0"/>
    <n v="36"/>
    <b v="0"/>
    <s v="theater/plays"/>
    <n v="0.37412499999999999"/>
    <n v="1.2028065486134313E-2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892"/>
    <x v="0"/>
    <d v="2015-04-25T04:35:00"/>
    <d v="2015-04-25T04:35:0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893"/>
    <x v="0"/>
    <d v="2015-11-30T06:04:09"/>
    <d v="2015-11-30T06:04:09"/>
    <b v="0"/>
    <n v="7"/>
    <b v="0"/>
    <s v="theater/plays"/>
    <n v="0.1"/>
    <n v="7.0000000000000001E-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894"/>
    <x v="0"/>
    <d v="2015-05-10T22:59:00"/>
    <d v="2015-05-10T22:59:00"/>
    <b v="0"/>
    <n v="27"/>
    <b v="0"/>
    <s v="theater/plays"/>
    <n v="0.36359999999999998"/>
    <n v="2.9702970297029702E-2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895"/>
    <x v="2"/>
    <d v="2016-06-01T23:38:29"/>
    <d v="2016-06-01T23:38:29"/>
    <b v="0"/>
    <n v="1"/>
    <b v="0"/>
    <s v="theater/plays"/>
    <n v="3.3333333333333335E-3"/>
    <n v="0.2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896"/>
    <x v="2"/>
    <d v="2016-06-03T11:19:12"/>
    <d v="2016-06-03T11:19:1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897"/>
    <x v="3"/>
    <d v="2014-09-11T12:39:21"/>
    <d v="2014-09-11T12:39:21"/>
    <b v="0"/>
    <n v="1"/>
    <b v="0"/>
    <s v="theater/plays"/>
    <n v="2.8571428571428571E-3"/>
    <n v="0.1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898"/>
    <x v="3"/>
    <d v="2014-08-04T16:00:00"/>
    <d v="2014-08-04T16:00:00"/>
    <b v="0"/>
    <n v="3"/>
    <b v="0"/>
    <s v="theater/plays"/>
    <n v="2E-3"/>
    <n v="2.5000000000000001E-2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899"/>
    <x v="2"/>
    <d v="2016-01-18T00:00:00"/>
    <d v="2016-01-18T00:00:00"/>
    <b v="0"/>
    <n v="3"/>
    <b v="0"/>
    <s v="theater/plays"/>
    <n v="1.7999999999999999E-2"/>
    <n v="3.3333333333333333E-2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00"/>
    <x v="2"/>
    <d v="2016-11-13T10:17:40"/>
    <d v="2016-11-13T10:17:40"/>
    <b v="0"/>
    <n v="3"/>
    <b v="0"/>
    <s v="theater/plays"/>
    <n v="5.3999999999999999E-2"/>
    <n v="2.2222222222222223E-2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01"/>
    <x v="3"/>
    <d v="2014-10-26T18:00:00"/>
    <d v="2014-10-26T18:00:00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02"/>
    <x v="0"/>
    <d v="2015-03-02T23:00:00"/>
    <d v="2015-03-02T23:00:00"/>
    <b v="0"/>
    <n v="6"/>
    <b v="0"/>
    <s v="theater/plays"/>
    <n v="8.1333333333333327E-2"/>
    <n v="9.8360655737704916E-2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03"/>
    <x v="0"/>
    <d v="2015-04-09T23:31:11"/>
    <d v="2015-04-09T23:31:11"/>
    <b v="0"/>
    <n v="17"/>
    <b v="0"/>
    <s v="theater/plays"/>
    <n v="0.12034782608695652"/>
    <n v="1.2283236994219654E-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04"/>
    <x v="3"/>
    <d v="2014-06-26T23:02:02"/>
    <d v="2014-06-26T23:02:02"/>
    <b v="0"/>
    <n v="40"/>
    <b v="0"/>
    <s v="theater/plays"/>
    <n v="0.15266666666666667"/>
    <n v="1.7467248908296942E-2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x v="3905"/>
    <x v="3"/>
    <d v="2014-07-30T20:53:59"/>
    <d v="2014-07-30T20:53:59"/>
    <b v="0"/>
    <n v="3"/>
    <b v="0"/>
    <s v="theater/plays"/>
    <n v="0.1"/>
    <n v="0.2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06"/>
    <x v="3"/>
    <d v="2014-12-27T02:02:28"/>
    <d v="2014-12-27T02:02:28"/>
    <b v="0"/>
    <n v="1"/>
    <b v="0"/>
    <s v="theater/plays"/>
    <n v="3.0000000000000001E-3"/>
    <n v="6.6666666666666666E-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07"/>
    <x v="3"/>
    <d v="2014-08-09T06:25:04"/>
    <d v="2014-08-09T06:25:04"/>
    <b v="0"/>
    <n v="2"/>
    <b v="0"/>
    <s v="theater/plays"/>
    <n v="0.01"/>
    <n v="0.08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08"/>
    <x v="0"/>
    <d v="2015-10-16T04:59:00"/>
    <d v="2015-10-16T04:59:00"/>
    <b v="0"/>
    <n v="7"/>
    <b v="0"/>
    <s v="theater/plays"/>
    <n v="0.13020000000000001"/>
    <n v="1.0752688172043012E-2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09"/>
    <x v="2"/>
    <d v="2016-09-18T19:51:05"/>
    <d v="2016-09-18T19:51:05"/>
    <b v="0"/>
    <n v="14"/>
    <b v="0"/>
    <s v="theater/plays"/>
    <n v="2.265E-2"/>
    <n v="3.0905077262693158E-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10"/>
    <x v="2"/>
    <d v="2016-04-01T06:00:00"/>
    <d v="2016-04-01T06:00:0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11"/>
    <x v="0"/>
    <d v="2015-09-06T03:38:27"/>
    <d v="2015-09-06T03:38:2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12"/>
    <x v="2"/>
    <d v="2016-03-16T03:02:44"/>
    <d v="2016-03-16T03:02:4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13"/>
    <x v="2"/>
    <d v="2016-07-17T00:43:00"/>
    <d v="2016-07-17T00:43:00"/>
    <b v="0"/>
    <n v="12"/>
    <b v="0"/>
    <s v="theater/plays"/>
    <n v="0.15742857142857142"/>
    <n v="1.0889292196007259E-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14"/>
    <x v="0"/>
    <d v="2015-10-01T13:00:00"/>
    <d v="2015-10-01T13:00:00"/>
    <b v="0"/>
    <n v="12"/>
    <b v="0"/>
    <s v="theater/plays"/>
    <n v="0.11"/>
    <n v="2.181818181818182E-2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x v="3915"/>
    <x v="0"/>
    <d v="2015-10-04T15:45:46"/>
    <d v="2015-10-04T15:45:46"/>
    <b v="0"/>
    <n v="23"/>
    <b v="0"/>
    <s v="theater/plays"/>
    <n v="0.43833333333333335"/>
    <n v="1.7490494296577948E-2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16"/>
    <x v="2"/>
    <d v="2016-12-01T07:18:40"/>
    <d v="2016-12-01T07:18:4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17"/>
    <x v="2"/>
    <d v="2016-07-11T15:09:20"/>
    <d v="2016-07-11T15:09:20"/>
    <b v="0"/>
    <n v="10"/>
    <b v="0"/>
    <s v="theater/plays"/>
    <n v="0.86135181975736563"/>
    <n v="4.0241448692152921E-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18"/>
    <x v="0"/>
    <d v="2015-06-27T21:44:14"/>
    <d v="2015-06-27T21:44:14"/>
    <b v="0"/>
    <n v="5"/>
    <b v="0"/>
    <s v="theater/plays"/>
    <n v="0.12196620583717357"/>
    <n v="1.2594458438287154E-2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19"/>
    <x v="3"/>
    <d v="2014-10-07T04:30:00"/>
    <d v="2014-10-07T04:30:00"/>
    <b v="0"/>
    <n v="1"/>
    <b v="0"/>
    <s v="theater/plays"/>
    <n v="1E-3"/>
    <n v="0.2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20"/>
    <x v="0"/>
    <d v="2015-01-02T11:49:11"/>
    <d v="2015-01-02T11:49:11"/>
    <b v="0"/>
    <n v="2"/>
    <b v="0"/>
    <s v="theater/plays"/>
    <n v="2.2000000000000001E-3"/>
    <n v="0.18181818181818182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x v="3921"/>
    <x v="3"/>
    <d v="2014-11-25T01:00:00"/>
    <d v="2014-11-25T01:00:00"/>
    <b v="0"/>
    <n v="2"/>
    <b v="0"/>
    <s v="theater/plays"/>
    <n v="9.0909090909090905E-3"/>
    <n v="0.0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22"/>
    <x v="0"/>
    <d v="2015-06-16T21:41:54"/>
    <d v="2015-06-16T21:41:5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23"/>
    <x v="0"/>
    <d v="2015-11-02T16:50:00"/>
    <d v="2015-11-02T16:50:00"/>
    <b v="0"/>
    <n v="13"/>
    <b v="0"/>
    <s v="theater/plays"/>
    <n v="0.35639999999999999"/>
    <n v="7.2951739618406283E-3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24"/>
    <x v="0"/>
    <d v="2015-08-27T15:54:35"/>
    <d v="2015-08-27T15:54:3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25"/>
    <x v="0"/>
    <d v="2015-05-15T19:14:28"/>
    <d v="2015-05-15T19:14:28"/>
    <b v="0"/>
    <n v="1"/>
    <b v="0"/>
    <s v="theater/plays"/>
    <n v="2.5000000000000001E-3"/>
    <n v="0.2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26"/>
    <x v="0"/>
    <d v="2015-02-28T08:00:00"/>
    <d v="2015-02-28T08:00:00"/>
    <b v="0"/>
    <n v="5"/>
    <b v="0"/>
    <s v="theater/plays"/>
    <n v="3.2500000000000001E-2"/>
    <n v="2.564102564102564E-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27"/>
    <x v="2"/>
    <d v="2016-10-02T03:25:44"/>
    <d v="2016-10-02T03:25:44"/>
    <b v="0"/>
    <n v="2"/>
    <b v="0"/>
    <s v="theater/plays"/>
    <n v="3.3666666666666664E-2"/>
    <n v="1.9801980198019802E-2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28"/>
    <x v="3"/>
    <d v="2014-09-07T07:48:43"/>
    <d v="2014-09-07T07:48:4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29"/>
    <x v="0"/>
    <d v="2015-02-11T02:53:41"/>
    <d v="2015-02-11T02:53:41"/>
    <b v="0"/>
    <n v="32"/>
    <b v="0"/>
    <s v="theater/plays"/>
    <n v="0.15770000000000001"/>
    <n v="2.0291693088142042E-2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30"/>
    <x v="2"/>
    <d v="2016-04-08T18:35:00"/>
    <d v="2016-04-08T18:35:00"/>
    <b v="0"/>
    <n v="1"/>
    <b v="0"/>
    <s v="theater/plays"/>
    <n v="6.2500000000000003E-3"/>
    <n v="0.0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31"/>
    <x v="2"/>
    <d v="2016-05-03T18:49:02"/>
    <d v="2016-05-03T18:49:0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32"/>
    <x v="0"/>
    <d v="2015-10-26T18:58:10"/>
    <d v="2015-10-26T18:58:10"/>
    <b v="0"/>
    <n v="1"/>
    <b v="0"/>
    <s v="theater/plays"/>
    <n v="9.6153846153846159E-4"/>
    <n v="0.0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33"/>
    <x v="2"/>
    <d v="2016-07-29T23:29:00"/>
    <d v="2016-07-29T23:29:00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34"/>
    <x v="3"/>
    <d v="2014-07-14T15:37:44"/>
    <d v="2014-07-14T15:37:4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35"/>
    <x v="0"/>
    <d v="2015-11-28T21:22:21"/>
    <d v="2015-11-28T21:22:21"/>
    <b v="0"/>
    <n v="8"/>
    <b v="0"/>
    <s v="theater/plays"/>
    <n v="0.24285714285714285"/>
    <n v="1.8823529411764704E-2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36"/>
    <x v="2"/>
    <d v="2016-04-25T00:20:00"/>
    <d v="2016-04-25T00:20:00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37"/>
    <x v="2"/>
    <d v="2016-07-08T23:25:54"/>
    <d v="2016-07-08T23:25:54"/>
    <b v="0"/>
    <n v="1"/>
    <b v="0"/>
    <s v="theater/plays"/>
    <n v="2.5000000000000001E-4"/>
    <n v="0.14285714285714285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38"/>
    <x v="3"/>
    <d v="2014-08-02T14:00:00"/>
    <d v="2014-08-02T14:00:00"/>
    <b v="0"/>
    <n v="16"/>
    <b v="0"/>
    <s v="theater/plays"/>
    <n v="0.32050000000000001"/>
    <n v="2.4960998439937598E-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39"/>
    <x v="3"/>
    <d v="2014-09-28T18:55:56"/>
    <d v="2014-09-28T18:55:56"/>
    <b v="0"/>
    <n v="12"/>
    <b v="0"/>
    <s v="theater/plays"/>
    <n v="0.24333333333333335"/>
    <n v="4.1095890410958902E-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40"/>
    <x v="2"/>
    <d v="2016-01-03T20:17:36"/>
    <d v="2016-01-03T20:17:36"/>
    <b v="0"/>
    <n v="4"/>
    <b v="0"/>
    <s v="theater/plays"/>
    <n v="1.4999999999999999E-2"/>
    <n v="8.8888888888888892E-2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41"/>
    <x v="3"/>
    <d v="2014-05-08T21:23:30"/>
    <d v="2014-05-08T21:23:30"/>
    <b v="0"/>
    <n v="2"/>
    <b v="0"/>
    <s v="theater/plays"/>
    <n v="4.1999999999999997E-3"/>
    <n v="9.5238095238095233E-2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42"/>
    <x v="0"/>
    <d v="2015-11-28T14:54:54"/>
    <d v="2015-11-28T14:54:54"/>
    <b v="0"/>
    <n v="3"/>
    <b v="0"/>
    <s v="theater/plays"/>
    <n v="3.214285714285714E-2"/>
    <n v="6.6666666666666666E-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43"/>
    <x v="0"/>
    <d v="2015-11-18T04:41:57"/>
    <d v="2015-11-18T04:41:5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44"/>
    <x v="0"/>
    <d v="2015-04-19T16:19:46"/>
    <d v="2015-04-19T16:19:46"/>
    <b v="0"/>
    <n v="3"/>
    <b v="0"/>
    <s v="theater/plays"/>
    <n v="6.3E-2"/>
    <n v="2.3809523809523808E-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45"/>
    <x v="2"/>
    <d v="2016-04-14T04:39:40"/>
    <d v="2016-04-14T04:39:40"/>
    <b v="0"/>
    <n v="4"/>
    <b v="0"/>
    <s v="theater/plays"/>
    <n v="0.14249999999999999"/>
    <n v="1.4035087719298246E-2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46"/>
    <x v="3"/>
    <d v="2014-07-24T02:59:00"/>
    <d v="2014-07-24T02:59:00"/>
    <b v="0"/>
    <n v="2"/>
    <b v="0"/>
    <s v="theater/plays"/>
    <n v="6.0000000000000001E-3"/>
    <n v="4.4444444444444446E-2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47"/>
    <x v="1"/>
    <d v="2017-03-06T06:58:27"/>
    <d v="2017-03-06T06:58:27"/>
    <b v="0"/>
    <n v="10"/>
    <b v="0"/>
    <s v="theater/plays"/>
    <n v="0.2411764705882353"/>
    <n v="2.4390243902439025E-2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48"/>
    <x v="2"/>
    <d v="2016-05-22T19:34:33"/>
    <d v="2016-05-22T19:34:33"/>
    <b v="0"/>
    <n v="11"/>
    <b v="0"/>
    <s v="theater/plays"/>
    <n v="0.10539999999999999"/>
    <n v="2.0872865275142316E-2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49"/>
    <x v="2"/>
    <d v="2016-08-29T03:55:00"/>
    <d v="2016-08-29T03:55:00"/>
    <b v="0"/>
    <n v="6"/>
    <b v="0"/>
    <s v="theater/plays"/>
    <n v="7.4690265486725665E-2"/>
    <n v="2.843601895734597E-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50"/>
    <x v="2"/>
    <d v="2016-04-17T20:43:31"/>
    <d v="2016-04-17T20:43:31"/>
    <b v="0"/>
    <n v="2"/>
    <b v="0"/>
    <s v="theater/plays"/>
    <n v="7.3333333333333334E-4"/>
    <n v="0.18181818181818182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51"/>
    <x v="3"/>
    <d v="2014-07-21T12:52:06"/>
    <d v="2014-07-21T12:52:06"/>
    <b v="0"/>
    <n v="6"/>
    <b v="0"/>
    <s v="theater/plays"/>
    <n v="9.7142857142857135E-3"/>
    <n v="4.4117647058823532E-2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52"/>
    <x v="0"/>
    <d v="2015-02-06T01:37:14"/>
    <d v="2015-02-06T01:37:14"/>
    <b v="0"/>
    <n v="8"/>
    <b v="0"/>
    <s v="theater/plays"/>
    <n v="0.21099999999999999"/>
    <n v="3.7914691943127965E-2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53"/>
    <x v="2"/>
    <d v="2016-05-09T04:00:00"/>
    <d v="2016-05-09T04:00:00"/>
    <b v="0"/>
    <n v="37"/>
    <b v="0"/>
    <s v="theater/plays"/>
    <n v="0.78100000000000003"/>
    <n v="9.475032010243278E-3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54"/>
    <x v="2"/>
    <d v="2016-06-02T13:07:28"/>
    <d v="2016-06-02T13:07:28"/>
    <b v="0"/>
    <n v="11"/>
    <b v="0"/>
    <s v="theater/plays"/>
    <n v="0.32"/>
    <n v="3.4375000000000003E-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55"/>
    <x v="2"/>
    <d v="2016-07-13T20:48:18"/>
    <d v="2016-07-13T20:48:1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56"/>
    <x v="3"/>
    <d v="2014-08-01T07:00:00"/>
    <d v="2014-08-01T07:00:00"/>
    <b v="0"/>
    <n v="10"/>
    <b v="0"/>
    <s v="theater/plays"/>
    <n v="0.47692307692307695"/>
    <n v="1.6129032258064516E-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57"/>
    <x v="2"/>
    <d v="2016-07-22T18:55:32"/>
    <d v="2016-07-22T18:55:32"/>
    <b v="0"/>
    <n v="6"/>
    <b v="0"/>
    <s v="theater/plays"/>
    <n v="1.4500000000000001E-2"/>
    <n v="4.5977011494252873E-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58"/>
    <x v="0"/>
    <d v="2015-01-31T15:25:53"/>
    <d v="2015-01-31T15:25:53"/>
    <b v="0"/>
    <n v="8"/>
    <b v="0"/>
    <s v="theater/plays"/>
    <n v="0.107"/>
    <n v="3.7383177570093455E-2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59"/>
    <x v="0"/>
    <d v="2015-03-29T20:00:00"/>
    <d v="2015-03-29T20:00:00"/>
    <b v="0"/>
    <n v="6"/>
    <b v="0"/>
    <s v="theater/plays"/>
    <n v="1.8333333333333333E-2"/>
    <n v="5.4545454545454543E-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60"/>
    <x v="3"/>
    <d v="2014-07-05T14:22:27"/>
    <d v="2014-07-05T14:22:27"/>
    <b v="0"/>
    <n v="7"/>
    <b v="0"/>
    <s v="theater/plays"/>
    <n v="0.18"/>
    <n v="1.5555555555555555E-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61"/>
    <x v="2"/>
    <d v="2016-07-17T04:19:09"/>
    <d v="2016-07-17T04:19:09"/>
    <b v="0"/>
    <n v="7"/>
    <b v="0"/>
    <s v="theater/plays"/>
    <n v="4.0833333333333333E-2"/>
    <n v="5.7142857142857143E-3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x v="3962"/>
    <x v="0"/>
    <d v="2015-07-07T19:26:20"/>
    <d v="2015-07-07T19:26:20"/>
    <b v="0"/>
    <n v="5"/>
    <b v="0"/>
    <s v="theater/plays"/>
    <n v="0.2"/>
    <n v="2.9411764705882353E-2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63"/>
    <x v="3"/>
    <d v="2014-05-20T06:59:00"/>
    <d v="2014-05-20T06:59:00"/>
    <b v="0"/>
    <n v="46"/>
    <b v="0"/>
    <s v="theater/plays"/>
    <n v="0.34802513464991025"/>
    <n v="1.1864843951508899E-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64"/>
    <x v="3"/>
    <d v="2014-11-08T00:00:00"/>
    <d v="2014-11-08T00:00:00"/>
    <b v="0"/>
    <n v="10"/>
    <b v="0"/>
    <s v="theater/plays"/>
    <n v="6.3333333333333339E-2"/>
    <n v="0.10526315789473684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65"/>
    <x v="2"/>
    <d v="2016-02-20T21:05:00"/>
    <d v="2016-02-20T21:05:00"/>
    <b v="0"/>
    <n v="19"/>
    <b v="0"/>
    <s v="theater/plays"/>
    <n v="0.32050000000000001"/>
    <n v="2.9641185647425898E-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66"/>
    <x v="2"/>
    <d v="2016-05-06T13:04:00"/>
    <d v="2016-05-06T13:04:00"/>
    <b v="0"/>
    <n v="13"/>
    <b v="0"/>
    <s v="theater/plays"/>
    <n v="9.7600000000000006E-2"/>
    <n v="2.663934426229508E-2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67"/>
    <x v="3"/>
    <d v="2014-05-16T22:11:30"/>
    <d v="2014-05-16T22:11:30"/>
    <b v="0"/>
    <n v="13"/>
    <b v="0"/>
    <s v="theater/plays"/>
    <n v="0.3775"/>
    <n v="8.6092715231788075E-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68"/>
    <x v="0"/>
    <d v="2015-08-29T01:56:53"/>
    <d v="2015-08-29T01:56:53"/>
    <b v="0"/>
    <n v="4"/>
    <b v="0"/>
    <s v="theater/plays"/>
    <n v="2.1333333333333333E-2"/>
    <n v="0.12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69"/>
    <x v="0"/>
    <d v="2015-11-08T18:59:41"/>
    <d v="2015-11-08T18:59:4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70"/>
    <x v="2"/>
    <d v="2016-03-02T16:08:13"/>
    <d v="2016-03-02T16:08:13"/>
    <b v="0"/>
    <n v="3"/>
    <b v="0"/>
    <s v="theater/plays"/>
    <n v="4.1818181818181817E-2"/>
    <n v="4.3478260869565216E-2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71"/>
    <x v="0"/>
    <d v="2015-05-31T15:28:02"/>
    <d v="2015-05-31T15:28:02"/>
    <b v="0"/>
    <n v="1"/>
    <b v="0"/>
    <s v="theater/plays"/>
    <n v="0.2"/>
    <n v="0.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72"/>
    <x v="0"/>
    <d v="2015-12-11T23:34:19"/>
    <d v="2015-12-11T23:34:19"/>
    <b v="0"/>
    <n v="9"/>
    <b v="0"/>
    <s v="theater/plays"/>
    <n v="5.4100000000000002E-2"/>
    <n v="1.6635859519408502E-2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73"/>
    <x v="0"/>
    <d v="2015-05-13T20:45:12"/>
    <d v="2015-05-13T20:45:12"/>
    <b v="0"/>
    <n v="1"/>
    <b v="0"/>
    <s v="theater/plays"/>
    <n v="6.0000000000000002E-5"/>
    <n v="0.33333333333333331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74"/>
    <x v="3"/>
    <d v="2014-07-19T09:21:30"/>
    <d v="2014-07-19T09:21:30"/>
    <b v="0"/>
    <n v="1"/>
    <b v="0"/>
    <s v="theater/plays"/>
    <n v="2.5000000000000001E-3"/>
    <n v="0.2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75"/>
    <x v="0"/>
    <d v="2015-02-14T11:27:00"/>
    <d v="2015-02-14T11:27:00"/>
    <b v="0"/>
    <n v="4"/>
    <b v="0"/>
    <s v="theater/plays"/>
    <n v="0.35"/>
    <n v="5.7142857142857141E-2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76"/>
    <x v="3"/>
    <d v="2014-11-20T16:04:00"/>
    <d v="2014-11-20T16:04:00"/>
    <b v="0"/>
    <n v="17"/>
    <b v="0"/>
    <s v="theater/plays"/>
    <n v="0.16566666666666666"/>
    <n v="3.4205231388329982E-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77"/>
    <x v="0"/>
    <d v="2015-04-05T08:23:41"/>
    <d v="2015-04-05T08:23:4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78"/>
    <x v="0"/>
    <d v="2015-03-28T22:07:06"/>
    <d v="2015-03-28T22:07:06"/>
    <b v="0"/>
    <n v="12"/>
    <b v="0"/>
    <s v="theater/plays"/>
    <n v="0.57199999999999995"/>
    <n v="1.6783216783216783E-2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79"/>
    <x v="3"/>
    <d v="2014-08-31T19:51:49"/>
    <d v="2014-08-31T19:51:49"/>
    <b v="0"/>
    <n v="14"/>
    <b v="0"/>
    <s v="theater/plays"/>
    <n v="0.16514285714285715"/>
    <n v="1.2110726643598616E-2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3980"/>
    <x v="2"/>
    <d v="2016-05-07T14:29:18"/>
    <d v="2016-05-07T14:29:18"/>
    <b v="0"/>
    <n v="1"/>
    <b v="0"/>
    <s v="theater/plays"/>
    <n v="1.25E-3"/>
    <n v="0.1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1748"/>
    <x v="1"/>
    <d v="2017-03-01T19:00:00"/>
    <d v="2017-03-01T19:00:00"/>
    <b v="0"/>
    <n v="14"/>
    <b v="0"/>
    <s v="theater/plays"/>
    <n v="0.3775"/>
    <n v="3.0905077262693158E-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3981"/>
    <x v="3"/>
    <d v="2014-09-27T01:02:41"/>
    <d v="2014-09-27T01:02:41"/>
    <b v="0"/>
    <n v="4"/>
    <b v="0"/>
    <s v="theater/plays"/>
    <n v="1.84E-2"/>
    <n v="0.1739130434782608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3982"/>
    <x v="0"/>
    <d v="2015-02-15T14:05:47"/>
    <d v="2015-02-15T14:05:47"/>
    <b v="0"/>
    <n v="2"/>
    <b v="0"/>
    <s v="theater/plays"/>
    <n v="0.10050000000000001"/>
    <n v="9.9502487562189053E-3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3983"/>
    <x v="3"/>
    <d v="2014-10-08T03:54:17"/>
    <d v="2014-10-08T03:54:1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3984"/>
    <x v="3"/>
    <d v="2014-10-20T19:23:05"/>
    <d v="2014-10-20T19:23:05"/>
    <b v="0"/>
    <n v="2"/>
    <b v="0"/>
    <s v="theater/plays"/>
    <n v="1.3333333333333334E-2"/>
    <n v="0.0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3985"/>
    <x v="2"/>
    <d v="2016-02-16T18:33:07"/>
    <d v="2016-02-16T18:33:07"/>
    <b v="0"/>
    <n v="1"/>
    <b v="0"/>
    <s v="theater/plays"/>
    <n v="6.666666666666667E-5"/>
    <n v="0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3986"/>
    <x v="3"/>
    <d v="2014-08-26T16:28:00"/>
    <d v="2014-08-26T16:28:00"/>
    <b v="0"/>
    <n v="1"/>
    <b v="0"/>
    <s v="theater/plays"/>
    <n v="2.5000000000000001E-3"/>
    <n v="0.2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3987"/>
    <x v="0"/>
    <d v="2015-07-22T23:08:27"/>
    <d v="2015-07-22T23:08:27"/>
    <b v="0"/>
    <n v="4"/>
    <b v="0"/>
    <s v="theater/plays"/>
    <n v="0.06"/>
    <n v="6.6666666666666666E-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3988"/>
    <x v="3"/>
    <d v="2014-09-09T16:49:20"/>
    <d v="2014-09-09T16:49:20"/>
    <b v="0"/>
    <n v="3"/>
    <b v="0"/>
    <s v="theater/plays"/>
    <n v="3.8860103626943004E-2"/>
    <n v="0.0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3989"/>
    <x v="3"/>
    <d v="2014-10-26T18:29:26"/>
    <d v="2014-10-26T18:29:26"/>
    <b v="0"/>
    <n v="38"/>
    <b v="0"/>
    <s v="theater/plays"/>
    <n v="0.24194444444444443"/>
    <n v="2.1814006888633754E-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3990"/>
    <x v="0"/>
    <d v="2015-01-28T13:04:38"/>
    <d v="2015-01-28T13:04:38"/>
    <b v="0"/>
    <n v="4"/>
    <b v="0"/>
    <s v="theater/plays"/>
    <n v="7.5999999999999998E-2"/>
    <n v="0.21052631578947367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3991"/>
    <x v="0"/>
    <d v="2015-05-02T13:04:09"/>
    <d v="2015-05-02T13:04:0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3992"/>
    <x v="0"/>
    <d v="2015-02-16T07:13:43"/>
    <d v="2015-02-16T07:13:43"/>
    <b v="0"/>
    <n v="2"/>
    <b v="0"/>
    <s v="theater/plays"/>
    <n v="1.2999999999999999E-2"/>
    <n v="7.6923076923076927E-2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3993"/>
    <x v="2"/>
    <d v="2016-03-05T05:54:29"/>
    <d v="2016-03-05T05:54:2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3994"/>
    <x v="0"/>
    <d v="2015-07-19T18:44:23"/>
    <d v="2015-07-19T18:44:2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3995"/>
    <x v="3"/>
    <d v="2014-09-17T20:56:40"/>
    <d v="2014-09-17T20:56:40"/>
    <b v="0"/>
    <n v="7"/>
    <b v="0"/>
    <s v="theater/plays"/>
    <n v="0.14000000000000001"/>
    <n v="0.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3996"/>
    <x v="3"/>
    <d v="2014-09-04T16:07:54"/>
    <d v="2014-09-04T16:07:54"/>
    <b v="0"/>
    <n v="2"/>
    <b v="0"/>
    <s v="theater/plays"/>
    <n v="1.0500000000000001E-2"/>
    <n v="1.9047619047619049E-2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3997"/>
    <x v="2"/>
    <d v="2016-10-07T21:51:48"/>
    <d v="2016-10-07T21:51:48"/>
    <b v="0"/>
    <n v="4"/>
    <b v="0"/>
    <s v="theater/plays"/>
    <n v="8.666666666666667E-2"/>
    <n v="3.0769230769230771E-2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3998"/>
    <x v="2"/>
    <d v="2016-04-15T16:28:00"/>
    <d v="2016-04-15T16:28:00"/>
    <b v="0"/>
    <n v="4"/>
    <b v="0"/>
    <s v="theater/plays"/>
    <n v="8.2857142857142851E-3"/>
    <n v="0.13793103448275862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3999"/>
    <x v="0"/>
    <d v="2015-03-24T03:34:59"/>
    <d v="2015-03-24T03:34:59"/>
    <b v="0"/>
    <n v="3"/>
    <b v="0"/>
    <s v="theater/plays"/>
    <n v="0.16666666666666666"/>
    <n v="0.0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00"/>
    <x v="3"/>
    <d v="2014-10-26T21:52:38"/>
    <d v="2014-10-26T21:52:38"/>
    <b v="0"/>
    <n v="2"/>
    <b v="0"/>
    <s v="theater/plays"/>
    <n v="8.3333333333333332E-3"/>
    <n v="1.6E-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01"/>
    <x v="0"/>
    <d v="2015-02-01T02:54:00"/>
    <d v="2015-02-01T02:54:00"/>
    <b v="0"/>
    <n v="197"/>
    <b v="0"/>
    <s v="theater/plays"/>
    <n v="0.69561111111111107"/>
    <n v="1.5733567606421212E-2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02"/>
    <x v="2"/>
    <d v="2016-03-24T22:59:23"/>
    <d v="2016-03-24T22:59: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03"/>
    <x v="0"/>
    <d v="2015-08-31T16:04:57"/>
    <d v="2015-08-31T16:04:57"/>
    <b v="0"/>
    <n v="1"/>
    <b v="0"/>
    <s v="theater/plays"/>
    <n v="1.2500000000000001E-2"/>
    <n v="0.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04"/>
    <x v="0"/>
    <d v="2015-07-26T05:42:16"/>
    <d v="2015-07-26T05:42:16"/>
    <b v="0"/>
    <n v="4"/>
    <b v="0"/>
    <s v="theater/plays"/>
    <n v="0.05"/>
    <n v="1.6E-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05"/>
    <x v="0"/>
    <d v="2015-12-04T16:43:59"/>
    <d v="2015-12-04T16:43:5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06"/>
    <x v="1"/>
    <d v="2017-02-23T01:00:00"/>
    <d v="2017-02-23T01:00:00"/>
    <b v="0"/>
    <n v="7"/>
    <b v="0"/>
    <s v="theater/plays"/>
    <n v="7.166666666666667E-2"/>
    <n v="3.255813953488372E-2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07"/>
    <x v="3"/>
    <d v="2014-06-05T22:31:40"/>
    <d v="2014-06-05T22:31:40"/>
    <b v="0"/>
    <n v="11"/>
    <b v="0"/>
    <s v="theater/plays"/>
    <n v="0.28050000000000003"/>
    <n v="1.9607843137254902E-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08"/>
    <x v="0"/>
    <d v="2015-12-14T00:36:10"/>
    <d v="2015-12-14T00:36:1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x v="4009"/>
    <x v="2"/>
    <d v="2016-02-03T18:49:00"/>
    <d v="2016-02-03T18:49:00"/>
    <b v="0"/>
    <n v="6"/>
    <b v="0"/>
    <s v="theater/plays"/>
    <n v="0.16"/>
    <n v="1.4999999999999999E-2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10"/>
    <x v="3"/>
    <d v="2014-12-18T15:02:44"/>
    <d v="2014-12-18T15:02:4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11"/>
    <x v="0"/>
    <d v="2015-12-15T20:25:16"/>
    <d v="2015-12-15T20:25:16"/>
    <b v="0"/>
    <n v="7"/>
    <b v="0"/>
    <s v="theater/plays"/>
    <n v="6.8287037037037035E-2"/>
    <n v="1.6949152542372881E-2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12"/>
    <x v="2"/>
    <d v="2016-10-02T09:00:00"/>
    <d v="2016-10-02T09:00:00"/>
    <b v="0"/>
    <n v="94"/>
    <b v="0"/>
    <s v="theater/plays"/>
    <n v="0.25698702928870293"/>
    <n v="1.5304486005350058E-2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13"/>
    <x v="0"/>
    <d v="2015-04-03T21:44:10"/>
    <d v="2015-04-03T21:44:10"/>
    <b v="0"/>
    <n v="2"/>
    <b v="0"/>
    <s v="theater/plays"/>
    <n v="1.4814814814814815E-2"/>
    <n v="0.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14"/>
    <x v="3"/>
    <d v="2014-10-21T21:11:27"/>
    <d v="2014-10-21T21:11:27"/>
    <b v="0"/>
    <n v="25"/>
    <b v="0"/>
    <s v="theater/plays"/>
    <n v="0.36849999999999999"/>
    <n v="6.7842605156037995E-3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15"/>
    <x v="3"/>
    <d v="2014-07-01T22:30:00"/>
    <d v="2014-07-01T22:30:00"/>
    <b v="0"/>
    <n v="17"/>
    <b v="0"/>
    <s v="theater/plays"/>
    <n v="0.47049999999999997"/>
    <n v="6.0219624512929506E-3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16"/>
    <x v="2"/>
    <d v="2016-05-24T14:25:00"/>
    <d v="2016-05-24T14:25:00"/>
    <b v="0"/>
    <n v="2"/>
    <b v="0"/>
    <s v="theater/plays"/>
    <n v="0.11428571428571428"/>
    <n v="2.5000000000000001E-2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17"/>
    <x v="3"/>
    <d v="2014-10-17T19:10:10"/>
    <d v="2014-10-17T19:10:10"/>
    <b v="0"/>
    <n v="4"/>
    <b v="0"/>
    <s v="theater/plays"/>
    <n v="0.12039999999999999"/>
    <n v="1.3289036544850499E-2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18"/>
    <x v="0"/>
    <d v="2015-12-01T05:59:00"/>
    <d v="2015-12-01T05:59:00"/>
    <b v="0"/>
    <n v="5"/>
    <b v="0"/>
    <s v="theater/plays"/>
    <n v="0.6"/>
    <n v="1.6666666666666666E-2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19"/>
    <x v="0"/>
    <d v="2015-07-18T03:00:00"/>
    <d v="2015-07-18T03:00:00"/>
    <b v="0"/>
    <n v="2"/>
    <b v="0"/>
    <s v="theater/plays"/>
    <n v="0.3125"/>
    <n v="8.0000000000000004E-4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20"/>
    <x v="2"/>
    <d v="2016-09-06T11:22:34"/>
    <d v="2016-09-06T11:22:34"/>
    <b v="0"/>
    <n v="2"/>
    <b v="0"/>
    <s v="theater/plays"/>
    <n v="4.1999999999999997E-3"/>
    <n v="9.5238095238095233E-2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21"/>
    <x v="0"/>
    <d v="2015-01-20T19:16:00"/>
    <d v="2015-01-20T19:16:00"/>
    <b v="0"/>
    <n v="3"/>
    <b v="0"/>
    <s v="theater/plays"/>
    <n v="2.0999999999999999E-3"/>
    <n v="0.1428571428571428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22"/>
    <x v="3"/>
    <d v="2014-11-20T22:58:45"/>
    <d v="2014-11-20T22:58:4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23"/>
    <x v="0"/>
    <d v="2015-04-10T05:00:00"/>
    <d v="2015-04-10T05:00:00"/>
    <b v="0"/>
    <n v="4"/>
    <b v="0"/>
    <s v="theater/plays"/>
    <n v="0.375"/>
    <n v="1.7777777777777778E-2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24"/>
    <x v="3"/>
    <d v="2014-08-21T04:49:49"/>
    <d v="2014-08-21T04:49:4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25"/>
    <x v="3"/>
    <d v="2014-10-22T15:36:50"/>
    <d v="2014-10-22T15:36:50"/>
    <b v="0"/>
    <n v="12"/>
    <b v="0"/>
    <s v="theater/plays"/>
    <n v="8.2142857142857142E-2"/>
    <n v="2.6086956521739129E-2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26"/>
    <x v="0"/>
    <d v="2015-01-11T01:00:00"/>
    <d v="2015-01-11T01:00:00"/>
    <b v="0"/>
    <n v="4"/>
    <b v="0"/>
    <s v="theater/plays"/>
    <n v="2.1999999999999999E-2"/>
    <n v="3.6363636363636362E-2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27"/>
    <x v="2"/>
    <d v="2016-04-11T11:13:07"/>
    <d v="2016-04-11T11:13:07"/>
    <b v="0"/>
    <n v="91"/>
    <b v="0"/>
    <s v="theater/plays"/>
    <n v="0.17652941176470588"/>
    <n v="3.0323225591469511E-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28"/>
    <x v="0"/>
    <d v="2015-07-14T23:00:15"/>
    <d v="2015-07-14T23:00:15"/>
    <b v="0"/>
    <n v="1"/>
    <b v="0"/>
    <s v="theater/plays"/>
    <n v="8.0000000000000004E-4"/>
    <n v="6.25E-2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29"/>
    <x v="3"/>
    <d v="2014-10-23T15:16:31"/>
    <d v="2014-10-23T15:16:3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30"/>
    <x v="3"/>
    <d v="2014-05-09T06:53:00"/>
    <d v="2014-05-09T06:53:00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x v="4031"/>
    <x v="3"/>
    <d v="2014-10-13T21:05:16"/>
    <d v="2014-10-13T21:05:16"/>
    <b v="0"/>
    <n v="13"/>
    <b v="0"/>
    <s v="theater/plays"/>
    <n v="0.37533333333333335"/>
    <n v="1.1545293072824156E-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32"/>
    <x v="3"/>
    <d v="2014-11-15T20:00:00"/>
    <d v="2014-11-15T20:00:00"/>
    <b v="0"/>
    <n v="2"/>
    <b v="0"/>
    <s v="theater/plays"/>
    <n v="0.22"/>
    <n v="1.8181818181818181E-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33"/>
    <x v="2"/>
    <d v="2016-10-01T04:00:00"/>
    <d v="2016-10-01T04:00:00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34"/>
    <x v="3"/>
    <d v="2014-06-19T15:33:51"/>
    <d v="2014-06-19T15:33:51"/>
    <b v="0"/>
    <n v="21"/>
    <b v="0"/>
    <s v="theater/plays"/>
    <n v="0.1762"/>
    <n v="2.383654937570942E-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35"/>
    <x v="2"/>
    <d v="2016-07-03T19:59:00"/>
    <d v="2016-07-03T19:59:00"/>
    <b v="0"/>
    <n v="9"/>
    <b v="0"/>
    <s v="theater/plays"/>
    <n v="0.53"/>
    <n v="1.1320754716981131E-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36"/>
    <x v="0"/>
    <d v="2015-11-25T23:00:00"/>
    <d v="2015-11-25T23:00:00"/>
    <b v="0"/>
    <n v="6"/>
    <b v="0"/>
    <s v="theater/plays"/>
    <n v="0.22142857142857142"/>
    <n v="7.7419354838709677E-3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3268"/>
    <x v="2"/>
    <d v="2016-04-01T03:59:00"/>
    <d v="2016-04-01T03:59:00"/>
    <b v="0"/>
    <n v="4"/>
    <b v="0"/>
    <s v="theater/plays"/>
    <n v="2.5333333333333333E-2"/>
    <n v="4.2105263157894736E-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37"/>
    <x v="3"/>
    <d v="2014-09-16T03:00:00"/>
    <d v="2014-09-16T03:00:00"/>
    <b v="0"/>
    <n v="7"/>
    <b v="0"/>
    <s v="theater/plays"/>
    <n v="2.5000000000000001E-2"/>
    <n v="2.8000000000000001E-2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38"/>
    <x v="3"/>
    <d v="2014-06-23T16:00:00"/>
    <d v="2014-06-23T16:00:00"/>
    <b v="0"/>
    <n v="5"/>
    <b v="0"/>
    <s v="theater/plays"/>
    <n v="2.8500000000000001E-2"/>
    <n v="1.7543859649122806E-2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39"/>
    <x v="2"/>
    <d v="2016-04-21T02:23:43"/>
    <d v="2016-04-21T02:23:4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40"/>
    <x v="2"/>
    <d v="2016-07-02T17:44:28"/>
    <d v="2016-07-02T17:44:28"/>
    <b v="0"/>
    <n v="3"/>
    <b v="0"/>
    <s v="theater/plays"/>
    <n v="2.4500000000000001E-2"/>
    <n v="6.1224489795918364E-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41"/>
    <x v="3"/>
    <d v="2014-06-27T16:21:24"/>
    <d v="2014-06-27T16:21:24"/>
    <b v="0"/>
    <n v="9"/>
    <b v="0"/>
    <s v="theater/plays"/>
    <n v="1.4210526315789474E-2"/>
    <n v="6.6666666666666666E-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42"/>
    <x v="0"/>
    <d v="2015-04-29T14:07:06"/>
    <d v="2015-04-29T14:07:06"/>
    <b v="0"/>
    <n v="6"/>
    <b v="0"/>
    <s v="theater/plays"/>
    <n v="0.1925"/>
    <n v="1.5584415584415584E-2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43"/>
    <x v="3"/>
    <d v="2014-08-12T22:50:11"/>
    <d v="2014-08-12T22:50:11"/>
    <b v="0"/>
    <n v="4"/>
    <b v="0"/>
    <s v="theater/plays"/>
    <n v="6.7499999999999999E-3"/>
    <n v="0.1481481481481481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44"/>
    <x v="2"/>
    <d v="2016-05-19T00:56:28"/>
    <d v="2016-05-19T00:56:28"/>
    <b v="0"/>
    <n v="1"/>
    <b v="0"/>
    <s v="theater/plays"/>
    <n v="1.6666666666666668E-3"/>
    <n v="0.0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45"/>
    <x v="0"/>
    <d v="2015-09-28T02:49:10"/>
    <d v="2015-09-28T02:49:10"/>
    <b v="0"/>
    <n v="17"/>
    <b v="0"/>
    <s v="theater/plays"/>
    <n v="0.60899999999999999"/>
    <n v="5.5829228243021349E-3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46"/>
    <x v="1"/>
    <d v="2017-01-13T23:05:00"/>
    <d v="2017-01-13T23:05:00"/>
    <b v="0"/>
    <n v="1"/>
    <b v="0"/>
    <s v="theater/plays"/>
    <n v="0.01"/>
    <n v="2.8612303290414875E-2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47"/>
    <x v="0"/>
    <d v="2015-02-28T12:00:00"/>
    <d v="2015-02-28T12:00:00"/>
    <b v="0"/>
    <n v="13"/>
    <b v="0"/>
    <s v="theater/plays"/>
    <n v="0.34399999999999997"/>
    <n v="3.0232558139534883E-2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48"/>
    <x v="0"/>
    <d v="2015-03-01T03:00:00"/>
    <d v="2015-03-01T03:00:00"/>
    <b v="0"/>
    <n v="6"/>
    <b v="0"/>
    <s v="theater/plays"/>
    <n v="0.16500000000000001"/>
    <n v="3.6363636363636362E-2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49"/>
    <x v="2"/>
    <d v="2016-12-26T19:18:51"/>
    <d v="2016-12-26T19:18:5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50"/>
    <x v="3"/>
    <d v="2014-08-21T18:35:11"/>
    <d v="2014-08-21T18:35:11"/>
    <b v="0"/>
    <n v="2"/>
    <b v="0"/>
    <s v="theater/plays"/>
    <n v="4.0000000000000001E-3"/>
    <n v="0.5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51"/>
    <x v="0"/>
    <d v="2015-05-09T04:00:00"/>
    <d v="2015-05-09T04:00:00"/>
    <b v="0"/>
    <n v="2"/>
    <b v="0"/>
    <s v="theater/plays"/>
    <n v="1.0571428571428572E-2"/>
    <n v="5.4054054054054057E-2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52"/>
    <x v="0"/>
    <d v="2015-11-05T14:16:15"/>
    <d v="2015-11-05T14:16:15"/>
    <b v="0"/>
    <n v="21"/>
    <b v="0"/>
    <s v="theater/plays"/>
    <n v="0.26727272727272727"/>
    <n v="2.8571428571428571E-2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53"/>
    <x v="3"/>
    <d v="2014-06-30T17:28:00"/>
    <d v="2014-06-30T17:28:00"/>
    <b v="0"/>
    <n v="13"/>
    <b v="0"/>
    <s v="theater/plays"/>
    <n v="0.28799999999999998"/>
    <n v="2.2569444444444444E-2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54"/>
    <x v="3"/>
    <d v="2014-10-21T19:51:00"/>
    <d v="2014-10-21T19:51:00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55"/>
    <x v="2"/>
    <d v="2016-12-21T17:03:14"/>
    <d v="2016-12-21T17:03:14"/>
    <b v="0"/>
    <n v="6"/>
    <b v="0"/>
    <s v="theater/plays"/>
    <n v="8.8999999999999996E-2"/>
    <n v="4.4943820224719105E-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56"/>
    <x v="1"/>
    <d v="2017-01-27T18:54:02"/>
    <d v="2017-01-27T18:54:0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57"/>
    <x v="2"/>
    <d v="2016-06-19T22:32:01"/>
    <d v="2016-06-19T22:32:01"/>
    <b v="0"/>
    <n v="1"/>
    <b v="0"/>
    <s v="theater/plays"/>
    <n v="1.6666666666666668E-3"/>
    <n v="0.2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58"/>
    <x v="2"/>
    <d v="2016-06-14T18:54:00"/>
    <d v="2016-06-14T18:54:0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59"/>
    <x v="0"/>
    <d v="2015-03-08T12:57:05"/>
    <d v="2015-03-08T12:57:05"/>
    <b v="0"/>
    <n v="12"/>
    <b v="0"/>
    <s v="theater/plays"/>
    <n v="0.15737410071942445"/>
    <n v="3.4285714285714287E-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60"/>
    <x v="0"/>
    <d v="2015-11-14T23:00:00"/>
    <d v="2015-11-14T23:00:00"/>
    <b v="0"/>
    <n v="2"/>
    <b v="0"/>
    <s v="theater/plays"/>
    <n v="0.02"/>
    <n v="0.66666666666666663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61"/>
    <x v="2"/>
    <d v="2016-01-14T18:16:56"/>
    <d v="2016-01-14T18:16:56"/>
    <b v="0"/>
    <n v="6"/>
    <b v="0"/>
    <s v="theater/plays"/>
    <n v="0.21685714285714286"/>
    <n v="7.9051383399209481E-3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x v="4062"/>
    <x v="2"/>
    <d v="2016-10-09T10:28:26"/>
    <d v="2016-10-09T10:28:26"/>
    <b v="0"/>
    <n v="1"/>
    <b v="0"/>
    <s v="theater/plays"/>
    <n v="3.3333333333333335E-3"/>
    <n v="0.1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63"/>
    <x v="0"/>
    <d v="2015-03-24T03:59:00"/>
    <d v="2015-03-24T03:59:00"/>
    <b v="0"/>
    <n v="1"/>
    <b v="0"/>
    <s v="theater/plays"/>
    <n v="2.8571428571428571E-3"/>
    <n v="0.1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64"/>
    <x v="0"/>
    <d v="2015-11-21T04:00:00"/>
    <d v="2015-11-21T04:00:00"/>
    <b v="0"/>
    <n v="5"/>
    <b v="0"/>
    <s v="theater/plays"/>
    <n v="4.7E-2"/>
    <n v="0.1063829787234042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65"/>
    <x v="2"/>
    <d v="2016-07-17T17:49:46"/>
    <d v="2016-07-17T17:49:4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66"/>
    <x v="0"/>
    <d v="2015-01-16T10:26:00"/>
    <d v="2015-01-16T10:26:00"/>
    <b v="0"/>
    <n v="3"/>
    <b v="0"/>
    <s v="theater/plays"/>
    <n v="0.108"/>
    <n v="1.3888888888888888E-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67"/>
    <x v="0"/>
    <d v="2015-05-31T17:35:00"/>
    <d v="2015-05-31T17:35:00"/>
    <b v="0"/>
    <n v="8"/>
    <b v="0"/>
    <s v="theater/plays"/>
    <n v="4.8000000000000001E-2"/>
    <n v="3.3333333333333333E-2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68"/>
    <x v="0"/>
    <d v="2015-08-07T15:00:00"/>
    <d v="2015-08-07T15:00:00"/>
    <b v="0"/>
    <n v="3"/>
    <b v="0"/>
    <s v="theater/plays"/>
    <n v="3.2000000000000001E-2"/>
    <n v="9.375E-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69"/>
    <x v="0"/>
    <d v="2015-01-16T12:09:11"/>
    <d v="2015-01-16T12:09:11"/>
    <b v="0"/>
    <n v="8"/>
    <b v="0"/>
    <s v="theater/plays"/>
    <n v="0.1275"/>
    <n v="3.9215686274509803E-2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70"/>
    <x v="0"/>
    <d v="2015-04-05T03:40:47"/>
    <d v="2015-04-05T03:40:47"/>
    <b v="0"/>
    <n v="1"/>
    <b v="0"/>
    <s v="theater/plays"/>
    <n v="1.8181818181818181E-4"/>
    <n v="0.0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71"/>
    <x v="0"/>
    <d v="2015-08-22T19:34:53"/>
    <d v="2015-08-22T19:34:53"/>
    <b v="0"/>
    <n v="4"/>
    <b v="0"/>
    <s v="theater/plays"/>
    <n v="2.4E-2"/>
    <n v="6.6666666666666666E-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72"/>
    <x v="3"/>
    <d v="2014-10-22T04:59:00"/>
    <d v="2014-10-22T04:59:00"/>
    <b v="0"/>
    <n v="8"/>
    <b v="0"/>
    <s v="theater/plays"/>
    <n v="0.36499999999999999"/>
    <n v="1.0958904109589041E-2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73"/>
    <x v="2"/>
    <d v="2016-12-19T00:45:50"/>
    <d v="2016-12-19T00:45:50"/>
    <b v="0"/>
    <n v="1"/>
    <b v="0"/>
    <s v="theater/plays"/>
    <n v="2.6666666666666668E-2"/>
    <n v="1.25E-3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74"/>
    <x v="1"/>
    <d v="2017-02-28T08:51:00"/>
    <d v="2017-02-28T08:51:00"/>
    <b v="0"/>
    <n v="5"/>
    <b v="0"/>
    <s v="theater/plays"/>
    <n v="0.11428571428571428"/>
    <n v="1.2500000000000001E-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75"/>
    <x v="2"/>
    <d v="2016-01-31T23:55:00"/>
    <d v="2016-01-31T23:55:00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76"/>
    <x v="2"/>
    <d v="2016-06-04T17:19:57"/>
    <d v="2016-06-04T17:19:5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77"/>
    <x v="2"/>
    <d v="2016-09-02T20:24:33"/>
    <d v="2016-09-02T20:24:33"/>
    <b v="0"/>
    <n v="1"/>
    <b v="0"/>
    <s v="theater/plays"/>
    <n v="1.1111111111111112E-2"/>
    <n v="0.02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078"/>
    <x v="3"/>
    <d v="2014-10-25T02:59:50"/>
    <d v="2014-10-25T02:59:5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079"/>
    <x v="1"/>
    <d v="2017-01-25T21:41:22"/>
    <d v="2017-01-25T21:41:2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080"/>
    <x v="2"/>
    <d v="2016-05-15T20:21:13"/>
    <d v="2016-05-15T20:21:13"/>
    <b v="0"/>
    <n v="6"/>
    <b v="0"/>
    <s v="theater/plays"/>
    <n v="0.27400000000000002"/>
    <n v="4.3795620437956206E-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081"/>
    <x v="0"/>
    <d v="2015-08-26T18:32:00"/>
    <d v="2015-08-26T18:32:00"/>
    <b v="0"/>
    <n v="6"/>
    <b v="0"/>
    <s v="theater/plays"/>
    <n v="0.1"/>
    <n v="0.0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082"/>
    <x v="2"/>
    <d v="2016-10-27T06:40:34"/>
    <d v="2016-10-27T06:40:34"/>
    <b v="0"/>
    <n v="14"/>
    <b v="0"/>
    <s v="theater/plays"/>
    <n v="0.21366666666666667"/>
    <n v="2.1840873634945399E-2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083"/>
    <x v="2"/>
    <d v="2016-12-26T00:15:09"/>
    <d v="2016-12-26T00:15:09"/>
    <b v="0"/>
    <n v="6"/>
    <b v="0"/>
    <s v="theater/plays"/>
    <n v="6.9696969696969702E-2"/>
    <n v="2.6086956521739132E-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084"/>
    <x v="0"/>
    <d v="2015-04-02T01:00:00"/>
    <d v="2015-04-02T01:00:00"/>
    <b v="0"/>
    <n v="33"/>
    <b v="0"/>
    <s v="theater/plays"/>
    <n v="0.70599999999999996"/>
    <n v="9.3484419263456086E-3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085"/>
    <x v="3"/>
    <d v="2014-09-24T22:00:01"/>
    <d v="2014-09-24T22:00:01"/>
    <b v="0"/>
    <n v="4"/>
    <b v="0"/>
    <s v="theater/plays"/>
    <n v="2.0500000000000001E-2"/>
    <n v="9.7560975609756101E-2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086"/>
    <x v="1"/>
    <d v="2017-03-03T05:00:00"/>
    <d v="2017-03-03T05:00:00"/>
    <b v="0"/>
    <n v="1"/>
    <b v="0"/>
    <s v="theater/plays"/>
    <n v="1.9666666666666666E-2"/>
    <n v="1.6949152542372881E-2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087"/>
    <x v="0"/>
    <d v="2015-11-29T13:56:44"/>
    <d v="2015-11-29T13:56:4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088"/>
    <x v="2"/>
    <d v="2016-07-21T15:02:31"/>
    <d v="2016-07-21T15:02:31"/>
    <b v="0"/>
    <n v="6"/>
    <b v="0"/>
    <s v="theater/plays"/>
    <n v="0.28666666666666668"/>
    <n v="6.9767441860465115E-2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089"/>
    <x v="0"/>
    <d v="2015-02-24T03:15:40"/>
    <d v="2015-02-24T03:15:40"/>
    <b v="0"/>
    <n v="6"/>
    <b v="0"/>
    <s v="theater/plays"/>
    <n v="3.1333333333333331E-2"/>
    <n v="6.3829787234042548E-2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090"/>
    <x v="2"/>
    <d v="2016-02-28T00:00:00"/>
    <d v="2016-02-28T00:00:00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091"/>
    <x v="2"/>
    <d v="2016-01-08T06:34:00"/>
    <d v="2016-01-08T06:34:00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4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64" showAll="0"/>
    <pivotField showAll="0" defaultSubtotal="0"/>
    <pivotField numFmtId="165" showAll="0" defaultSubtotal="0"/>
    <pivotField numFmtId="164" showAll="0"/>
    <pivotField showAll="0"/>
    <pivotField showAll="0"/>
    <pivotField showAll="0"/>
    <pivotField showAll="0"/>
    <pivotField numFmtId="43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dragToRow="0" dragToCol="0" dragToPage="0" showAll="0" defaultSubtotal="0"/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4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64" showAll="0" defaultSubtotal="0"/>
    <pivotField showAll="0" defaultSubtotal="0"/>
    <pivotField numFmtId="165" showAll="0" defaultSubtotal="0"/>
    <pivotField numFmtId="164" showAll="0" defaultSubtotal="0"/>
    <pivotField showAll="0"/>
    <pivotField showAll="0"/>
    <pivotField showAll="0"/>
    <pivotField showAll="0"/>
    <pivotField numFmtId="43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dragToRow="0" dragToCol="0" dragToPage="0" showAll="0" defaultSubtotal="0"/>
  </pivotFields>
  <rowFields count="1">
    <field x="21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0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4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 defaultSubtotal="0">
      <items count="9">
        <item x="8"/>
        <item x="7"/>
        <item x="6"/>
        <item x="5"/>
        <item x="4"/>
        <item x="3"/>
        <item x="0"/>
        <item x="2"/>
        <item x="1"/>
      </items>
    </pivotField>
    <pivotField numFmtId="165" showAll="0"/>
    <pivotField numFmtId="164" showAll="0"/>
    <pivotField showAll="0"/>
    <pivotField showAll="0"/>
    <pivotField showAll="0"/>
    <pivotField showAll="0"/>
    <pivotField numFmtId="43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dragToRow="0" dragToCol="0" dragToPage="0" showAll="0" defaultSubtotal="0"/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1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abSelected="1" topLeftCell="D1" zoomScale="115" zoomScaleNormal="115" zoomScalePageLayoutView="115" workbookViewId="0">
      <selection activeCell="M2" sqref="M2"/>
    </sheetView>
  </sheetViews>
  <sheetFormatPr baseColWidth="10" defaultColWidth="8.83203125" defaultRowHeight="15" x14ac:dyDescent="0.2"/>
  <cols>
    <col min="1" max="1" width="5.33203125" customWidth="1"/>
    <col min="2" max="2" width="38.5" style="3" customWidth="1"/>
    <col min="3" max="3" width="40.33203125" style="3" customWidth="1"/>
    <col min="5" max="5" width="10" customWidth="1"/>
    <col min="6" max="6" width="13.1640625" customWidth="1"/>
    <col min="7" max="7" width="8.33203125" customWidth="1"/>
    <col min="8" max="8" width="7.1640625" customWidth="1"/>
    <col min="9" max="9" width="12.1640625" customWidth="1"/>
    <col min="10" max="10" width="11.6640625" customWidth="1"/>
    <col min="11" max="11" width="21.6640625" customWidth="1"/>
    <col min="12" max="12" width="11.6640625" customWidth="1"/>
    <col min="13" max="13" width="21.6640625" customWidth="1"/>
    <col min="14" max="15" width="12.33203125" customWidth="1"/>
    <col min="16" max="16" width="15.83203125" customWidth="1"/>
    <col min="17" max="17" width="28.6640625" customWidth="1"/>
    <col min="18" max="18" width="16.1640625" customWidth="1"/>
    <col min="19" max="19" width="16.5" customWidth="1"/>
    <col min="20" max="20" width="12.83203125" customWidth="1"/>
    <col min="21" max="21" width="14.33203125" customWidth="1"/>
  </cols>
  <sheetData>
    <row r="1" spans="1:21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8365</v>
      </c>
      <c r="L1" s="1" t="s">
        <v>8399</v>
      </c>
      <c r="M1" s="1" t="s">
        <v>8366</v>
      </c>
      <c r="N1" s="1" t="s">
        <v>8261</v>
      </c>
      <c r="O1" s="1" t="s">
        <v>8262</v>
      </c>
      <c r="P1" s="1" t="s">
        <v>8263</v>
      </c>
      <c r="Q1" s="1" t="s">
        <v>8264</v>
      </c>
      <c r="R1" s="1" t="s">
        <v>8306</v>
      </c>
      <c r="S1" s="1" t="s">
        <v>8307</v>
      </c>
      <c r="T1" s="1" t="s">
        <v>8308</v>
      </c>
      <c r="U1" s="1" t="s">
        <v>8309</v>
      </c>
    </row>
    <row r="2" spans="1:21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0">
        <f>(((J2/60)/60)/24)+DATE(1970,1,1)</f>
        <v>42177.007071759261</v>
      </c>
      <c r="L2" s="13" t="str">
        <f>TEXT(K2,"yyyy")</f>
        <v>2015</v>
      </c>
      <c r="M2" s="10">
        <f t="shared" ref="M2:M33" si="0">(((I2/60)/60)/24)+DATE(1970,1,1)</f>
        <v>42208.125</v>
      </c>
      <c r="N2" t="b">
        <v>0</v>
      </c>
      <c r="O2">
        <v>182</v>
      </c>
      <c r="P2" t="b">
        <v>1</v>
      </c>
      <c r="Q2" t="s">
        <v>8265</v>
      </c>
      <c r="R2" s="6">
        <f>E2/D2</f>
        <v>1.3685882352941177</v>
      </c>
      <c r="S2" s="5">
        <f>O2/E2</f>
        <v>1.5645147425427663E-2</v>
      </c>
      <c r="T2" t="s">
        <v>8314</v>
      </c>
      <c r="U2" t="s">
        <v>8315</v>
      </c>
    </row>
    <row r="3" spans="1:21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0">
        <f t="shared" ref="K3:K66" si="1">(((J3/60)/60)/24)+DATE(1970,1,1)</f>
        <v>42766.600497685184</v>
      </c>
      <c r="L3" s="13" t="str">
        <f t="shared" ref="L3:L66" si="2">TEXT(K3,"yyyy")</f>
        <v>2017</v>
      </c>
      <c r="M3" s="10">
        <f t="shared" si="0"/>
        <v>42796.600497685184</v>
      </c>
      <c r="N3" t="b">
        <v>0</v>
      </c>
      <c r="O3">
        <v>79</v>
      </c>
      <c r="P3" t="b">
        <v>1</v>
      </c>
      <c r="Q3" t="s">
        <v>8265</v>
      </c>
      <c r="R3" s="6">
        <f>E3/D3</f>
        <v>1.4260827250608272</v>
      </c>
      <c r="S3" s="5">
        <f>O3/E3</f>
        <v>5.3913874291953868E-3</v>
      </c>
      <c r="T3" t="s">
        <v>8314</v>
      </c>
      <c r="U3" t="s">
        <v>8315</v>
      </c>
    </row>
    <row r="4" spans="1:21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0">
        <f t="shared" si="1"/>
        <v>42405.702349537038</v>
      </c>
      <c r="L4" s="13" t="str">
        <f t="shared" si="2"/>
        <v>2016</v>
      </c>
      <c r="M4" s="10">
        <f t="shared" si="0"/>
        <v>42415.702349537038</v>
      </c>
      <c r="N4" t="b">
        <v>0</v>
      </c>
      <c r="O4">
        <v>35</v>
      </c>
      <c r="P4" t="b">
        <v>1</v>
      </c>
      <c r="Q4" t="s">
        <v>8265</v>
      </c>
      <c r="R4" s="6">
        <f>E4/D4</f>
        <v>1.05</v>
      </c>
      <c r="S4" s="5">
        <f>O4/E4</f>
        <v>6.6666666666666666E-2</v>
      </c>
      <c r="T4" t="s">
        <v>8314</v>
      </c>
      <c r="U4" t="s">
        <v>8315</v>
      </c>
    </row>
    <row r="5" spans="1:21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0">
        <f t="shared" si="1"/>
        <v>41828.515127314815</v>
      </c>
      <c r="L5" s="13" t="str">
        <f t="shared" si="2"/>
        <v>2014</v>
      </c>
      <c r="M5" s="10">
        <f t="shared" si="0"/>
        <v>41858.515127314815</v>
      </c>
      <c r="N5" t="b">
        <v>0</v>
      </c>
      <c r="O5">
        <v>150</v>
      </c>
      <c r="P5" t="b">
        <v>1</v>
      </c>
      <c r="Q5" t="s">
        <v>8265</v>
      </c>
      <c r="R5" s="6">
        <f>E5/D5</f>
        <v>1.0389999999999999</v>
      </c>
      <c r="S5" s="5">
        <f>O5/E5</f>
        <v>1.4436958614051972E-2</v>
      </c>
      <c r="T5" t="s">
        <v>8314</v>
      </c>
      <c r="U5" t="s">
        <v>8315</v>
      </c>
    </row>
    <row r="6" spans="1:21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0">
        <f t="shared" si="1"/>
        <v>42327.834247685183</v>
      </c>
      <c r="L6" s="13" t="str">
        <f t="shared" si="2"/>
        <v>2015</v>
      </c>
      <c r="M6" s="10">
        <f t="shared" si="0"/>
        <v>42357.834247685183</v>
      </c>
      <c r="N6" t="b">
        <v>0</v>
      </c>
      <c r="O6">
        <v>284</v>
      </c>
      <c r="P6" t="b">
        <v>1</v>
      </c>
      <c r="Q6" t="s">
        <v>8265</v>
      </c>
      <c r="R6" s="6">
        <f>E6/D6</f>
        <v>1.2299154545454545</v>
      </c>
      <c r="S6" s="5">
        <f>O6/E6</f>
        <v>5.2479586549555885E-3</v>
      </c>
      <c r="T6" t="s">
        <v>8314</v>
      </c>
      <c r="U6" t="s">
        <v>8315</v>
      </c>
    </row>
    <row r="7" spans="1:21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0">
        <f t="shared" si="1"/>
        <v>42563.932951388888</v>
      </c>
      <c r="L7" s="13" t="str">
        <f t="shared" si="2"/>
        <v>2016</v>
      </c>
      <c r="M7" s="10">
        <f t="shared" si="0"/>
        <v>42580.232638888891</v>
      </c>
      <c r="N7" t="b">
        <v>0</v>
      </c>
      <c r="O7">
        <v>47</v>
      </c>
      <c r="P7" t="b">
        <v>1</v>
      </c>
      <c r="Q7" t="s">
        <v>8265</v>
      </c>
      <c r="R7" s="6">
        <f>E7/D7</f>
        <v>1.0977744436109027</v>
      </c>
      <c r="S7" s="5">
        <f>O7/E7</f>
        <v>1.070615034168565E-2</v>
      </c>
      <c r="T7" t="s">
        <v>8314</v>
      </c>
      <c r="U7" t="s">
        <v>8315</v>
      </c>
    </row>
    <row r="8" spans="1:21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0">
        <f t="shared" si="1"/>
        <v>41794.072337962964</v>
      </c>
      <c r="L8" s="13" t="str">
        <f t="shared" si="2"/>
        <v>2014</v>
      </c>
      <c r="M8" s="10">
        <f t="shared" si="0"/>
        <v>41804.072337962964</v>
      </c>
      <c r="N8" t="b">
        <v>0</v>
      </c>
      <c r="O8">
        <v>58</v>
      </c>
      <c r="P8" t="b">
        <v>1</v>
      </c>
      <c r="Q8" t="s">
        <v>8265</v>
      </c>
      <c r="R8" s="6">
        <f>E8/D8</f>
        <v>1.064875</v>
      </c>
      <c r="S8" s="5">
        <f>O8/E8</f>
        <v>6.8083108346050003E-3</v>
      </c>
      <c r="T8" t="s">
        <v>8314</v>
      </c>
      <c r="U8" t="s">
        <v>8315</v>
      </c>
    </row>
    <row r="9" spans="1:21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0">
        <f t="shared" si="1"/>
        <v>42516.047071759262</v>
      </c>
      <c r="L9" s="13" t="str">
        <f t="shared" si="2"/>
        <v>2016</v>
      </c>
      <c r="M9" s="10">
        <f t="shared" si="0"/>
        <v>42556.047071759262</v>
      </c>
      <c r="N9" t="b">
        <v>0</v>
      </c>
      <c r="O9">
        <v>57</v>
      </c>
      <c r="P9" t="b">
        <v>1</v>
      </c>
      <c r="Q9" t="s">
        <v>8265</v>
      </c>
      <c r="R9" s="6">
        <f>E9/D9</f>
        <v>1.0122222222222221</v>
      </c>
      <c r="S9" s="5">
        <f>O9/E9</f>
        <v>6.2568605927552142E-3</v>
      </c>
      <c r="T9" t="s">
        <v>8314</v>
      </c>
      <c r="U9" t="s">
        <v>8315</v>
      </c>
    </row>
    <row r="10" spans="1:2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0">
        <f t="shared" si="1"/>
        <v>42468.94458333333</v>
      </c>
      <c r="L10" s="13" t="str">
        <f t="shared" si="2"/>
        <v>2016</v>
      </c>
      <c r="M10" s="10">
        <f t="shared" si="0"/>
        <v>42475.875</v>
      </c>
      <c r="N10" t="b">
        <v>0</v>
      </c>
      <c r="O10">
        <v>12</v>
      </c>
      <c r="P10" t="b">
        <v>1</v>
      </c>
      <c r="Q10" t="s">
        <v>8265</v>
      </c>
      <c r="R10" s="6">
        <f>E10/D10</f>
        <v>1.0004342857142856</v>
      </c>
      <c r="S10" s="5">
        <f>O10/E10</f>
        <v>3.4270830953414518E-3</v>
      </c>
      <c r="T10" t="s">
        <v>8314</v>
      </c>
      <c r="U10" t="s">
        <v>8315</v>
      </c>
    </row>
    <row r="11" spans="1:21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0">
        <f t="shared" si="1"/>
        <v>42447.103518518517</v>
      </c>
      <c r="L11" s="13" t="str">
        <f t="shared" si="2"/>
        <v>2016</v>
      </c>
      <c r="M11" s="10">
        <f t="shared" si="0"/>
        <v>42477.103518518517</v>
      </c>
      <c r="N11" t="b">
        <v>0</v>
      </c>
      <c r="O11">
        <v>20</v>
      </c>
      <c r="P11" t="b">
        <v>1</v>
      </c>
      <c r="Q11" t="s">
        <v>8265</v>
      </c>
      <c r="R11" s="6">
        <f>E11/D11</f>
        <v>1.2599800000000001</v>
      </c>
      <c r="S11" s="5">
        <f>O11/E11</f>
        <v>3.1746535659296179E-2</v>
      </c>
      <c r="T11" t="s">
        <v>8314</v>
      </c>
      <c r="U11" t="s">
        <v>8315</v>
      </c>
    </row>
    <row r="12" spans="1:21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0">
        <f t="shared" si="1"/>
        <v>41780.068043981482</v>
      </c>
      <c r="L12" s="13" t="str">
        <f t="shared" si="2"/>
        <v>2014</v>
      </c>
      <c r="M12" s="10">
        <f t="shared" si="0"/>
        <v>41815.068043981482</v>
      </c>
      <c r="N12" t="b">
        <v>0</v>
      </c>
      <c r="O12">
        <v>19</v>
      </c>
      <c r="P12" t="b">
        <v>1</v>
      </c>
      <c r="Q12" t="s">
        <v>8265</v>
      </c>
      <c r="R12" s="6">
        <f>E12/D12</f>
        <v>1.0049999999999999</v>
      </c>
      <c r="S12" s="5">
        <f>O12/E12</f>
        <v>6.3018242122719736E-3</v>
      </c>
      <c r="T12" t="s">
        <v>8314</v>
      </c>
      <c r="U12" t="s">
        <v>8315</v>
      </c>
    </row>
    <row r="13" spans="1:21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0">
        <f t="shared" si="1"/>
        <v>42572.778495370367</v>
      </c>
      <c r="L13" s="13" t="str">
        <f t="shared" si="2"/>
        <v>2016</v>
      </c>
      <c r="M13" s="10">
        <f t="shared" si="0"/>
        <v>42604.125</v>
      </c>
      <c r="N13" t="b">
        <v>0</v>
      </c>
      <c r="O13">
        <v>75</v>
      </c>
      <c r="P13" t="b">
        <v>1</v>
      </c>
      <c r="Q13" t="s">
        <v>8265</v>
      </c>
      <c r="R13" s="6">
        <f>E13/D13</f>
        <v>1.2050000000000001</v>
      </c>
      <c r="S13" s="5">
        <f>O13/E13</f>
        <v>1.2448132780082987E-2</v>
      </c>
      <c r="T13" t="s">
        <v>8314</v>
      </c>
      <c r="U13" t="s">
        <v>8315</v>
      </c>
    </row>
    <row r="14" spans="1:21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0">
        <f t="shared" si="1"/>
        <v>41791.713252314818</v>
      </c>
      <c r="L14" s="13" t="str">
        <f t="shared" si="2"/>
        <v>2014</v>
      </c>
      <c r="M14" s="10">
        <f t="shared" si="0"/>
        <v>41836.125</v>
      </c>
      <c r="N14" t="b">
        <v>0</v>
      </c>
      <c r="O14">
        <v>827</v>
      </c>
      <c r="P14" t="b">
        <v>1</v>
      </c>
      <c r="Q14" t="s">
        <v>8265</v>
      </c>
      <c r="R14" s="6">
        <f>E14/D14</f>
        <v>1.6529333333333334</v>
      </c>
      <c r="S14" s="5">
        <f>O14/E14</f>
        <v>1.6677421956925061E-2</v>
      </c>
      <c r="T14" t="s">
        <v>8314</v>
      </c>
      <c r="U14" t="s">
        <v>8315</v>
      </c>
    </row>
    <row r="15" spans="1:21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0">
        <f t="shared" si="1"/>
        <v>42508.677187499998</v>
      </c>
      <c r="L15" s="13" t="str">
        <f t="shared" si="2"/>
        <v>2016</v>
      </c>
      <c r="M15" s="10">
        <f t="shared" si="0"/>
        <v>42544.852083333331</v>
      </c>
      <c r="N15" t="b">
        <v>0</v>
      </c>
      <c r="O15">
        <v>51</v>
      </c>
      <c r="P15" t="b">
        <v>1</v>
      </c>
      <c r="Q15" t="s">
        <v>8265</v>
      </c>
      <c r="R15" s="6">
        <f>E15/D15</f>
        <v>1.5997142857142856</v>
      </c>
      <c r="S15" s="5">
        <f>O15/E15</f>
        <v>9.1087694231112692E-3</v>
      </c>
      <c r="T15" t="s">
        <v>8314</v>
      </c>
      <c r="U15" t="s">
        <v>8315</v>
      </c>
    </row>
    <row r="16" spans="1:21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0">
        <f t="shared" si="1"/>
        <v>41808.02648148148</v>
      </c>
      <c r="L16" s="13" t="str">
        <f t="shared" si="2"/>
        <v>2014</v>
      </c>
      <c r="M16" s="10">
        <f t="shared" si="0"/>
        <v>41833.582638888889</v>
      </c>
      <c r="N16" t="b">
        <v>0</v>
      </c>
      <c r="O16">
        <v>41</v>
      </c>
      <c r="P16" t="b">
        <v>1</v>
      </c>
      <c r="Q16" t="s">
        <v>8265</v>
      </c>
      <c r="R16" s="6">
        <f>E16/D16</f>
        <v>1.0093333333333334</v>
      </c>
      <c r="S16" s="5">
        <f>O16/E16</f>
        <v>6.7701453104359313E-3</v>
      </c>
      <c r="T16" t="s">
        <v>8314</v>
      </c>
      <c r="U16" t="s">
        <v>8315</v>
      </c>
    </row>
    <row r="17" spans="1:21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0">
        <f t="shared" si="1"/>
        <v>42256.391875000001</v>
      </c>
      <c r="L17" s="13" t="str">
        <f t="shared" si="2"/>
        <v>2015</v>
      </c>
      <c r="M17" s="10">
        <f t="shared" si="0"/>
        <v>42274.843055555553</v>
      </c>
      <c r="N17" t="b">
        <v>0</v>
      </c>
      <c r="O17">
        <v>98</v>
      </c>
      <c r="P17" t="b">
        <v>1</v>
      </c>
      <c r="Q17" t="s">
        <v>8265</v>
      </c>
      <c r="R17" s="6">
        <f>E17/D17</f>
        <v>1.0660000000000001</v>
      </c>
      <c r="S17" s="5">
        <f>O17/E17</f>
        <v>4.596622889305816E-2</v>
      </c>
      <c r="T17" t="s">
        <v>8314</v>
      </c>
      <c r="U17" t="s">
        <v>8315</v>
      </c>
    </row>
    <row r="18" spans="1:21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0">
        <f t="shared" si="1"/>
        <v>41760.796423611115</v>
      </c>
      <c r="L18" s="13" t="str">
        <f t="shared" si="2"/>
        <v>2014</v>
      </c>
      <c r="M18" s="10">
        <f t="shared" si="0"/>
        <v>41806.229166666664</v>
      </c>
      <c r="N18" t="b">
        <v>0</v>
      </c>
      <c r="O18">
        <v>70</v>
      </c>
      <c r="P18" t="b">
        <v>1</v>
      </c>
      <c r="Q18" t="s">
        <v>8265</v>
      </c>
      <c r="R18" s="6">
        <f>E18/D18</f>
        <v>1.0024166666666667</v>
      </c>
      <c r="S18" s="5">
        <f>O18/E18</f>
        <v>5.8192700972649431E-3</v>
      </c>
      <c r="T18" t="s">
        <v>8314</v>
      </c>
      <c r="U18" t="s">
        <v>8315</v>
      </c>
    </row>
    <row r="19" spans="1:21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0">
        <f t="shared" si="1"/>
        <v>41917.731736111113</v>
      </c>
      <c r="L19" s="13" t="str">
        <f t="shared" si="2"/>
        <v>2014</v>
      </c>
      <c r="M19" s="10">
        <f t="shared" si="0"/>
        <v>41947.773402777777</v>
      </c>
      <c r="N19" t="b">
        <v>0</v>
      </c>
      <c r="O19">
        <v>36</v>
      </c>
      <c r="P19" t="b">
        <v>1</v>
      </c>
      <c r="Q19" t="s">
        <v>8265</v>
      </c>
      <c r="R19" s="6">
        <f>E19/D19</f>
        <v>1.0066666666666666</v>
      </c>
      <c r="S19" s="5">
        <f>O19/E19</f>
        <v>2.3841059602649008E-2</v>
      </c>
      <c r="T19" t="s">
        <v>8314</v>
      </c>
      <c r="U19" t="s">
        <v>8315</v>
      </c>
    </row>
    <row r="20" spans="1:21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0">
        <f t="shared" si="1"/>
        <v>41869.542314814818</v>
      </c>
      <c r="L20" s="13" t="str">
        <f t="shared" si="2"/>
        <v>2014</v>
      </c>
      <c r="M20" s="10">
        <f t="shared" si="0"/>
        <v>41899.542314814818</v>
      </c>
      <c r="N20" t="b">
        <v>0</v>
      </c>
      <c r="O20">
        <v>342</v>
      </c>
      <c r="P20" t="b">
        <v>1</v>
      </c>
      <c r="Q20" t="s">
        <v>8265</v>
      </c>
      <c r="R20" s="6">
        <f>E20/D20</f>
        <v>1.0632110000000001</v>
      </c>
      <c r="S20" s="5">
        <f>O20/E20</f>
        <v>1.0722236696196709E-2</v>
      </c>
      <c r="T20" t="s">
        <v>8314</v>
      </c>
      <c r="U20" t="s">
        <v>8315</v>
      </c>
    </row>
    <row r="21" spans="1:21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0">
        <f t="shared" si="1"/>
        <v>42175.816365740742</v>
      </c>
      <c r="L21" s="13" t="str">
        <f t="shared" si="2"/>
        <v>2015</v>
      </c>
      <c r="M21" s="10">
        <f t="shared" si="0"/>
        <v>42205.816365740742</v>
      </c>
      <c r="N21" t="b">
        <v>0</v>
      </c>
      <c r="O21">
        <v>22</v>
      </c>
      <c r="P21" t="b">
        <v>1</v>
      </c>
      <c r="Q21" t="s">
        <v>8265</v>
      </c>
      <c r="R21" s="6">
        <f>E21/D21</f>
        <v>1.4529411764705882</v>
      </c>
      <c r="S21" s="5">
        <f>O21/E21</f>
        <v>1.7813765182186234E-2</v>
      </c>
      <c r="T21" t="s">
        <v>8314</v>
      </c>
      <c r="U21" t="s">
        <v>8315</v>
      </c>
    </row>
    <row r="22" spans="1:21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0">
        <f t="shared" si="1"/>
        <v>42200.758240740746</v>
      </c>
      <c r="L22" s="13" t="str">
        <f t="shared" si="2"/>
        <v>2015</v>
      </c>
      <c r="M22" s="10">
        <f t="shared" si="0"/>
        <v>42260.758240740746</v>
      </c>
      <c r="N22" t="b">
        <v>0</v>
      </c>
      <c r="O22">
        <v>25</v>
      </c>
      <c r="P22" t="b">
        <v>1</v>
      </c>
      <c r="Q22" t="s">
        <v>8265</v>
      </c>
      <c r="R22" s="6">
        <f>E22/D22</f>
        <v>1.002</v>
      </c>
      <c r="S22" s="5">
        <f>O22/E22</f>
        <v>1.2475049900199601E-2</v>
      </c>
      <c r="T22" t="s">
        <v>8314</v>
      </c>
      <c r="U22" t="s">
        <v>8315</v>
      </c>
    </row>
    <row r="23" spans="1:21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0">
        <f t="shared" si="1"/>
        <v>41878.627187500002</v>
      </c>
      <c r="L23" s="13" t="str">
        <f t="shared" si="2"/>
        <v>2014</v>
      </c>
      <c r="M23" s="10">
        <f t="shared" si="0"/>
        <v>41908.627187500002</v>
      </c>
      <c r="N23" t="b">
        <v>0</v>
      </c>
      <c r="O23">
        <v>101</v>
      </c>
      <c r="P23" t="b">
        <v>1</v>
      </c>
      <c r="Q23" t="s">
        <v>8265</v>
      </c>
      <c r="R23" s="6">
        <f>E23/D23</f>
        <v>1.0913513513513513</v>
      </c>
      <c r="S23" s="5">
        <f>O23/E23</f>
        <v>5.0024764735017331E-3</v>
      </c>
      <c r="T23" t="s">
        <v>8314</v>
      </c>
      <c r="U23" t="s">
        <v>8315</v>
      </c>
    </row>
    <row r="24" spans="1:21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0">
        <f t="shared" si="1"/>
        <v>41989.91134259259</v>
      </c>
      <c r="L24" s="13" t="str">
        <f t="shared" si="2"/>
        <v>2014</v>
      </c>
      <c r="M24" s="10">
        <f t="shared" si="0"/>
        <v>42005.332638888889</v>
      </c>
      <c r="N24" t="b">
        <v>0</v>
      </c>
      <c r="O24">
        <v>8</v>
      </c>
      <c r="P24" t="b">
        <v>1</v>
      </c>
      <c r="Q24" t="s">
        <v>8265</v>
      </c>
      <c r="R24" s="6">
        <f>E24/D24</f>
        <v>1.1714285714285715</v>
      </c>
      <c r="S24" s="5">
        <f>O24/E24</f>
        <v>1.9512195121951219E-2</v>
      </c>
      <c r="T24" t="s">
        <v>8314</v>
      </c>
      <c r="U24" t="s">
        <v>8315</v>
      </c>
    </row>
    <row r="25" spans="1:21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0">
        <f t="shared" si="1"/>
        <v>42097.778946759259</v>
      </c>
      <c r="L25" s="13" t="str">
        <f t="shared" si="2"/>
        <v>2015</v>
      </c>
      <c r="M25" s="10">
        <f t="shared" si="0"/>
        <v>42124.638888888891</v>
      </c>
      <c r="N25" t="b">
        <v>0</v>
      </c>
      <c r="O25">
        <v>23</v>
      </c>
      <c r="P25" t="b">
        <v>1</v>
      </c>
      <c r="Q25" t="s">
        <v>8265</v>
      </c>
      <c r="R25" s="6">
        <f>E25/D25</f>
        <v>1.1850000000000001</v>
      </c>
      <c r="S25" s="5">
        <f>O25/E25</f>
        <v>9.7046413502109713E-3</v>
      </c>
      <c r="T25" t="s">
        <v>8314</v>
      </c>
      <c r="U25" t="s">
        <v>8315</v>
      </c>
    </row>
    <row r="26" spans="1:21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0">
        <f t="shared" si="1"/>
        <v>42229.820173611108</v>
      </c>
      <c r="L26" s="13" t="str">
        <f t="shared" si="2"/>
        <v>2015</v>
      </c>
      <c r="M26" s="10">
        <f t="shared" si="0"/>
        <v>42262.818750000006</v>
      </c>
      <c r="N26" t="b">
        <v>0</v>
      </c>
      <c r="O26">
        <v>574</v>
      </c>
      <c r="P26" t="b">
        <v>1</v>
      </c>
      <c r="Q26" t="s">
        <v>8265</v>
      </c>
      <c r="R26" s="6">
        <f>E26/D26</f>
        <v>1.0880768571428572</v>
      </c>
      <c r="S26" s="5">
        <f>O26/E26</f>
        <v>1.5072464681460264E-2</v>
      </c>
      <c r="T26" t="s">
        <v>8314</v>
      </c>
      <c r="U26" t="s">
        <v>8315</v>
      </c>
    </row>
    <row r="27" spans="1:21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0">
        <f t="shared" si="1"/>
        <v>42318.025011574078</v>
      </c>
      <c r="L27" s="13" t="str">
        <f t="shared" si="2"/>
        <v>2015</v>
      </c>
      <c r="M27" s="10">
        <f t="shared" si="0"/>
        <v>42378.025011574078</v>
      </c>
      <c r="N27" t="b">
        <v>0</v>
      </c>
      <c r="O27">
        <v>14</v>
      </c>
      <c r="P27" t="b">
        <v>1</v>
      </c>
      <c r="Q27" t="s">
        <v>8265</v>
      </c>
      <c r="R27" s="6">
        <f>E27/D27</f>
        <v>1.3333333333333333</v>
      </c>
      <c r="S27" s="5">
        <f>O27/E27</f>
        <v>1.7500000000000002E-2</v>
      </c>
      <c r="T27" t="s">
        <v>8314</v>
      </c>
      <c r="U27" t="s">
        <v>8315</v>
      </c>
    </row>
    <row r="28" spans="1:21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0">
        <f t="shared" si="1"/>
        <v>41828.515555555554</v>
      </c>
      <c r="L28" s="13" t="str">
        <f t="shared" si="2"/>
        <v>2014</v>
      </c>
      <c r="M28" s="10">
        <f t="shared" si="0"/>
        <v>41868.515555555554</v>
      </c>
      <c r="N28" t="b">
        <v>0</v>
      </c>
      <c r="O28">
        <v>19</v>
      </c>
      <c r="P28" t="b">
        <v>1</v>
      </c>
      <c r="Q28" t="s">
        <v>8265</v>
      </c>
      <c r="R28" s="6">
        <f>E28/D28</f>
        <v>1.552</v>
      </c>
      <c r="S28" s="5">
        <f>O28/E28</f>
        <v>9.7938144329896906E-3</v>
      </c>
      <c r="T28" t="s">
        <v>8314</v>
      </c>
      <c r="U28" t="s">
        <v>8315</v>
      </c>
    </row>
    <row r="29" spans="1:21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0">
        <f t="shared" si="1"/>
        <v>41929.164733796293</v>
      </c>
      <c r="L29" s="13" t="str">
        <f t="shared" si="2"/>
        <v>2014</v>
      </c>
      <c r="M29" s="10">
        <f t="shared" si="0"/>
        <v>41959.206400462965</v>
      </c>
      <c r="N29" t="b">
        <v>0</v>
      </c>
      <c r="O29">
        <v>150</v>
      </c>
      <c r="P29" t="b">
        <v>1</v>
      </c>
      <c r="Q29" t="s">
        <v>8265</v>
      </c>
      <c r="R29" s="6">
        <f>E29/D29</f>
        <v>1.1172500000000001</v>
      </c>
      <c r="S29" s="5">
        <f>O29/E29</f>
        <v>6.7129111658089059E-3</v>
      </c>
      <c r="T29" t="s">
        <v>8314</v>
      </c>
      <c r="U29" t="s">
        <v>8315</v>
      </c>
    </row>
    <row r="30" spans="1:21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0">
        <f t="shared" si="1"/>
        <v>42324.96393518518</v>
      </c>
      <c r="L30" s="13" t="str">
        <f t="shared" si="2"/>
        <v>2015</v>
      </c>
      <c r="M30" s="10">
        <f t="shared" si="0"/>
        <v>42354.96393518518</v>
      </c>
      <c r="N30" t="b">
        <v>0</v>
      </c>
      <c r="O30">
        <v>71</v>
      </c>
      <c r="P30" t="b">
        <v>1</v>
      </c>
      <c r="Q30" t="s">
        <v>8265</v>
      </c>
      <c r="R30" s="6">
        <f>E30/D30</f>
        <v>1.0035000000000001</v>
      </c>
      <c r="S30" s="5">
        <f>O30/E30</f>
        <v>5.8960305597076899E-3</v>
      </c>
      <c r="T30" t="s">
        <v>8314</v>
      </c>
      <c r="U30" t="s">
        <v>8315</v>
      </c>
    </row>
    <row r="31" spans="1:21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0">
        <f t="shared" si="1"/>
        <v>41812.67324074074</v>
      </c>
      <c r="L31" s="13" t="str">
        <f t="shared" si="2"/>
        <v>2014</v>
      </c>
      <c r="M31" s="10">
        <f t="shared" si="0"/>
        <v>41842.67324074074</v>
      </c>
      <c r="N31" t="b">
        <v>0</v>
      </c>
      <c r="O31">
        <v>117</v>
      </c>
      <c r="P31" t="b">
        <v>1</v>
      </c>
      <c r="Q31" t="s">
        <v>8265</v>
      </c>
      <c r="R31" s="6">
        <f>E31/D31</f>
        <v>1.2333333333333334</v>
      </c>
      <c r="S31" s="5">
        <f>O31/E31</f>
        <v>3.1621621621621625E-2</v>
      </c>
      <c r="T31" t="s">
        <v>8314</v>
      </c>
      <c r="U31" t="s">
        <v>8315</v>
      </c>
    </row>
    <row r="32" spans="1:21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0">
        <f t="shared" si="1"/>
        <v>41842.292997685188</v>
      </c>
      <c r="L32" s="13" t="str">
        <f t="shared" si="2"/>
        <v>2014</v>
      </c>
      <c r="M32" s="10">
        <f t="shared" si="0"/>
        <v>41872.292997685188</v>
      </c>
      <c r="N32" t="b">
        <v>0</v>
      </c>
      <c r="O32">
        <v>53</v>
      </c>
      <c r="P32" t="b">
        <v>1</v>
      </c>
      <c r="Q32" t="s">
        <v>8265</v>
      </c>
      <c r="R32" s="6">
        <f>E32/D32</f>
        <v>1.0129975</v>
      </c>
      <c r="S32" s="5">
        <f>O32/E32</f>
        <v>1.3079992793664348E-2</v>
      </c>
      <c r="T32" t="s">
        <v>8314</v>
      </c>
      <c r="U32" t="s">
        <v>8315</v>
      </c>
    </row>
    <row r="33" spans="1:21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0">
        <f t="shared" si="1"/>
        <v>42376.79206018518</v>
      </c>
      <c r="L33" s="13" t="str">
        <f t="shared" si="2"/>
        <v>2016</v>
      </c>
      <c r="M33" s="10">
        <f t="shared" si="0"/>
        <v>42394.79206018518</v>
      </c>
      <c r="N33" t="b">
        <v>0</v>
      </c>
      <c r="O33">
        <v>1</v>
      </c>
      <c r="P33" t="b">
        <v>1</v>
      </c>
      <c r="Q33" t="s">
        <v>8265</v>
      </c>
      <c r="R33" s="6">
        <f>E33/D33</f>
        <v>1</v>
      </c>
      <c r="S33" s="5">
        <f>O33/E33</f>
        <v>7.6923076923076927E-2</v>
      </c>
      <c r="T33" t="s">
        <v>8314</v>
      </c>
      <c r="U33" t="s">
        <v>8315</v>
      </c>
    </row>
    <row r="34" spans="1:21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0">
        <f t="shared" si="1"/>
        <v>42461.627511574072</v>
      </c>
      <c r="L34" s="13" t="str">
        <f t="shared" si="2"/>
        <v>2016</v>
      </c>
      <c r="M34" s="10">
        <f t="shared" ref="M34:M66" si="3">(((I34/60)/60)/24)+DATE(1970,1,1)</f>
        <v>42503.165972222225</v>
      </c>
      <c r="N34" t="b">
        <v>0</v>
      </c>
      <c r="O34">
        <v>89</v>
      </c>
      <c r="P34" t="b">
        <v>1</v>
      </c>
      <c r="Q34" t="s">
        <v>8265</v>
      </c>
      <c r="R34" s="6">
        <f>E34/D34</f>
        <v>1.0024604569420035</v>
      </c>
      <c r="S34" s="5">
        <f>O34/E34</f>
        <v>3.1206171107994391E-3</v>
      </c>
      <c r="T34" t="s">
        <v>8314</v>
      </c>
      <c r="U34" t="s">
        <v>8315</v>
      </c>
    </row>
    <row r="35" spans="1:21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0">
        <f t="shared" si="1"/>
        <v>42286.660891203705</v>
      </c>
      <c r="L35" s="13" t="str">
        <f t="shared" si="2"/>
        <v>2015</v>
      </c>
      <c r="M35" s="10">
        <f t="shared" si="3"/>
        <v>42316.702557870376</v>
      </c>
      <c r="N35" t="b">
        <v>0</v>
      </c>
      <c r="O35">
        <v>64</v>
      </c>
      <c r="P35" t="b">
        <v>1</v>
      </c>
      <c r="Q35" t="s">
        <v>8265</v>
      </c>
      <c r="R35" s="6">
        <f>E35/D35</f>
        <v>1.0209523809523811</v>
      </c>
      <c r="S35" s="5">
        <f>O35/E35</f>
        <v>1.1940298507462687E-2</v>
      </c>
      <c r="T35" t="s">
        <v>8314</v>
      </c>
      <c r="U35" t="s">
        <v>8315</v>
      </c>
    </row>
    <row r="36" spans="1:21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0">
        <f t="shared" si="1"/>
        <v>41841.321770833332</v>
      </c>
      <c r="L36" s="13" t="str">
        <f t="shared" si="2"/>
        <v>2014</v>
      </c>
      <c r="M36" s="10">
        <f t="shared" si="3"/>
        <v>41856.321770833332</v>
      </c>
      <c r="N36" t="b">
        <v>0</v>
      </c>
      <c r="O36">
        <v>68</v>
      </c>
      <c r="P36" t="b">
        <v>1</v>
      </c>
      <c r="Q36" t="s">
        <v>8265</v>
      </c>
      <c r="R36" s="6">
        <f>E36/D36</f>
        <v>1.3046153846153845</v>
      </c>
      <c r="S36" s="5">
        <f>O36/E36</f>
        <v>2.0047169811320754E-2</v>
      </c>
      <c r="T36" t="s">
        <v>8314</v>
      </c>
      <c r="U36" t="s">
        <v>8315</v>
      </c>
    </row>
    <row r="37" spans="1:21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0">
        <f t="shared" si="1"/>
        <v>42098.291828703703</v>
      </c>
      <c r="L37" s="13" t="str">
        <f t="shared" si="2"/>
        <v>2015</v>
      </c>
      <c r="M37" s="10">
        <f t="shared" si="3"/>
        <v>42122</v>
      </c>
      <c r="N37" t="b">
        <v>0</v>
      </c>
      <c r="O37">
        <v>28</v>
      </c>
      <c r="P37" t="b">
        <v>1</v>
      </c>
      <c r="Q37" t="s">
        <v>8265</v>
      </c>
      <c r="R37" s="6">
        <f>E37/D37</f>
        <v>1.665</v>
      </c>
      <c r="S37" s="5">
        <f>O37/E37</f>
        <v>1.6816816816816817E-2</v>
      </c>
      <c r="T37" t="s">
        <v>8314</v>
      </c>
      <c r="U37" t="s">
        <v>8315</v>
      </c>
    </row>
    <row r="38" spans="1:21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0">
        <f t="shared" si="1"/>
        <v>42068.307002314818</v>
      </c>
      <c r="L38" s="13" t="str">
        <f t="shared" si="2"/>
        <v>2015</v>
      </c>
      <c r="M38" s="10">
        <f t="shared" si="3"/>
        <v>42098.265335648146</v>
      </c>
      <c r="N38" t="b">
        <v>0</v>
      </c>
      <c r="O38">
        <v>44</v>
      </c>
      <c r="P38" t="b">
        <v>1</v>
      </c>
      <c r="Q38" t="s">
        <v>8265</v>
      </c>
      <c r="R38" s="6">
        <f>E38/D38</f>
        <v>1.4215</v>
      </c>
      <c r="S38" s="5">
        <f>O38/E38</f>
        <v>5.1588697385391022E-3</v>
      </c>
      <c r="T38" t="s">
        <v>8314</v>
      </c>
      <c r="U38" t="s">
        <v>8315</v>
      </c>
    </row>
    <row r="39" spans="1:21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0">
        <f t="shared" si="1"/>
        <v>42032.693043981482</v>
      </c>
      <c r="L39" s="13" t="str">
        <f t="shared" si="2"/>
        <v>2015</v>
      </c>
      <c r="M39" s="10">
        <f t="shared" si="3"/>
        <v>42062.693043981482</v>
      </c>
      <c r="N39" t="b">
        <v>0</v>
      </c>
      <c r="O39">
        <v>253</v>
      </c>
      <c r="P39" t="b">
        <v>1</v>
      </c>
      <c r="Q39" t="s">
        <v>8265</v>
      </c>
      <c r="R39" s="6">
        <f>E39/D39</f>
        <v>1.8344090909090909</v>
      </c>
      <c r="S39" s="5">
        <f>O39/E39</f>
        <v>6.2690487399955398E-3</v>
      </c>
      <c r="T39" t="s">
        <v>8314</v>
      </c>
      <c r="U39" t="s">
        <v>8315</v>
      </c>
    </row>
    <row r="40" spans="1:21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0">
        <f t="shared" si="1"/>
        <v>41375.057222222218</v>
      </c>
      <c r="L40" s="13" t="str">
        <f t="shared" si="2"/>
        <v>2013</v>
      </c>
      <c r="M40" s="10">
        <f t="shared" si="3"/>
        <v>41405.057222222218</v>
      </c>
      <c r="N40" t="b">
        <v>0</v>
      </c>
      <c r="O40">
        <v>66</v>
      </c>
      <c r="P40" t="b">
        <v>1</v>
      </c>
      <c r="Q40" t="s">
        <v>8265</v>
      </c>
      <c r="R40" s="6">
        <f>E40/D40</f>
        <v>1.1004</v>
      </c>
      <c r="S40" s="5">
        <f>O40/E40</f>
        <v>2.3991275899672846E-2</v>
      </c>
      <c r="T40" t="s">
        <v>8314</v>
      </c>
      <c r="U40" t="s">
        <v>8315</v>
      </c>
    </row>
    <row r="41" spans="1:21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0">
        <f t="shared" si="1"/>
        <v>41754.047083333331</v>
      </c>
      <c r="L41" s="13" t="str">
        <f t="shared" si="2"/>
        <v>2014</v>
      </c>
      <c r="M41" s="10">
        <f t="shared" si="3"/>
        <v>41784.957638888889</v>
      </c>
      <c r="N41" t="b">
        <v>0</v>
      </c>
      <c r="O41">
        <v>217</v>
      </c>
      <c r="P41" t="b">
        <v>1</v>
      </c>
      <c r="Q41" t="s">
        <v>8265</v>
      </c>
      <c r="R41" s="6">
        <f>E41/D41</f>
        <v>1.3098000000000001</v>
      </c>
      <c r="S41" s="5">
        <f>O41/E41</f>
        <v>6.6269659489998469E-3</v>
      </c>
      <c r="T41" t="s">
        <v>8314</v>
      </c>
      <c r="U41" t="s">
        <v>8315</v>
      </c>
    </row>
    <row r="42" spans="1:21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0">
        <f t="shared" si="1"/>
        <v>41789.21398148148</v>
      </c>
      <c r="L42" s="13" t="str">
        <f t="shared" si="2"/>
        <v>2014</v>
      </c>
      <c r="M42" s="10">
        <f t="shared" si="3"/>
        <v>41809.166666666664</v>
      </c>
      <c r="N42" t="b">
        <v>0</v>
      </c>
      <c r="O42">
        <v>16</v>
      </c>
      <c r="P42" t="b">
        <v>1</v>
      </c>
      <c r="Q42" t="s">
        <v>8265</v>
      </c>
      <c r="R42" s="6">
        <f>E42/D42</f>
        <v>1.0135000000000001</v>
      </c>
      <c r="S42" s="5">
        <f>O42/E42</f>
        <v>7.8934385791810564E-3</v>
      </c>
      <c r="T42" t="s">
        <v>8314</v>
      </c>
      <c r="U42" t="s">
        <v>8315</v>
      </c>
    </row>
    <row r="43" spans="1:21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0">
        <f t="shared" si="1"/>
        <v>41887.568912037037</v>
      </c>
      <c r="L43" s="13" t="str">
        <f t="shared" si="2"/>
        <v>2014</v>
      </c>
      <c r="M43" s="10">
        <f t="shared" si="3"/>
        <v>41917.568912037037</v>
      </c>
      <c r="N43" t="b">
        <v>0</v>
      </c>
      <c r="O43">
        <v>19</v>
      </c>
      <c r="P43" t="b">
        <v>1</v>
      </c>
      <c r="Q43" t="s">
        <v>8265</v>
      </c>
      <c r="R43" s="6">
        <f>E43/D43</f>
        <v>1</v>
      </c>
      <c r="S43" s="5">
        <f>O43/E43</f>
        <v>9.4999999999999998E-3</v>
      </c>
      <c r="T43" t="s">
        <v>8314</v>
      </c>
      <c r="U43" t="s">
        <v>8315</v>
      </c>
    </row>
    <row r="44" spans="1:21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0">
        <f t="shared" si="1"/>
        <v>41971.639189814814</v>
      </c>
      <c r="L44" s="13" t="str">
        <f t="shared" si="2"/>
        <v>2014</v>
      </c>
      <c r="M44" s="10">
        <f t="shared" si="3"/>
        <v>42001.639189814814</v>
      </c>
      <c r="N44" t="b">
        <v>0</v>
      </c>
      <c r="O44">
        <v>169</v>
      </c>
      <c r="P44" t="b">
        <v>1</v>
      </c>
      <c r="Q44" t="s">
        <v>8265</v>
      </c>
      <c r="R44" s="6">
        <f>E44/D44</f>
        <v>1.4185714285714286</v>
      </c>
      <c r="S44" s="5">
        <f>O44/E44</f>
        <v>8.5095669687814696E-3</v>
      </c>
      <c r="T44" t="s">
        <v>8314</v>
      </c>
      <c r="U44" t="s">
        <v>8315</v>
      </c>
    </row>
    <row r="45" spans="1:21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0">
        <f t="shared" si="1"/>
        <v>41802.790347222224</v>
      </c>
      <c r="L45" s="13" t="str">
        <f t="shared" si="2"/>
        <v>2014</v>
      </c>
      <c r="M45" s="10">
        <f t="shared" si="3"/>
        <v>41833</v>
      </c>
      <c r="N45" t="b">
        <v>0</v>
      </c>
      <c r="O45">
        <v>263</v>
      </c>
      <c r="P45" t="b">
        <v>1</v>
      </c>
      <c r="Q45" t="s">
        <v>8265</v>
      </c>
      <c r="R45" s="6">
        <f>E45/D45</f>
        <v>3.0865999999999998</v>
      </c>
      <c r="S45" s="5">
        <f>O45/E45</f>
        <v>8.5207023909803659E-3</v>
      </c>
      <c r="T45" t="s">
        <v>8314</v>
      </c>
      <c r="U45" t="s">
        <v>8315</v>
      </c>
    </row>
    <row r="46" spans="1:21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0">
        <f t="shared" si="1"/>
        <v>41874.098807870374</v>
      </c>
      <c r="L46" s="13" t="str">
        <f t="shared" si="2"/>
        <v>2014</v>
      </c>
      <c r="M46" s="10">
        <f t="shared" si="3"/>
        <v>41919.098807870374</v>
      </c>
      <c r="N46" t="b">
        <v>0</v>
      </c>
      <c r="O46">
        <v>15</v>
      </c>
      <c r="P46" t="b">
        <v>1</v>
      </c>
      <c r="Q46" t="s">
        <v>8265</v>
      </c>
      <c r="R46" s="6">
        <f>E46/D46</f>
        <v>1</v>
      </c>
      <c r="S46" s="5">
        <f>O46/E46</f>
        <v>7.4999999999999997E-3</v>
      </c>
      <c r="T46" t="s">
        <v>8314</v>
      </c>
      <c r="U46" t="s">
        <v>8315</v>
      </c>
    </row>
    <row r="47" spans="1:21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0">
        <f t="shared" si="1"/>
        <v>42457.623923611114</v>
      </c>
      <c r="L47" s="13" t="str">
        <f t="shared" si="2"/>
        <v>2016</v>
      </c>
      <c r="M47" s="10">
        <f t="shared" si="3"/>
        <v>42487.623923611114</v>
      </c>
      <c r="N47" t="b">
        <v>0</v>
      </c>
      <c r="O47">
        <v>61</v>
      </c>
      <c r="P47" t="b">
        <v>1</v>
      </c>
      <c r="Q47" t="s">
        <v>8265</v>
      </c>
      <c r="R47" s="6">
        <f>E47/D47</f>
        <v>1.2</v>
      </c>
      <c r="S47" s="5">
        <f>O47/E47</f>
        <v>1.0166666666666666E-2</v>
      </c>
      <c r="T47" t="s">
        <v>8314</v>
      </c>
      <c r="U47" t="s">
        <v>8315</v>
      </c>
    </row>
    <row r="48" spans="1:21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0">
        <f t="shared" si="1"/>
        <v>42323.964976851858</v>
      </c>
      <c r="L48" s="13" t="str">
        <f t="shared" si="2"/>
        <v>2015</v>
      </c>
      <c r="M48" s="10">
        <f t="shared" si="3"/>
        <v>42353.964976851858</v>
      </c>
      <c r="N48" t="b">
        <v>0</v>
      </c>
      <c r="O48">
        <v>45</v>
      </c>
      <c r="P48" t="b">
        <v>1</v>
      </c>
      <c r="Q48" t="s">
        <v>8265</v>
      </c>
      <c r="R48" s="6">
        <f>E48/D48</f>
        <v>1.0416666666666667</v>
      </c>
      <c r="S48" s="5">
        <f>O48/E48</f>
        <v>5.1428571428571426E-3</v>
      </c>
      <c r="T48" t="s">
        <v>8314</v>
      </c>
      <c r="U48" t="s">
        <v>8315</v>
      </c>
    </row>
    <row r="49" spans="1:21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0">
        <f t="shared" si="1"/>
        <v>41932.819525462961</v>
      </c>
      <c r="L49" s="13" t="str">
        <f t="shared" si="2"/>
        <v>2014</v>
      </c>
      <c r="M49" s="10">
        <f t="shared" si="3"/>
        <v>41992.861192129625</v>
      </c>
      <c r="N49" t="b">
        <v>0</v>
      </c>
      <c r="O49">
        <v>70</v>
      </c>
      <c r="P49" t="b">
        <v>1</v>
      </c>
      <c r="Q49" t="s">
        <v>8265</v>
      </c>
      <c r="R49" s="6">
        <f>E49/D49</f>
        <v>1.0761100000000001</v>
      </c>
      <c r="S49" s="5">
        <f>O49/E49</f>
        <v>1.3009822415924022E-2</v>
      </c>
      <c r="T49" t="s">
        <v>8314</v>
      </c>
      <c r="U49" t="s">
        <v>8315</v>
      </c>
    </row>
    <row r="50" spans="1:21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0">
        <f t="shared" si="1"/>
        <v>42033.516898148147</v>
      </c>
      <c r="L50" s="13" t="str">
        <f t="shared" si="2"/>
        <v>2015</v>
      </c>
      <c r="M50" s="10">
        <f t="shared" si="3"/>
        <v>42064.5</v>
      </c>
      <c r="N50" t="b">
        <v>0</v>
      </c>
      <c r="O50">
        <v>38</v>
      </c>
      <c r="P50" t="b">
        <v>1</v>
      </c>
      <c r="Q50" t="s">
        <v>8265</v>
      </c>
      <c r="R50" s="6">
        <f>E50/D50</f>
        <v>1.0794999999999999</v>
      </c>
      <c r="S50" s="5">
        <f>O50/E50</f>
        <v>1.7600741083835109E-2</v>
      </c>
      <c r="T50" t="s">
        <v>8314</v>
      </c>
      <c r="U50" t="s">
        <v>8315</v>
      </c>
    </row>
    <row r="51" spans="1:2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0">
        <f t="shared" si="1"/>
        <v>42271.176446759258</v>
      </c>
      <c r="L51" s="13" t="str">
        <f t="shared" si="2"/>
        <v>2015</v>
      </c>
      <c r="M51" s="10">
        <f t="shared" si="3"/>
        <v>42301.176446759258</v>
      </c>
      <c r="N51" t="b">
        <v>0</v>
      </c>
      <c r="O51">
        <v>87</v>
      </c>
      <c r="P51" t="b">
        <v>1</v>
      </c>
      <c r="Q51" t="s">
        <v>8265</v>
      </c>
      <c r="R51" s="6">
        <f>E51/D51</f>
        <v>1</v>
      </c>
      <c r="S51" s="5">
        <f>O51/E51</f>
        <v>7.2500000000000004E-3</v>
      </c>
      <c r="T51" t="s">
        <v>8314</v>
      </c>
      <c r="U51" t="s">
        <v>8315</v>
      </c>
    </row>
    <row r="52" spans="1:21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0">
        <f t="shared" si="1"/>
        <v>41995.752986111111</v>
      </c>
      <c r="L52" s="13" t="str">
        <f t="shared" si="2"/>
        <v>2014</v>
      </c>
      <c r="M52" s="10">
        <f t="shared" si="3"/>
        <v>42034.708333333328</v>
      </c>
      <c r="N52" t="b">
        <v>0</v>
      </c>
      <c r="O52">
        <v>22</v>
      </c>
      <c r="P52" t="b">
        <v>1</v>
      </c>
      <c r="Q52" t="s">
        <v>8265</v>
      </c>
      <c r="R52" s="6">
        <f>E52/D52</f>
        <v>1</v>
      </c>
      <c r="S52" s="5">
        <f>O52/E52</f>
        <v>3.6666666666666667E-2</v>
      </c>
      <c r="T52" t="s">
        <v>8314</v>
      </c>
      <c r="U52" t="s">
        <v>8315</v>
      </c>
    </row>
    <row r="53" spans="1:21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0">
        <f t="shared" si="1"/>
        <v>42196.928668981483</v>
      </c>
      <c r="L53" s="13" t="str">
        <f t="shared" si="2"/>
        <v>2015</v>
      </c>
      <c r="M53" s="10">
        <f t="shared" si="3"/>
        <v>42226.928668981483</v>
      </c>
      <c r="N53" t="b">
        <v>0</v>
      </c>
      <c r="O53">
        <v>119</v>
      </c>
      <c r="P53" t="b">
        <v>1</v>
      </c>
      <c r="Q53" t="s">
        <v>8265</v>
      </c>
      <c r="R53" s="6">
        <f>E53/D53</f>
        <v>1.2801818181818181</v>
      </c>
      <c r="S53" s="5">
        <f>O53/E53</f>
        <v>8.450504189745774E-3</v>
      </c>
      <c r="T53" t="s">
        <v>8314</v>
      </c>
      <c r="U53" t="s">
        <v>8315</v>
      </c>
    </row>
    <row r="54" spans="1:21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0">
        <f t="shared" si="1"/>
        <v>41807.701921296299</v>
      </c>
      <c r="L54" s="13" t="str">
        <f t="shared" si="2"/>
        <v>2014</v>
      </c>
      <c r="M54" s="10">
        <f t="shared" si="3"/>
        <v>41837.701921296299</v>
      </c>
      <c r="N54" t="b">
        <v>0</v>
      </c>
      <c r="O54">
        <v>52</v>
      </c>
      <c r="P54" t="b">
        <v>1</v>
      </c>
      <c r="Q54" t="s">
        <v>8265</v>
      </c>
      <c r="R54" s="6">
        <f>E54/D54</f>
        <v>1.1620999999999999</v>
      </c>
      <c r="S54" s="5">
        <f>O54/E54</f>
        <v>4.4746579468204111E-3</v>
      </c>
      <c r="T54" t="s">
        <v>8314</v>
      </c>
      <c r="U54" t="s">
        <v>8315</v>
      </c>
    </row>
    <row r="55" spans="1:21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0">
        <f t="shared" si="1"/>
        <v>41719.549131944441</v>
      </c>
      <c r="L55" s="13" t="str">
        <f t="shared" si="2"/>
        <v>2014</v>
      </c>
      <c r="M55" s="10">
        <f t="shared" si="3"/>
        <v>41733.916666666664</v>
      </c>
      <c r="N55" t="b">
        <v>0</v>
      </c>
      <c r="O55">
        <v>117</v>
      </c>
      <c r="P55" t="b">
        <v>1</v>
      </c>
      <c r="Q55" t="s">
        <v>8265</v>
      </c>
      <c r="R55" s="6">
        <f>E55/D55</f>
        <v>1.0963333333333334</v>
      </c>
      <c r="S55" s="5">
        <f>O55/E55</f>
        <v>3.5573122529644272E-2</v>
      </c>
      <c r="T55" t="s">
        <v>8314</v>
      </c>
      <c r="U55" t="s">
        <v>8315</v>
      </c>
    </row>
    <row r="56" spans="1:21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0">
        <f t="shared" si="1"/>
        <v>42333.713206018518</v>
      </c>
      <c r="L56" s="13" t="str">
        <f t="shared" si="2"/>
        <v>2015</v>
      </c>
      <c r="M56" s="10">
        <f t="shared" si="3"/>
        <v>42363.713206018518</v>
      </c>
      <c r="N56" t="b">
        <v>0</v>
      </c>
      <c r="O56">
        <v>52</v>
      </c>
      <c r="P56" t="b">
        <v>1</v>
      </c>
      <c r="Q56" t="s">
        <v>8265</v>
      </c>
      <c r="R56" s="6">
        <f>E56/D56</f>
        <v>1.01</v>
      </c>
      <c r="S56" s="5">
        <f>O56/E56</f>
        <v>5.1485148514851488E-3</v>
      </c>
      <c r="T56" t="s">
        <v>8314</v>
      </c>
      <c r="U56" t="s">
        <v>8315</v>
      </c>
    </row>
    <row r="57" spans="1:21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0">
        <f t="shared" si="1"/>
        <v>42496.968935185185</v>
      </c>
      <c r="L57" s="13" t="str">
        <f t="shared" si="2"/>
        <v>2016</v>
      </c>
      <c r="M57" s="10">
        <f t="shared" si="3"/>
        <v>42517.968935185185</v>
      </c>
      <c r="N57" t="b">
        <v>0</v>
      </c>
      <c r="O57">
        <v>86</v>
      </c>
      <c r="P57" t="b">
        <v>1</v>
      </c>
      <c r="Q57" t="s">
        <v>8265</v>
      </c>
      <c r="R57" s="6">
        <f>E57/D57</f>
        <v>1.2895348837209302</v>
      </c>
      <c r="S57" s="5">
        <f>O57/E57</f>
        <v>7.7547339945897202E-3</v>
      </c>
      <c r="T57" t="s">
        <v>8314</v>
      </c>
      <c r="U57" t="s">
        <v>8315</v>
      </c>
    </row>
    <row r="58" spans="1:21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0">
        <f t="shared" si="1"/>
        <v>42149.548888888887</v>
      </c>
      <c r="L58" s="13" t="str">
        <f t="shared" si="2"/>
        <v>2015</v>
      </c>
      <c r="M58" s="10">
        <f t="shared" si="3"/>
        <v>42163.666666666672</v>
      </c>
      <c r="N58" t="b">
        <v>0</v>
      </c>
      <c r="O58">
        <v>174</v>
      </c>
      <c r="P58" t="b">
        <v>1</v>
      </c>
      <c r="Q58" t="s">
        <v>8265</v>
      </c>
      <c r="R58" s="6">
        <f>E58/D58</f>
        <v>1.0726249999999999</v>
      </c>
      <c r="S58" s="5">
        <f>O58/E58</f>
        <v>2.0277356951404264E-2</v>
      </c>
      <c r="T58" t="s">
        <v>8314</v>
      </c>
      <c r="U58" t="s">
        <v>8315</v>
      </c>
    </row>
    <row r="59" spans="1:21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0">
        <f t="shared" si="1"/>
        <v>42089.83289351852</v>
      </c>
      <c r="L59" s="13" t="str">
        <f t="shared" si="2"/>
        <v>2015</v>
      </c>
      <c r="M59" s="10">
        <f t="shared" si="3"/>
        <v>42119.83289351852</v>
      </c>
      <c r="N59" t="b">
        <v>0</v>
      </c>
      <c r="O59">
        <v>69</v>
      </c>
      <c r="P59" t="b">
        <v>1</v>
      </c>
      <c r="Q59" t="s">
        <v>8265</v>
      </c>
      <c r="R59" s="6">
        <f>E59/D59</f>
        <v>1.0189999999999999</v>
      </c>
      <c r="S59" s="5">
        <f>O59/E59</f>
        <v>4.5142296368989206E-3</v>
      </c>
      <c r="T59" t="s">
        <v>8314</v>
      </c>
      <c r="U59" t="s">
        <v>8315</v>
      </c>
    </row>
    <row r="60" spans="1:21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0">
        <f t="shared" si="1"/>
        <v>41932.745046296295</v>
      </c>
      <c r="L60" s="13" t="str">
        <f t="shared" si="2"/>
        <v>2014</v>
      </c>
      <c r="M60" s="10">
        <f t="shared" si="3"/>
        <v>41962.786712962959</v>
      </c>
      <c r="N60" t="b">
        <v>0</v>
      </c>
      <c r="O60">
        <v>75</v>
      </c>
      <c r="P60" t="b">
        <v>1</v>
      </c>
      <c r="Q60" t="s">
        <v>8265</v>
      </c>
      <c r="R60" s="6">
        <f>E60/D60</f>
        <v>1.0290999999999999</v>
      </c>
      <c r="S60" s="5">
        <f>O60/E60</f>
        <v>7.287921484792537E-3</v>
      </c>
      <c r="T60" t="s">
        <v>8314</v>
      </c>
      <c r="U60" t="s">
        <v>8315</v>
      </c>
    </row>
    <row r="61" spans="1:21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0">
        <f t="shared" si="1"/>
        <v>42230.23583333334</v>
      </c>
      <c r="L61" s="13" t="str">
        <f t="shared" si="2"/>
        <v>2015</v>
      </c>
      <c r="M61" s="10">
        <f t="shared" si="3"/>
        <v>42261.875</v>
      </c>
      <c r="N61" t="b">
        <v>0</v>
      </c>
      <c r="O61">
        <v>33</v>
      </c>
      <c r="P61" t="b">
        <v>1</v>
      </c>
      <c r="Q61" t="s">
        <v>8265</v>
      </c>
      <c r="R61" s="6">
        <f>E61/D61</f>
        <v>1.0012570000000001</v>
      </c>
      <c r="S61" s="5">
        <f>O61/E61</f>
        <v>1.6479285538078636E-3</v>
      </c>
      <c r="T61" t="s">
        <v>8314</v>
      </c>
      <c r="U61" t="s">
        <v>8315</v>
      </c>
    </row>
    <row r="62" spans="1:21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0">
        <f t="shared" si="1"/>
        <v>41701.901817129627</v>
      </c>
      <c r="L62" s="13" t="str">
        <f t="shared" si="2"/>
        <v>2014</v>
      </c>
      <c r="M62" s="10">
        <f t="shared" si="3"/>
        <v>41721</v>
      </c>
      <c r="N62" t="b">
        <v>0</v>
      </c>
      <c r="O62">
        <v>108</v>
      </c>
      <c r="P62" t="b">
        <v>1</v>
      </c>
      <c r="Q62" t="s">
        <v>8266</v>
      </c>
      <c r="R62" s="6">
        <f>E62/D62</f>
        <v>1.0329622222222221</v>
      </c>
      <c r="S62" s="5">
        <f>O62/E62</f>
        <v>2.3234150759520088E-2</v>
      </c>
      <c r="T62" t="s">
        <v>8314</v>
      </c>
      <c r="U62" t="s">
        <v>8316</v>
      </c>
    </row>
    <row r="63" spans="1:21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0">
        <f t="shared" si="1"/>
        <v>41409.814317129632</v>
      </c>
      <c r="L63" s="13" t="str">
        <f t="shared" si="2"/>
        <v>2013</v>
      </c>
      <c r="M63" s="10">
        <f t="shared" si="3"/>
        <v>41431.814317129632</v>
      </c>
      <c r="N63" t="b">
        <v>0</v>
      </c>
      <c r="O63">
        <v>23</v>
      </c>
      <c r="P63" t="b">
        <v>1</v>
      </c>
      <c r="Q63" t="s">
        <v>8266</v>
      </c>
      <c r="R63" s="6">
        <f>E63/D63</f>
        <v>1.4830000000000001</v>
      </c>
      <c r="S63" s="5">
        <f>O63/E63</f>
        <v>3.1018206338503033E-3</v>
      </c>
      <c r="T63" t="s">
        <v>8314</v>
      </c>
      <c r="U63" t="s">
        <v>8316</v>
      </c>
    </row>
    <row r="64" spans="1:21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0">
        <f t="shared" si="1"/>
        <v>41311.799513888887</v>
      </c>
      <c r="L64" s="13" t="str">
        <f t="shared" si="2"/>
        <v>2013</v>
      </c>
      <c r="M64" s="10">
        <f t="shared" si="3"/>
        <v>41336.799513888887</v>
      </c>
      <c r="N64" t="b">
        <v>0</v>
      </c>
      <c r="O64">
        <v>48</v>
      </c>
      <c r="P64" t="b">
        <v>1</v>
      </c>
      <c r="Q64" t="s">
        <v>8266</v>
      </c>
      <c r="R64" s="6">
        <f>E64/D64</f>
        <v>1.5473333333333332</v>
      </c>
      <c r="S64" s="5">
        <f>O64/E64</f>
        <v>1.034037052994399E-2</v>
      </c>
      <c r="T64" t="s">
        <v>8314</v>
      </c>
      <c r="U64" t="s">
        <v>8316</v>
      </c>
    </row>
    <row r="65" spans="1:21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0">
        <f t="shared" si="1"/>
        <v>41612.912187499998</v>
      </c>
      <c r="L65" s="13" t="str">
        <f t="shared" si="2"/>
        <v>2013</v>
      </c>
      <c r="M65" s="10">
        <f t="shared" si="3"/>
        <v>41636.207638888889</v>
      </c>
      <c r="N65" t="b">
        <v>0</v>
      </c>
      <c r="O65">
        <v>64</v>
      </c>
      <c r="P65" t="b">
        <v>1</v>
      </c>
      <c r="Q65" t="s">
        <v>8266</v>
      </c>
      <c r="R65" s="6">
        <f>E65/D65</f>
        <v>1.1351849999999999</v>
      </c>
      <c r="S65" s="5">
        <f>O65/E65</f>
        <v>2.8189237877526571E-2</v>
      </c>
      <c r="T65" t="s">
        <v>8314</v>
      </c>
      <c r="U65" t="s">
        <v>8316</v>
      </c>
    </row>
    <row r="66" spans="1:21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0">
        <f t="shared" si="1"/>
        <v>41433.01829861111</v>
      </c>
      <c r="L66" s="13" t="str">
        <f t="shared" si="2"/>
        <v>2013</v>
      </c>
      <c r="M66" s="10">
        <f t="shared" si="3"/>
        <v>41463.01829861111</v>
      </c>
      <c r="N66" t="b">
        <v>0</v>
      </c>
      <c r="O66">
        <v>24</v>
      </c>
      <c r="P66" t="b">
        <v>1</v>
      </c>
      <c r="Q66" t="s">
        <v>8266</v>
      </c>
      <c r="R66" s="6">
        <f>E66/D66</f>
        <v>1.7333333333333334</v>
      </c>
      <c r="S66" s="5">
        <f>O66/E66</f>
        <v>1.1538461538461539E-2</v>
      </c>
      <c r="T66" t="s">
        <v>8314</v>
      </c>
      <c r="U66" t="s">
        <v>8316</v>
      </c>
    </row>
    <row r="67" spans="1:21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0">
        <f t="shared" ref="K67:K130" si="4">(((J67/60)/60)/24)+DATE(1970,1,1)</f>
        <v>41835.821226851855</v>
      </c>
      <c r="L67" s="13" t="str">
        <f t="shared" ref="L67:L130" si="5">TEXT(K67,"yyyy")</f>
        <v>2014</v>
      </c>
      <c r="M67" s="10">
        <f>(((I67/60)/60)/24)+DATE(1970,1,1)</f>
        <v>41862.249305555553</v>
      </c>
      <c r="N67" t="b">
        <v>0</v>
      </c>
      <c r="O67">
        <v>57</v>
      </c>
      <c r="P67" t="b">
        <v>1</v>
      </c>
      <c r="Q67" t="s">
        <v>8266</v>
      </c>
      <c r="R67" s="6">
        <f>E67/D67</f>
        <v>1.0752857142857142</v>
      </c>
      <c r="S67" s="5">
        <f>O67/E67</f>
        <v>7.5727381426863296E-3</v>
      </c>
      <c r="T67" t="s">
        <v>8314</v>
      </c>
      <c r="U67" t="s">
        <v>8316</v>
      </c>
    </row>
    <row r="68" spans="1:21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0">
        <f t="shared" si="4"/>
        <v>42539.849768518514</v>
      </c>
      <c r="L68" s="13" t="str">
        <f t="shared" si="5"/>
        <v>2016</v>
      </c>
      <c r="M68" s="10">
        <f>(((I68/60)/60)/24)+DATE(1970,1,1)</f>
        <v>42569.849768518514</v>
      </c>
      <c r="N68" t="b">
        <v>0</v>
      </c>
      <c r="O68">
        <v>26</v>
      </c>
      <c r="P68" t="b">
        <v>1</v>
      </c>
      <c r="Q68" t="s">
        <v>8266</v>
      </c>
      <c r="R68" s="6">
        <f>E68/D68</f>
        <v>1.1859999999999999</v>
      </c>
      <c r="S68" s="5">
        <f>O68/E68</f>
        <v>1.0961214165261383E-2</v>
      </c>
      <c r="T68" t="s">
        <v>8314</v>
      </c>
      <c r="U68" t="s">
        <v>8316</v>
      </c>
    </row>
    <row r="69" spans="1:21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0">
        <f t="shared" si="4"/>
        <v>41075.583379629628</v>
      </c>
      <c r="L69" s="13" t="str">
        <f t="shared" si="5"/>
        <v>2012</v>
      </c>
      <c r="M69" s="10">
        <f>(((I69/60)/60)/24)+DATE(1970,1,1)</f>
        <v>41105.583379629628</v>
      </c>
      <c r="N69" t="b">
        <v>0</v>
      </c>
      <c r="O69">
        <v>20</v>
      </c>
      <c r="P69" t="b">
        <v>1</v>
      </c>
      <c r="Q69" t="s">
        <v>8266</v>
      </c>
      <c r="R69" s="6">
        <f>E69/D69</f>
        <v>1.1625000000000001</v>
      </c>
      <c r="S69" s="5">
        <f>O69/E69</f>
        <v>8.6021505376344086E-3</v>
      </c>
      <c r="T69" t="s">
        <v>8314</v>
      </c>
      <c r="U69" t="s">
        <v>8316</v>
      </c>
    </row>
    <row r="70" spans="1:21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0">
        <f t="shared" si="4"/>
        <v>41663.569340277776</v>
      </c>
      <c r="L70" s="13" t="str">
        <f t="shared" si="5"/>
        <v>2014</v>
      </c>
      <c r="M70" s="10">
        <f>(((I70/60)/60)/24)+DATE(1970,1,1)</f>
        <v>41693.569340277776</v>
      </c>
      <c r="N70" t="b">
        <v>0</v>
      </c>
      <c r="O70">
        <v>36</v>
      </c>
      <c r="P70" t="b">
        <v>1</v>
      </c>
      <c r="Q70" t="s">
        <v>8266</v>
      </c>
      <c r="R70" s="6">
        <f>E70/D70</f>
        <v>1.2716666666666667</v>
      </c>
      <c r="S70" s="5">
        <f>O70/E70</f>
        <v>4.7182175622542594E-2</v>
      </c>
      <c r="T70" t="s">
        <v>8314</v>
      </c>
      <c r="U70" t="s">
        <v>8316</v>
      </c>
    </row>
    <row r="71" spans="1:21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0">
        <f t="shared" si="4"/>
        <v>40786.187789351854</v>
      </c>
      <c r="L71" s="13" t="str">
        <f t="shared" si="5"/>
        <v>2011</v>
      </c>
      <c r="M71" s="10">
        <f>(((I71/60)/60)/24)+DATE(1970,1,1)</f>
        <v>40818.290972222225</v>
      </c>
      <c r="N71" t="b">
        <v>0</v>
      </c>
      <c r="O71">
        <v>178</v>
      </c>
      <c r="P71" t="b">
        <v>1</v>
      </c>
      <c r="Q71" t="s">
        <v>8266</v>
      </c>
      <c r="R71" s="6">
        <f>E71/D71</f>
        <v>1.109423</v>
      </c>
      <c r="S71" s="5">
        <f>O71/E71</f>
        <v>1.6044376220792252E-2</v>
      </c>
      <c r="T71" t="s">
        <v>8314</v>
      </c>
      <c r="U71" t="s">
        <v>8316</v>
      </c>
    </row>
    <row r="72" spans="1:21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0">
        <f t="shared" si="4"/>
        <v>40730.896354166667</v>
      </c>
      <c r="L72" s="13" t="str">
        <f t="shared" si="5"/>
        <v>2011</v>
      </c>
      <c r="M72" s="10">
        <f>(((I72/60)/60)/24)+DATE(1970,1,1)</f>
        <v>40790.896354166667</v>
      </c>
      <c r="N72" t="b">
        <v>0</v>
      </c>
      <c r="O72">
        <v>17</v>
      </c>
      <c r="P72" t="b">
        <v>1</v>
      </c>
      <c r="Q72" t="s">
        <v>8266</v>
      </c>
      <c r="R72" s="6">
        <f>E72/D72</f>
        <v>1.272</v>
      </c>
      <c r="S72" s="5">
        <f>O72/E72</f>
        <v>2.6729559748427674E-2</v>
      </c>
      <c r="T72" t="s">
        <v>8314</v>
      </c>
      <c r="U72" t="s">
        <v>8316</v>
      </c>
    </row>
    <row r="73" spans="1:21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0">
        <f t="shared" si="4"/>
        <v>40997.271493055552</v>
      </c>
      <c r="L73" s="13" t="str">
        <f t="shared" si="5"/>
        <v>2012</v>
      </c>
      <c r="M73" s="10">
        <f>(((I73/60)/60)/24)+DATE(1970,1,1)</f>
        <v>41057.271493055552</v>
      </c>
      <c r="N73" t="b">
        <v>0</v>
      </c>
      <c r="O73">
        <v>32</v>
      </c>
      <c r="P73" t="b">
        <v>1</v>
      </c>
      <c r="Q73" t="s">
        <v>8266</v>
      </c>
      <c r="R73" s="6">
        <f>E73/D73</f>
        <v>1.2394444444444443</v>
      </c>
      <c r="S73" s="5">
        <f>O73/E73</f>
        <v>1.4343343792021516E-2</v>
      </c>
      <c r="T73" t="s">
        <v>8314</v>
      </c>
      <c r="U73" t="s">
        <v>8316</v>
      </c>
    </row>
    <row r="74" spans="1:21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0">
        <f t="shared" si="4"/>
        <v>41208.010196759256</v>
      </c>
      <c r="L74" s="13" t="str">
        <f t="shared" si="5"/>
        <v>2012</v>
      </c>
      <c r="M74" s="10">
        <f>(((I74/60)/60)/24)+DATE(1970,1,1)</f>
        <v>41228</v>
      </c>
      <c r="N74" t="b">
        <v>0</v>
      </c>
      <c r="O74">
        <v>41</v>
      </c>
      <c r="P74" t="b">
        <v>1</v>
      </c>
      <c r="Q74" t="s">
        <v>8266</v>
      </c>
      <c r="R74" s="6">
        <f>E74/D74</f>
        <v>1.084090909090909</v>
      </c>
      <c r="S74" s="5">
        <f>O74/E74</f>
        <v>1.7190775681341718E-2</v>
      </c>
      <c r="T74" t="s">
        <v>8314</v>
      </c>
      <c r="U74" t="s">
        <v>8316</v>
      </c>
    </row>
    <row r="75" spans="1:21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0">
        <f t="shared" si="4"/>
        <v>40587.75675925926</v>
      </c>
      <c r="L75" s="13" t="str">
        <f t="shared" si="5"/>
        <v>2011</v>
      </c>
      <c r="M75" s="10">
        <f>(((I75/60)/60)/24)+DATE(1970,1,1)</f>
        <v>40666.165972222225</v>
      </c>
      <c r="N75" t="b">
        <v>0</v>
      </c>
      <c r="O75">
        <v>18</v>
      </c>
      <c r="P75" t="b">
        <v>1</v>
      </c>
      <c r="Q75" t="s">
        <v>8266</v>
      </c>
      <c r="R75" s="6">
        <f>E75/D75</f>
        <v>1</v>
      </c>
      <c r="S75" s="5">
        <f>O75/E75</f>
        <v>0.02</v>
      </c>
      <c r="T75" t="s">
        <v>8314</v>
      </c>
      <c r="U75" t="s">
        <v>8316</v>
      </c>
    </row>
    <row r="76" spans="1:21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0">
        <f t="shared" si="4"/>
        <v>42360.487210648149</v>
      </c>
      <c r="L76" s="13" t="str">
        <f t="shared" si="5"/>
        <v>2015</v>
      </c>
      <c r="M76" s="10">
        <f>(((I76/60)/60)/24)+DATE(1970,1,1)</f>
        <v>42390.487210648149</v>
      </c>
      <c r="N76" t="b">
        <v>0</v>
      </c>
      <c r="O76">
        <v>29</v>
      </c>
      <c r="P76" t="b">
        <v>1</v>
      </c>
      <c r="Q76" t="s">
        <v>8266</v>
      </c>
      <c r="R76" s="6">
        <f>E76/D76</f>
        <v>1.1293199999999999</v>
      </c>
      <c r="S76" s="5">
        <f>O76/E76</f>
        <v>5.1358339531753623E-2</v>
      </c>
      <c r="T76" t="s">
        <v>8314</v>
      </c>
      <c r="U76" t="s">
        <v>8316</v>
      </c>
    </row>
    <row r="77" spans="1:21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0">
        <f t="shared" si="4"/>
        <v>41357.209166666667</v>
      </c>
      <c r="L77" s="13" t="str">
        <f t="shared" si="5"/>
        <v>2013</v>
      </c>
      <c r="M77" s="10">
        <f>(((I77/60)/60)/24)+DATE(1970,1,1)</f>
        <v>41387.209166666667</v>
      </c>
      <c r="N77" t="b">
        <v>0</v>
      </c>
      <c r="O77">
        <v>47</v>
      </c>
      <c r="P77" t="b">
        <v>1</v>
      </c>
      <c r="Q77" t="s">
        <v>8266</v>
      </c>
      <c r="R77" s="6">
        <f>E77/D77</f>
        <v>1.1542857142857144</v>
      </c>
      <c r="S77" s="5">
        <f>O77/E77</f>
        <v>1.1633663366336634E-2</v>
      </c>
      <c r="T77" t="s">
        <v>8314</v>
      </c>
      <c r="U77" t="s">
        <v>8316</v>
      </c>
    </row>
    <row r="78" spans="1:21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0">
        <f t="shared" si="4"/>
        <v>40844.691643518519</v>
      </c>
      <c r="L78" s="13" t="str">
        <f t="shared" si="5"/>
        <v>2011</v>
      </c>
      <c r="M78" s="10">
        <f>(((I78/60)/60)/24)+DATE(1970,1,1)</f>
        <v>40904.733310185184</v>
      </c>
      <c r="N78" t="b">
        <v>0</v>
      </c>
      <c r="O78">
        <v>15</v>
      </c>
      <c r="P78" t="b">
        <v>1</v>
      </c>
      <c r="Q78" t="s">
        <v>8266</v>
      </c>
      <c r="R78" s="6">
        <f>E78/D78</f>
        <v>1.5333333333333334</v>
      </c>
      <c r="S78" s="5">
        <f>O78/E78</f>
        <v>3.2608695652173912E-2</v>
      </c>
      <c r="T78" t="s">
        <v>8314</v>
      </c>
      <c r="U78" t="s">
        <v>8316</v>
      </c>
    </row>
    <row r="79" spans="1:21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0">
        <f t="shared" si="4"/>
        <v>40997.144872685189</v>
      </c>
      <c r="L79" s="13" t="str">
        <f t="shared" si="5"/>
        <v>2012</v>
      </c>
      <c r="M79" s="10">
        <f>(((I79/60)/60)/24)+DATE(1970,1,1)</f>
        <v>41050.124305555553</v>
      </c>
      <c r="N79" t="b">
        <v>0</v>
      </c>
      <c r="O79">
        <v>26</v>
      </c>
      <c r="P79" t="b">
        <v>1</v>
      </c>
      <c r="Q79" t="s">
        <v>8266</v>
      </c>
      <c r="R79" s="6">
        <f>E79/D79</f>
        <v>3.9249999999999998</v>
      </c>
      <c r="S79" s="5">
        <f>O79/E79</f>
        <v>1.6560509554140127E-2</v>
      </c>
      <c r="T79" t="s">
        <v>8314</v>
      </c>
      <c r="U79" t="s">
        <v>8316</v>
      </c>
    </row>
    <row r="80" spans="1:21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0">
        <f t="shared" si="4"/>
        <v>42604.730567129634</v>
      </c>
      <c r="L80" s="13" t="str">
        <f t="shared" si="5"/>
        <v>2016</v>
      </c>
      <c r="M80" s="10">
        <f>(((I80/60)/60)/24)+DATE(1970,1,1)</f>
        <v>42614.730567129634</v>
      </c>
      <c r="N80" t="b">
        <v>0</v>
      </c>
      <c r="O80">
        <v>35</v>
      </c>
      <c r="P80" t="b">
        <v>1</v>
      </c>
      <c r="Q80" t="s">
        <v>8266</v>
      </c>
      <c r="R80" s="6">
        <f>E80/D80</f>
        <v>27.02</v>
      </c>
      <c r="S80" s="5">
        <f>O80/E80</f>
        <v>2.5906735751295335E-2</v>
      </c>
      <c r="T80" t="s">
        <v>8314</v>
      </c>
      <c r="U80" t="s">
        <v>8316</v>
      </c>
    </row>
    <row r="81" spans="1:21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0">
        <f t="shared" si="4"/>
        <v>41724.776539351849</v>
      </c>
      <c r="L81" s="13" t="str">
        <f t="shared" si="5"/>
        <v>2014</v>
      </c>
      <c r="M81" s="10">
        <f>(((I81/60)/60)/24)+DATE(1970,1,1)</f>
        <v>41754.776539351849</v>
      </c>
      <c r="N81" t="b">
        <v>0</v>
      </c>
      <c r="O81">
        <v>41</v>
      </c>
      <c r="P81" t="b">
        <v>1</v>
      </c>
      <c r="Q81" t="s">
        <v>8266</v>
      </c>
      <c r="R81" s="6">
        <f>E81/D81</f>
        <v>1.27</v>
      </c>
      <c r="S81" s="5">
        <f>O81/E81</f>
        <v>2.4833434282253181E-2</v>
      </c>
      <c r="T81" t="s">
        <v>8314</v>
      </c>
      <c r="U81" t="s">
        <v>8316</v>
      </c>
    </row>
    <row r="82" spans="1:21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0">
        <f t="shared" si="4"/>
        <v>41583.083981481483</v>
      </c>
      <c r="L82" s="13" t="str">
        <f t="shared" si="5"/>
        <v>2013</v>
      </c>
      <c r="M82" s="10">
        <f>(((I82/60)/60)/24)+DATE(1970,1,1)</f>
        <v>41618.083981481483</v>
      </c>
      <c r="N82" t="b">
        <v>0</v>
      </c>
      <c r="O82">
        <v>47</v>
      </c>
      <c r="P82" t="b">
        <v>1</v>
      </c>
      <c r="Q82" t="s">
        <v>8266</v>
      </c>
      <c r="R82" s="6">
        <f>E82/D82</f>
        <v>1.0725</v>
      </c>
      <c r="S82" s="5">
        <f>O82/E82</f>
        <v>3.6519036519036519E-3</v>
      </c>
      <c r="T82" t="s">
        <v>8314</v>
      </c>
      <c r="U82" t="s">
        <v>8316</v>
      </c>
    </row>
    <row r="83" spans="1:21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0">
        <f t="shared" si="4"/>
        <v>41100.158877314818</v>
      </c>
      <c r="L83" s="13" t="str">
        <f t="shared" si="5"/>
        <v>2012</v>
      </c>
      <c r="M83" s="10">
        <f>(((I83/60)/60)/24)+DATE(1970,1,1)</f>
        <v>41104.126388888886</v>
      </c>
      <c r="N83" t="b">
        <v>0</v>
      </c>
      <c r="O83">
        <v>28</v>
      </c>
      <c r="P83" t="b">
        <v>1</v>
      </c>
      <c r="Q83" t="s">
        <v>8266</v>
      </c>
      <c r="R83" s="6">
        <f>E83/D83</f>
        <v>1.98</v>
      </c>
      <c r="S83" s="5">
        <f>O83/E83</f>
        <v>1.8855218855218854E-2</v>
      </c>
      <c r="T83" t="s">
        <v>8314</v>
      </c>
      <c r="U83" t="s">
        <v>8316</v>
      </c>
    </row>
    <row r="84" spans="1:21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0">
        <f t="shared" si="4"/>
        <v>40795.820150462961</v>
      </c>
      <c r="L84" s="13" t="str">
        <f t="shared" si="5"/>
        <v>2011</v>
      </c>
      <c r="M84" s="10">
        <f>(((I84/60)/60)/24)+DATE(1970,1,1)</f>
        <v>40825.820150462961</v>
      </c>
      <c r="N84" t="b">
        <v>0</v>
      </c>
      <c r="O84">
        <v>100</v>
      </c>
      <c r="P84" t="b">
        <v>1</v>
      </c>
      <c r="Q84" t="s">
        <v>8266</v>
      </c>
      <c r="R84" s="6">
        <f>E84/D84</f>
        <v>1.0001249999999999</v>
      </c>
      <c r="S84" s="5">
        <f>O84/E84</f>
        <v>2.4996875390576177E-2</v>
      </c>
      <c r="T84" t="s">
        <v>8314</v>
      </c>
      <c r="U84" t="s">
        <v>8316</v>
      </c>
    </row>
    <row r="85" spans="1:21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0">
        <f t="shared" si="4"/>
        <v>42042.615613425922</v>
      </c>
      <c r="L85" s="13" t="str">
        <f t="shared" si="5"/>
        <v>2015</v>
      </c>
      <c r="M85" s="10">
        <f>(((I85/60)/60)/24)+DATE(1970,1,1)</f>
        <v>42057.479166666672</v>
      </c>
      <c r="N85" t="b">
        <v>0</v>
      </c>
      <c r="O85">
        <v>13</v>
      </c>
      <c r="P85" t="b">
        <v>1</v>
      </c>
      <c r="Q85" t="s">
        <v>8266</v>
      </c>
      <c r="R85" s="6">
        <f>E85/D85</f>
        <v>1.0249999999999999</v>
      </c>
      <c r="S85" s="5">
        <f>O85/E85</f>
        <v>6.3414634146341464E-2</v>
      </c>
      <c r="T85" t="s">
        <v>8314</v>
      </c>
      <c r="U85" t="s">
        <v>8316</v>
      </c>
    </row>
    <row r="86" spans="1:21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0">
        <f t="shared" si="4"/>
        <v>40648.757939814815</v>
      </c>
      <c r="L86" s="13" t="str">
        <f t="shared" si="5"/>
        <v>2011</v>
      </c>
      <c r="M86" s="10">
        <f>(((I86/60)/60)/24)+DATE(1970,1,1)</f>
        <v>40678.757939814815</v>
      </c>
      <c r="N86" t="b">
        <v>0</v>
      </c>
      <c r="O86">
        <v>7</v>
      </c>
      <c r="P86" t="b">
        <v>1</v>
      </c>
      <c r="Q86" t="s">
        <v>8266</v>
      </c>
      <c r="R86" s="6">
        <f>E86/D86</f>
        <v>1</v>
      </c>
      <c r="S86" s="5">
        <f>O86/E86</f>
        <v>1.4E-2</v>
      </c>
      <c r="T86" t="s">
        <v>8314</v>
      </c>
      <c r="U86" t="s">
        <v>8316</v>
      </c>
    </row>
    <row r="87" spans="1:21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0">
        <f t="shared" si="4"/>
        <v>40779.125428240739</v>
      </c>
      <c r="L87" s="13" t="str">
        <f t="shared" si="5"/>
        <v>2011</v>
      </c>
      <c r="M87" s="10">
        <f>(((I87/60)/60)/24)+DATE(1970,1,1)</f>
        <v>40809.125428240739</v>
      </c>
      <c r="N87" t="b">
        <v>0</v>
      </c>
      <c r="O87">
        <v>21</v>
      </c>
      <c r="P87" t="b">
        <v>1</v>
      </c>
      <c r="Q87" t="s">
        <v>8266</v>
      </c>
      <c r="R87" s="6">
        <f>E87/D87</f>
        <v>1.2549999999999999</v>
      </c>
      <c r="S87" s="5">
        <f>O87/E87</f>
        <v>1.3944223107569721E-2</v>
      </c>
      <c r="T87" t="s">
        <v>8314</v>
      </c>
      <c r="U87" t="s">
        <v>8316</v>
      </c>
    </row>
    <row r="88" spans="1:21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0">
        <f t="shared" si="4"/>
        <v>42291.556076388893</v>
      </c>
      <c r="L88" s="13" t="str">
        <f t="shared" si="5"/>
        <v>2015</v>
      </c>
      <c r="M88" s="10">
        <f>(((I88/60)/60)/24)+DATE(1970,1,1)</f>
        <v>42365.59774305555</v>
      </c>
      <c r="N88" t="b">
        <v>0</v>
      </c>
      <c r="O88">
        <v>17</v>
      </c>
      <c r="P88" t="b">
        <v>1</v>
      </c>
      <c r="Q88" t="s">
        <v>8266</v>
      </c>
      <c r="R88" s="6">
        <f>E88/D88</f>
        <v>1.0646666666666667</v>
      </c>
      <c r="S88" s="5">
        <f>O88/E88</f>
        <v>2.6612398246712585E-3</v>
      </c>
      <c r="T88" t="s">
        <v>8314</v>
      </c>
      <c r="U88" t="s">
        <v>8316</v>
      </c>
    </row>
    <row r="89" spans="1:21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0">
        <f t="shared" si="4"/>
        <v>40322.53938657407</v>
      </c>
      <c r="L89" s="13" t="str">
        <f t="shared" si="5"/>
        <v>2010</v>
      </c>
      <c r="M89" s="10">
        <f>(((I89/60)/60)/24)+DATE(1970,1,1)</f>
        <v>40332.070138888892</v>
      </c>
      <c r="N89" t="b">
        <v>0</v>
      </c>
      <c r="O89">
        <v>25</v>
      </c>
      <c r="P89" t="b">
        <v>1</v>
      </c>
      <c r="Q89" t="s">
        <v>8266</v>
      </c>
      <c r="R89" s="6">
        <f>E89/D89</f>
        <v>1.046</v>
      </c>
      <c r="S89" s="5">
        <f>O89/E89</f>
        <v>9.5602294455066923E-3</v>
      </c>
      <c r="T89" t="s">
        <v>8314</v>
      </c>
      <c r="U89" t="s">
        <v>8316</v>
      </c>
    </row>
    <row r="90" spans="1:21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0">
        <f t="shared" si="4"/>
        <v>41786.65892361111</v>
      </c>
      <c r="L90" s="13" t="str">
        <f t="shared" si="5"/>
        <v>2014</v>
      </c>
      <c r="M90" s="10">
        <f>(((I90/60)/60)/24)+DATE(1970,1,1)</f>
        <v>41812.65892361111</v>
      </c>
      <c r="N90" t="b">
        <v>0</v>
      </c>
      <c r="O90">
        <v>60</v>
      </c>
      <c r="P90" t="b">
        <v>1</v>
      </c>
      <c r="Q90" t="s">
        <v>8266</v>
      </c>
      <c r="R90" s="6">
        <f>E90/D90</f>
        <v>1.0285714285714285</v>
      </c>
      <c r="S90" s="5">
        <f>O90/E90</f>
        <v>1.6666666666666666E-2</v>
      </c>
      <c r="T90" t="s">
        <v>8314</v>
      </c>
      <c r="U90" t="s">
        <v>8316</v>
      </c>
    </row>
    <row r="91" spans="1:21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0">
        <f t="shared" si="4"/>
        <v>41402.752222222225</v>
      </c>
      <c r="L91" s="13" t="str">
        <f t="shared" si="5"/>
        <v>2013</v>
      </c>
      <c r="M91" s="10">
        <f>(((I91/60)/60)/24)+DATE(1970,1,1)</f>
        <v>41427.752222222225</v>
      </c>
      <c r="N91" t="b">
        <v>0</v>
      </c>
      <c r="O91">
        <v>56</v>
      </c>
      <c r="P91" t="b">
        <v>1</v>
      </c>
      <c r="Q91" t="s">
        <v>8266</v>
      </c>
      <c r="R91" s="6">
        <f>E91/D91</f>
        <v>1.1506666666666667</v>
      </c>
      <c r="S91" s="5">
        <f>O91/E91</f>
        <v>8.1112398609501733E-3</v>
      </c>
      <c r="T91" t="s">
        <v>8314</v>
      </c>
      <c r="U91" t="s">
        <v>8316</v>
      </c>
    </row>
    <row r="92" spans="1:21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0">
        <f t="shared" si="4"/>
        <v>40706.297442129631</v>
      </c>
      <c r="L92" s="13" t="str">
        <f t="shared" si="5"/>
        <v>2011</v>
      </c>
      <c r="M92" s="10">
        <f>(((I92/60)/60)/24)+DATE(1970,1,1)</f>
        <v>40736.297442129631</v>
      </c>
      <c r="N92" t="b">
        <v>0</v>
      </c>
      <c r="O92">
        <v>16</v>
      </c>
      <c r="P92" t="b">
        <v>1</v>
      </c>
      <c r="Q92" t="s">
        <v>8266</v>
      </c>
      <c r="R92" s="6">
        <f>E92/D92</f>
        <v>1.004</v>
      </c>
      <c r="S92" s="5">
        <f>O92/E92</f>
        <v>3.1872509960159362E-2</v>
      </c>
      <c r="T92" t="s">
        <v>8314</v>
      </c>
      <c r="U92" t="s">
        <v>8316</v>
      </c>
    </row>
    <row r="93" spans="1:21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0">
        <f t="shared" si="4"/>
        <v>40619.402361111112</v>
      </c>
      <c r="L93" s="13" t="str">
        <f t="shared" si="5"/>
        <v>2011</v>
      </c>
      <c r="M93" s="10">
        <f>(((I93/60)/60)/24)+DATE(1970,1,1)</f>
        <v>40680.402361111112</v>
      </c>
      <c r="N93" t="b">
        <v>0</v>
      </c>
      <c r="O93">
        <v>46</v>
      </c>
      <c r="P93" t="b">
        <v>1</v>
      </c>
      <c r="Q93" t="s">
        <v>8266</v>
      </c>
      <c r="R93" s="6">
        <f>E93/D93</f>
        <v>1.2</v>
      </c>
      <c r="S93" s="5">
        <f>O93/E93</f>
        <v>1.2777777777777779E-2</v>
      </c>
      <c r="T93" t="s">
        <v>8314</v>
      </c>
      <c r="U93" t="s">
        <v>8316</v>
      </c>
    </row>
    <row r="94" spans="1:21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0">
        <f t="shared" si="4"/>
        <v>42721.198877314819</v>
      </c>
      <c r="L94" s="13" t="str">
        <f t="shared" si="5"/>
        <v>2016</v>
      </c>
      <c r="M94" s="10">
        <f>(((I94/60)/60)/24)+DATE(1970,1,1)</f>
        <v>42767.333333333328</v>
      </c>
      <c r="N94" t="b">
        <v>0</v>
      </c>
      <c r="O94">
        <v>43</v>
      </c>
      <c r="P94" t="b">
        <v>1</v>
      </c>
      <c r="Q94" t="s">
        <v>8266</v>
      </c>
      <c r="R94" s="6">
        <f>E94/D94</f>
        <v>1.052</v>
      </c>
      <c r="S94" s="5">
        <f>O94/E94</f>
        <v>8.1749049429657803E-3</v>
      </c>
      <c r="T94" t="s">
        <v>8314</v>
      </c>
      <c r="U94" t="s">
        <v>8316</v>
      </c>
    </row>
    <row r="95" spans="1:21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0">
        <f t="shared" si="4"/>
        <v>41065.858067129629</v>
      </c>
      <c r="L95" s="13" t="str">
        <f t="shared" si="5"/>
        <v>2012</v>
      </c>
      <c r="M95" s="10">
        <f>(((I95/60)/60)/24)+DATE(1970,1,1)</f>
        <v>41093.875</v>
      </c>
      <c r="N95" t="b">
        <v>0</v>
      </c>
      <c r="O95">
        <v>15</v>
      </c>
      <c r="P95" t="b">
        <v>1</v>
      </c>
      <c r="Q95" t="s">
        <v>8266</v>
      </c>
      <c r="R95" s="6">
        <f>E95/D95</f>
        <v>1.1060000000000001</v>
      </c>
      <c r="S95" s="5">
        <f>O95/E95</f>
        <v>1.3562386980108499E-2</v>
      </c>
      <c r="T95" t="s">
        <v>8314</v>
      </c>
      <c r="U95" t="s">
        <v>8316</v>
      </c>
    </row>
    <row r="96" spans="1:21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0">
        <f t="shared" si="4"/>
        <v>41716.717847222222</v>
      </c>
      <c r="L96" s="13" t="str">
        <f t="shared" si="5"/>
        <v>2014</v>
      </c>
      <c r="M96" s="10">
        <f>(((I96/60)/60)/24)+DATE(1970,1,1)</f>
        <v>41736.717847222222</v>
      </c>
      <c r="N96" t="b">
        <v>0</v>
      </c>
      <c r="O96">
        <v>12</v>
      </c>
      <c r="P96" t="b">
        <v>1</v>
      </c>
      <c r="Q96" t="s">
        <v>8266</v>
      </c>
      <c r="R96" s="6">
        <f>E96/D96</f>
        <v>1.04</v>
      </c>
      <c r="S96" s="5">
        <f>O96/E96</f>
        <v>4.6153846153846156E-2</v>
      </c>
      <c r="T96" t="s">
        <v>8314</v>
      </c>
      <c r="U96" t="s">
        <v>8316</v>
      </c>
    </row>
    <row r="97" spans="1:21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0">
        <f t="shared" si="4"/>
        <v>40935.005104166667</v>
      </c>
      <c r="L97" s="13" t="str">
        <f t="shared" si="5"/>
        <v>2012</v>
      </c>
      <c r="M97" s="10">
        <f>(((I97/60)/60)/24)+DATE(1970,1,1)</f>
        <v>40965.005104166667</v>
      </c>
      <c r="N97" t="b">
        <v>0</v>
      </c>
      <c r="O97">
        <v>21</v>
      </c>
      <c r="P97" t="b">
        <v>1</v>
      </c>
      <c r="Q97" t="s">
        <v>8266</v>
      </c>
      <c r="R97" s="6">
        <f>E97/D97</f>
        <v>1.3142857142857143</v>
      </c>
      <c r="S97" s="5">
        <f>O97/E97</f>
        <v>4.5652173913043478E-2</v>
      </c>
      <c r="T97" t="s">
        <v>8314</v>
      </c>
      <c r="U97" t="s">
        <v>8316</v>
      </c>
    </row>
    <row r="98" spans="1:21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0">
        <f t="shared" si="4"/>
        <v>40324.662511574075</v>
      </c>
      <c r="L98" s="13" t="str">
        <f t="shared" si="5"/>
        <v>2010</v>
      </c>
      <c r="M98" s="10">
        <f>(((I98/60)/60)/24)+DATE(1970,1,1)</f>
        <v>40391.125</v>
      </c>
      <c r="N98" t="b">
        <v>0</v>
      </c>
      <c r="O98">
        <v>34</v>
      </c>
      <c r="P98" t="b">
        <v>1</v>
      </c>
      <c r="Q98" t="s">
        <v>8266</v>
      </c>
      <c r="R98" s="6">
        <f>E98/D98</f>
        <v>1.1466666666666667</v>
      </c>
      <c r="S98" s="5">
        <f>O98/E98</f>
        <v>1.9767441860465116E-2</v>
      </c>
      <c r="T98" t="s">
        <v>8314</v>
      </c>
      <c r="U98" t="s">
        <v>8316</v>
      </c>
    </row>
    <row r="99" spans="1:21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0">
        <f t="shared" si="4"/>
        <v>40706.135208333333</v>
      </c>
      <c r="L99" s="13" t="str">
        <f t="shared" si="5"/>
        <v>2011</v>
      </c>
      <c r="M99" s="10">
        <f>(((I99/60)/60)/24)+DATE(1970,1,1)</f>
        <v>40736.135208333333</v>
      </c>
      <c r="N99" t="b">
        <v>0</v>
      </c>
      <c r="O99">
        <v>8</v>
      </c>
      <c r="P99" t="b">
        <v>1</v>
      </c>
      <c r="Q99" t="s">
        <v>8266</v>
      </c>
      <c r="R99" s="6">
        <f>E99/D99</f>
        <v>1.0625</v>
      </c>
      <c r="S99" s="5">
        <f>O99/E99</f>
        <v>1.8823529411764704E-2</v>
      </c>
      <c r="T99" t="s">
        <v>8314</v>
      </c>
      <c r="U99" t="s">
        <v>8316</v>
      </c>
    </row>
    <row r="100" spans="1:21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0">
        <f t="shared" si="4"/>
        <v>41214.79483796296</v>
      </c>
      <c r="L100" s="13" t="str">
        <f t="shared" si="5"/>
        <v>2012</v>
      </c>
      <c r="M100" s="10">
        <f>(((I100/60)/60)/24)+DATE(1970,1,1)</f>
        <v>41250.979166666664</v>
      </c>
      <c r="N100" t="b">
        <v>0</v>
      </c>
      <c r="O100">
        <v>60</v>
      </c>
      <c r="P100" t="b">
        <v>1</v>
      </c>
      <c r="Q100" t="s">
        <v>8266</v>
      </c>
      <c r="R100" s="6">
        <f>E100/D100</f>
        <v>1.0625</v>
      </c>
      <c r="S100" s="5">
        <f>O100/E100</f>
        <v>1.7647058823529412E-2</v>
      </c>
      <c r="T100" t="s">
        <v>8314</v>
      </c>
      <c r="U100" t="s">
        <v>8316</v>
      </c>
    </row>
    <row r="101" spans="1:21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0">
        <f t="shared" si="4"/>
        <v>41631.902766203704</v>
      </c>
      <c r="L101" s="13" t="str">
        <f t="shared" si="5"/>
        <v>2013</v>
      </c>
      <c r="M101" s="10">
        <f>(((I101/60)/60)/24)+DATE(1970,1,1)</f>
        <v>41661.902766203704</v>
      </c>
      <c r="N101" t="b">
        <v>0</v>
      </c>
      <c r="O101">
        <v>39</v>
      </c>
      <c r="P101" t="b">
        <v>1</v>
      </c>
      <c r="Q101" t="s">
        <v>8266</v>
      </c>
      <c r="R101" s="6">
        <f>E101/D101</f>
        <v>1.0601933333333333</v>
      </c>
      <c r="S101" s="5">
        <f>O101/E101</f>
        <v>2.4523828987165864E-2</v>
      </c>
      <c r="T101" t="s">
        <v>8314</v>
      </c>
      <c r="U101" t="s">
        <v>8316</v>
      </c>
    </row>
    <row r="102" spans="1:21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0">
        <f t="shared" si="4"/>
        <v>41197.753310185188</v>
      </c>
      <c r="L102" s="13" t="str">
        <f t="shared" si="5"/>
        <v>2012</v>
      </c>
      <c r="M102" s="10">
        <f>(((I102/60)/60)/24)+DATE(1970,1,1)</f>
        <v>41217.794976851852</v>
      </c>
      <c r="N102" t="b">
        <v>0</v>
      </c>
      <c r="O102">
        <v>26</v>
      </c>
      <c r="P102" t="b">
        <v>1</v>
      </c>
      <c r="Q102" t="s">
        <v>8266</v>
      </c>
      <c r="R102" s="6">
        <f>E102/D102</f>
        <v>1</v>
      </c>
      <c r="S102" s="5">
        <f>O102/E102</f>
        <v>5.1999999999999998E-3</v>
      </c>
      <c r="T102" t="s">
        <v>8314</v>
      </c>
      <c r="U102" t="s">
        <v>8316</v>
      </c>
    </row>
    <row r="103" spans="1:21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0">
        <f t="shared" si="4"/>
        <v>41274.776736111111</v>
      </c>
      <c r="L103" s="13" t="str">
        <f t="shared" si="5"/>
        <v>2012</v>
      </c>
      <c r="M103" s="10">
        <f>(((I103/60)/60)/24)+DATE(1970,1,1)</f>
        <v>41298.776736111111</v>
      </c>
      <c r="N103" t="b">
        <v>0</v>
      </c>
      <c r="O103">
        <v>35</v>
      </c>
      <c r="P103" t="b">
        <v>1</v>
      </c>
      <c r="Q103" t="s">
        <v>8266</v>
      </c>
      <c r="R103" s="6">
        <f>E103/D103</f>
        <v>1</v>
      </c>
      <c r="S103" s="5">
        <f>O103/E103</f>
        <v>0.01</v>
      </c>
      <c r="T103" t="s">
        <v>8314</v>
      </c>
      <c r="U103" t="s">
        <v>8316</v>
      </c>
    </row>
    <row r="104" spans="1:21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0">
        <f t="shared" si="4"/>
        <v>40505.131168981483</v>
      </c>
      <c r="L104" s="13" t="str">
        <f t="shared" si="5"/>
        <v>2010</v>
      </c>
      <c r="M104" s="10">
        <f>(((I104/60)/60)/24)+DATE(1970,1,1)</f>
        <v>40535.131168981483</v>
      </c>
      <c r="N104" t="b">
        <v>0</v>
      </c>
      <c r="O104">
        <v>65</v>
      </c>
      <c r="P104" t="b">
        <v>1</v>
      </c>
      <c r="Q104" t="s">
        <v>8266</v>
      </c>
      <c r="R104" s="6">
        <f>E104/D104</f>
        <v>1.2775000000000001</v>
      </c>
      <c r="S104" s="5">
        <f>O104/E104</f>
        <v>8.4801043705153289E-3</v>
      </c>
      <c r="T104" t="s">
        <v>8314</v>
      </c>
      <c r="U104" t="s">
        <v>8316</v>
      </c>
    </row>
    <row r="105" spans="1:21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0">
        <f t="shared" si="4"/>
        <v>41682.805902777778</v>
      </c>
      <c r="L105" s="13" t="str">
        <f t="shared" si="5"/>
        <v>2014</v>
      </c>
      <c r="M105" s="10">
        <f>(((I105/60)/60)/24)+DATE(1970,1,1)</f>
        <v>41705.805902777778</v>
      </c>
      <c r="N105" t="b">
        <v>0</v>
      </c>
      <c r="O105">
        <v>49</v>
      </c>
      <c r="P105" t="b">
        <v>1</v>
      </c>
      <c r="Q105" t="s">
        <v>8266</v>
      </c>
      <c r="R105" s="6">
        <f>E105/D105</f>
        <v>1.0515384615384615</v>
      </c>
      <c r="S105" s="5">
        <f>O105/E105</f>
        <v>3.5844915874177027E-2</v>
      </c>
      <c r="T105" t="s">
        <v>8314</v>
      </c>
      <c r="U105" t="s">
        <v>8316</v>
      </c>
    </row>
    <row r="106" spans="1:21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0">
        <f t="shared" si="4"/>
        <v>40612.695208333331</v>
      </c>
      <c r="L106" s="13" t="str">
        <f t="shared" si="5"/>
        <v>2011</v>
      </c>
      <c r="M106" s="10">
        <f>(((I106/60)/60)/24)+DATE(1970,1,1)</f>
        <v>40636.041666666664</v>
      </c>
      <c r="N106" t="b">
        <v>0</v>
      </c>
      <c r="O106">
        <v>10</v>
      </c>
      <c r="P106" t="b">
        <v>1</v>
      </c>
      <c r="Q106" t="s">
        <v>8266</v>
      </c>
      <c r="R106" s="6">
        <f>E106/D106</f>
        <v>1.2</v>
      </c>
      <c r="S106" s="5">
        <f>O106/E106</f>
        <v>1.6666666666666666E-2</v>
      </c>
      <c r="T106" t="s">
        <v>8314</v>
      </c>
      <c r="U106" t="s">
        <v>8316</v>
      </c>
    </row>
    <row r="107" spans="1:21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0">
        <f t="shared" si="4"/>
        <v>42485.724768518514</v>
      </c>
      <c r="L107" s="13" t="str">
        <f t="shared" si="5"/>
        <v>2016</v>
      </c>
      <c r="M107" s="10">
        <f>(((I107/60)/60)/24)+DATE(1970,1,1)</f>
        <v>42504</v>
      </c>
      <c r="N107" t="b">
        <v>0</v>
      </c>
      <c r="O107">
        <v>60</v>
      </c>
      <c r="P107" t="b">
        <v>1</v>
      </c>
      <c r="Q107" t="s">
        <v>8266</v>
      </c>
      <c r="R107" s="6">
        <f>E107/D107</f>
        <v>1.074090909090909</v>
      </c>
      <c r="S107" s="5">
        <f>O107/E107</f>
        <v>2.5391451544646636E-2</v>
      </c>
      <c r="T107" t="s">
        <v>8314</v>
      </c>
      <c r="U107" t="s">
        <v>8316</v>
      </c>
    </row>
    <row r="108" spans="1:2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0">
        <f t="shared" si="4"/>
        <v>40987.776631944449</v>
      </c>
      <c r="L108" s="13" t="str">
        <f t="shared" si="5"/>
        <v>2012</v>
      </c>
      <c r="M108" s="10">
        <f>(((I108/60)/60)/24)+DATE(1970,1,1)</f>
        <v>41001.776631944449</v>
      </c>
      <c r="N108" t="b">
        <v>0</v>
      </c>
      <c r="O108">
        <v>27</v>
      </c>
      <c r="P108" t="b">
        <v>1</v>
      </c>
      <c r="Q108" t="s">
        <v>8266</v>
      </c>
      <c r="R108" s="6">
        <f>E108/D108</f>
        <v>1.0049999999999999</v>
      </c>
      <c r="S108" s="5">
        <f>O108/E108</f>
        <v>5.3731343283582086E-3</v>
      </c>
      <c r="T108" t="s">
        <v>8314</v>
      </c>
      <c r="U108" t="s">
        <v>8316</v>
      </c>
    </row>
    <row r="109" spans="1:21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0">
        <f t="shared" si="4"/>
        <v>40635.982488425929</v>
      </c>
      <c r="L109" s="13" t="str">
        <f t="shared" si="5"/>
        <v>2011</v>
      </c>
      <c r="M109" s="10">
        <f>(((I109/60)/60)/24)+DATE(1970,1,1)</f>
        <v>40657.982488425929</v>
      </c>
      <c r="N109" t="b">
        <v>0</v>
      </c>
      <c r="O109">
        <v>69</v>
      </c>
      <c r="P109" t="b">
        <v>1</v>
      </c>
      <c r="Q109" t="s">
        <v>8266</v>
      </c>
      <c r="R109" s="6">
        <f>E109/D109</f>
        <v>1.0246666666666666</v>
      </c>
      <c r="S109" s="5">
        <f>O109/E109</f>
        <v>8.9785296031229672E-3</v>
      </c>
      <c r="T109" t="s">
        <v>8314</v>
      </c>
      <c r="U109" t="s">
        <v>8316</v>
      </c>
    </row>
    <row r="110" spans="1:21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0">
        <f t="shared" si="4"/>
        <v>41365.613078703704</v>
      </c>
      <c r="L110" s="13" t="str">
        <f t="shared" si="5"/>
        <v>2013</v>
      </c>
      <c r="M110" s="10">
        <f>(((I110/60)/60)/24)+DATE(1970,1,1)</f>
        <v>41425.613078703704</v>
      </c>
      <c r="N110" t="b">
        <v>0</v>
      </c>
      <c r="O110">
        <v>47</v>
      </c>
      <c r="P110" t="b">
        <v>1</v>
      </c>
      <c r="Q110" t="s">
        <v>8266</v>
      </c>
      <c r="R110" s="6">
        <f>E110/D110</f>
        <v>2.4666666666666668</v>
      </c>
      <c r="S110" s="5">
        <f>O110/E110</f>
        <v>1.2702702702702703E-2</v>
      </c>
      <c r="T110" t="s">
        <v>8314</v>
      </c>
      <c r="U110" t="s">
        <v>8316</v>
      </c>
    </row>
    <row r="111" spans="1:21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0">
        <f t="shared" si="4"/>
        <v>40570.025810185187</v>
      </c>
      <c r="L111" s="13" t="str">
        <f t="shared" si="5"/>
        <v>2011</v>
      </c>
      <c r="M111" s="10">
        <f>(((I111/60)/60)/24)+DATE(1970,1,1)</f>
        <v>40600.025810185187</v>
      </c>
      <c r="N111" t="b">
        <v>0</v>
      </c>
      <c r="O111">
        <v>47</v>
      </c>
      <c r="P111" t="b">
        <v>1</v>
      </c>
      <c r="Q111" t="s">
        <v>8266</v>
      </c>
      <c r="R111" s="6">
        <f>E111/D111</f>
        <v>2.1949999999999998</v>
      </c>
      <c r="S111" s="5">
        <f>O111/E111</f>
        <v>2.1412300683371299E-2</v>
      </c>
      <c r="T111" t="s">
        <v>8314</v>
      </c>
      <c r="U111" t="s">
        <v>8316</v>
      </c>
    </row>
    <row r="112" spans="1:21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0">
        <f t="shared" si="4"/>
        <v>41557.949687500004</v>
      </c>
      <c r="L112" s="13" t="str">
        <f t="shared" si="5"/>
        <v>2013</v>
      </c>
      <c r="M112" s="10">
        <f>(((I112/60)/60)/24)+DATE(1970,1,1)</f>
        <v>41592.249305555553</v>
      </c>
      <c r="N112" t="b">
        <v>0</v>
      </c>
      <c r="O112">
        <v>26</v>
      </c>
      <c r="P112" t="b">
        <v>1</v>
      </c>
      <c r="Q112" t="s">
        <v>8266</v>
      </c>
      <c r="R112" s="6">
        <f>E112/D112</f>
        <v>1.3076923076923077</v>
      </c>
      <c r="S112" s="5">
        <f>O112/E112</f>
        <v>1.5294117647058824E-2</v>
      </c>
      <c r="T112" t="s">
        <v>8314</v>
      </c>
      <c r="U112" t="s">
        <v>8316</v>
      </c>
    </row>
    <row r="113" spans="1:21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0">
        <f t="shared" si="4"/>
        <v>42125.333182870367</v>
      </c>
      <c r="L113" s="13" t="str">
        <f t="shared" si="5"/>
        <v>2015</v>
      </c>
      <c r="M113" s="10">
        <f>(((I113/60)/60)/24)+DATE(1970,1,1)</f>
        <v>42155.333182870367</v>
      </c>
      <c r="N113" t="b">
        <v>0</v>
      </c>
      <c r="O113">
        <v>53</v>
      </c>
      <c r="P113" t="b">
        <v>1</v>
      </c>
      <c r="Q113" t="s">
        <v>8266</v>
      </c>
      <c r="R113" s="6">
        <f>E113/D113</f>
        <v>1.5457142857142858</v>
      </c>
      <c r="S113" s="5">
        <f>O113/E113</f>
        <v>9.7966728280961188E-3</v>
      </c>
      <c r="T113" t="s">
        <v>8314</v>
      </c>
      <c r="U113" t="s">
        <v>8316</v>
      </c>
    </row>
    <row r="114" spans="1:21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0">
        <f t="shared" si="4"/>
        <v>41718.043032407404</v>
      </c>
      <c r="L114" s="13" t="str">
        <f t="shared" si="5"/>
        <v>2014</v>
      </c>
      <c r="M114" s="10">
        <f>(((I114/60)/60)/24)+DATE(1970,1,1)</f>
        <v>41742.083333333336</v>
      </c>
      <c r="N114" t="b">
        <v>0</v>
      </c>
      <c r="O114">
        <v>81</v>
      </c>
      <c r="P114" t="b">
        <v>1</v>
      </c>
      <c r="Q114" t="s">
        <v>8266</v>
      </c>
      <c r="R114" s="6">
        <f>E114/D114</f>
        <v>1.04</v>
      </c>
      <c r="S114" s="5">
        <f>O114/E114</f>
        <v>1.5576923076923077E-2</v>
      </c>
      <c r="T114" t="s">
        <v>8314</v>
      </c>
      <c r="U114" t="s">
        <v>8316</v>
      </c>
    </row>
    <row r="115" spans="1:21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0">
        <f t="shared" si="4"/>
        <v>40753.758425925924</v>
      </c>
      <c r="L115" s="13" t="str">
        <f t="shared" si="5"/>
        <v>2011</v>
      </c>
      <c r="M115" s="10">
        <f>(((I115/60)/60)/24)+DATE(1970,1,1)</f>
        <v>40761.625</v>
      </c>
      <c r="N115" t="b">
        <v>0</v>
      </c>
      <c r="O115">
        <v>78</v>
      </c>
      <c r="P115" t="b">
        <v>1</v>
      </c>
      <c r="Q115" t="s">
        <v>8266</v>
      </c>
      <c r="R115" s="6">
        <f>E115/D115</f>
        <v>1.41</v>
      </c>
      <c r="S115" s="5">
        <f>O115/E115</f>
        <v>1.1063829787234043E-2</v>
      </c>
      <c r="T115" t="s">
        <v>8314</v>
      </c>
      <c r="U115" t="s">
        <v>8316</v>
      </c>
    </row>
    <row r="116" spans="1:21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0">
        <f t="shared" si="4"/>
        <v>40861.27416666667</v>
      </c>
      <c r="L116" s="13" t="str">
        <f t="shared" si="5"/>
        <v>2011</v>
      </c>
      <c r="M116" s="10">
        <f>(((I116/60)/60)/24)+DATE(1970,1,1)</f>
        <v>40921.27416666667</v>
      </c>
      <c r="N116" t="b">
        <v>0</v>
      </c>
      <c r="O116">
        <v>35</v>
      </c>
      <c r="P116" t="b">
        <v>1</v>
      </c>
      <c r="Q116" t="s">
        <v>8266</v>
      </c>
      <c r="R116" s="6">
        <f>E116/D116</f>
        <v>1.0333333333333334</v>
      </c>
      <c r="S116" s="5">
        <f>O116/E116</f>
        <v>1.1290322580645161E-2</v>
      </c>
      <c r="T116" t="s">
        <v>8314</v>
      </c>
      <c r="U116" t="s">
        <v>8316</v>
      </c>
    </row>
    <row r="117" spans="1:2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0">
        <f t="shared" si="4"/>
        <v>40918.738935185182</v>
      </c>
      <c r="L117" s="13" t="str">
        <f t="shared" si="5"/>
        <v>2012</v>
      </c>
      <c r="M117" s="10">
        <f>(((I117/60)/60)/24)+DATE(1970,1,1)</f>
        <v>40943.738935185182</v>
      </c>
      <c r="N117" t="b">
        <v>0</v>
      </c>
      <c r="O117">
        <v>22</v>
      </c>
      <c r="P117" t="b">
        <v>1</v>
      </c>
      <c r="Q117" t="s">
        <v>8266</v>
      </c>
      <c r="R117" s="6">
        <f>E117/D117</f>
        <v>1.4044444444444444</v>
      </c>
      <c r="S117" s="5">
        <f>O117/E117</f>
        <v>3.4810126582278479E-2</v>
      </c>
      <c r="T117" t="s">
        <v>8314</v>
      </c>
      <c r="U117" t="s">
        <v>8316</v>
      </c>
    </row>
    <row r="118" spans="1:21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0">
        <f t="shared" si="4"/>
        <v>40595.497164351851</v>
      </c>
      <c r="L118" s="13" t="str">
        <f t="shared" si="5"/>
        <v>2011</v>
      </c>
      <c r="M118" s="10">
        <f>(((I118/60)/60)/24)+DATE(1970,1,1)</f>
        <v>40641.455497685187</v>
      </c>
      <c r="N118" t="b">
        <v>0</v>
      </c>
      <c r="O118">
        <v>57</v>
      </c>
      <c r="P118" t="b">
        <v>1</v>
      </c>
      <c r="Q118" t="s">
        <v>8266</v>
      </c>
      <c r="R118" s="6">
        <f>E118/D118</f>
        <v>1.1365714285714286</v>
      </c>
      <c r="S118" s="5">
        <f>O118/E118</f>
        <v>1.4328808446455505E-2</v>
      </c>
      <c r="T118" t="s">
        <v>8314</v>
      </c>
      <c r="U118" t="s">
        <v>8316</v>
      </c>
    </row>
    <row r="119" spans="1:21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0">
        <f t="shared" si="4"/>
        <v>40248.834999999999</v>
      </c>
      <c r="L119" s="13" t="str">
        <f t="shared" si="5"/>
        <v>2010</v>
      </c>
      <c r="M119" s="10">
        <f>(((I119/60)/60)/24)+DATE(1970,1,1)</f>
        <v>40338.791666666664</v>
      </c>
      <c r="N119" t="b">
        <v>0</v>
      </c>
      <c r="O119">
        <v>27</v>
      </c>
      <c r="P119" t="b">
        <v>1</v>
      </c>
      <c r="Q119" t="s">
        <v>8266</v>
      </c>
      <c r="R119" s="6">
        <f>E119/D119</f>
        <v>1.0049377777777779</v>
      </c>
      <c r="S119" s="5">
        <f>O119/E119</f>
        <v>5.9705189044318941E-3</v>
      </c>
      <c r="T119" t="s">
        <v>8314</v>
      </c>
      <c r="U119" t="s">
        <v>8316</v>
      </c>
    </row>
    <row r="120" spans="1:21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0">
        <f t="shared" si="4"/>
        <v>40723.053657407407</v>
      </c>
      <c r="L120" s="13" t="str">
        <f t="shared" si="5"/>
        <v>2011</v>
      </c>
      <c r="M120" s="10">
        <f>(((I120/60)/60)/24)+DATE(1970,1,1)</f>
        <v>40753.053657407407</v>
      </c>
      <c r="N120" t="b">
        <v>0</v>
      </c>
      <c r="O120">
        <v>39</v>
      </c>
      <c r="P120" t="b">
        <v>1</v>
      </c>
      <c r="Q120" t="s">
        <v>8266</v>
      </c>
      <c r="R120" s="6">
        <f>E120/D120</f>
        <v>1.1303159999999999</v>
      </c>
      <c r="S120" s="5">
        <f>O120/E120</f>
        <v>6.9007251069612393E-3</v>
      </c>
      <c r="T120" t="s">
        <v>8314</v>
      </c>
      <c r="U120" t="s">
        <v>8316</v>
      </c>
    </row>
    <row r="121" spans="1:21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0">
        <f t="shared" si="4"/>
        <v>40739.069282407407</v>
      </c>
      <c r="L121" s="13" t="str">
        <f t="shared" si="5"/>
        <v>2011</v>
      </c>
      <c r="M121" s="10">
        <f>(((I121/60)/60)/24)+DATE(1970,1,1)</f>
        <v>40768.958333333336</v>
      </c>
      <c r="N121" t="b">
        <v>0</v>
      </c>
      <c r="O121">
        <v>37</v>
      </c>
      <c r="P121" t="b">
        <v>1</v>
      </c>
      <c r="Q121" t="s">
        <v>8266</v>
      </c>
      <c r="R121" s="6">
        <f>E121/D121</f>
        <v>1.0455692307692308</v>
      </c>
      <c r="S121" s="5">
        <f>O121/E121</f>
        <v>1.0888437656337365E-2</v>
      </c>
      <c r="T121" t="s">
        <v>8314</v>
      </c>
      <c r="U121" t="s">
        <v>8316</v>
      </c>
    </row>
    <row r="122" spans="1:21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0">
        <f t="shared" si="4"/>
        <v>42616.049849537041</v>
      </c>
      <c r="L122" s="13" t="str">
        <f t="shared" si="5"/>
        <v>2016</v>
      </c>
      <c r="M122" s="10">
        <f>(((I122/60)/60)/24)+DATE(1970,1,1)</f>
        <v>42646.049849537041</v>
      </c>
      <c r="N122" t="b">
        <v>0</v>
      </c>
      <c r="O122">
        <v>1</v>
      </c>
      <c r="P122" t="b">
        <v>0</v>
      </c>
      <c r="Q122" t="s">
        <v>8267</v>
      </c>
      <c r="R122" s="6">
        <f>E122/D122</f>
        <v>1.4285714285714287E-4</v>
      </c>
      <c r="S122" s="5">
        <f>O122/E122</f>
        <v>0.1</v>
      </c>
      <c r="T122" t="s">
        <v>8314</v>
      </c>
      <c r="U122" t="s">
        <v>8317</v>
      </c>
    </row>
    <row r="123" spans="1:21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0">
        <f t="shared" si="4"/>
        <v>42096.704976851848</v>
      </c>
      <c r="L123" s="13" t="str">
        <f t="shared" si="5"/>
        <v>2015</v>
      </c>
      <c r="M123" s="10">
        <f>(((I123/60)/60)/24)+DATE(1970,1,1)</f>
        <v>42112.427777777775</v>
      </c>
      <c r="N123" t="b">
        <v>0</v>
      </c>
      <c r="O123">
        <v>1</v>
      </c>
      <c r="P123" t="b">
        <v>0</v>
      </c>
      <c r="Q123" t="s">
        <v>8267</v>
      </c>
      <c r="R123" s="6">
        <f>E123/D123</f>
        <v>3.3333333333333332E-4</v>
      </c>
      <c r="S123" s="5">
        <f>O123/E123</f>
        <v>1</v>
      </c>
      <c r="T123" t="s">
        <v>8314</v>
      </c>
      <c r="U123" t="s">
        <v>8317</v>
      </c>
    </row>
    <row r="124" spans="1:21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0">
        <f t="shared" si="4"/>
        <v>42593.431793981479</v>
      </c>
      <c r="L124" s="13" t="str">
        <f t="shared" si="5"/>
        <v>2016</v>
      </c>
      <c r="M124" s="10">
        <f>(((I124/60)/60)/24)+DATE(1970,1,1)</f>
        <v>42653.431793981479</v>
      </c>
      <c r="N124" t="b">
        <v>0</v>
      </c>
      <c r="O124">
        <v>0</v>
      </c>
      <c r="P124" t="b">
        <v>0</v>
      </c>
      <c r="Q124" t="s">
        <v>8267</v>
      </c>
      <c r="R124" s="6">
        <f>E124/D124</f>
        <v>0</v>
      </c>
      <c r="S124" s="5" t="e">
        <f>O124/E124</f>
        <v>#DIV/0!</v>
      </c>
      <c r="T124" t="s">
        <v>8314</v>
      </c>
      <c r="U124" t="s">
        <v>8317</v>
      </c>
    </row>
    <row r="125" spans="1:21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0">
        <f t="shared" si="4"/>
        <v>41904.781990740739</v>
      </c>
      <c r="L125" s="13" t="str">
        <f t="shared" si="5"/>
        <v>2014</v>
      </c>
      <c r="M125" s="10">
        <f>(((I125/60)/60)/24)+DATE(1970,1,1)</f>
        <v>41940.916666666664</v>
      </c>
      <c r="N125" t="b">
        <v>0</v>
      </c>
      <c r="O125">
        <v>6</v>
      </c>
      <c r="P125" t="b">
        <v>0</v>
      </c>
      <c r="Q125" t="s">
        <v>8267</v>
      </c>
      <c r="R125" s="6">
        <f>E125/D125</f>
        <v>2.7454545454545453E-3</v>
      </c>
      <c r="S125" s="5">
        <f>O125/E125</f>
        <v>3.9735099337748346E-2</v>
      </c>
      <c r="T125" t="s">
        <v>8314</v>
      </c>
      <c r="U125" t="s">
        <v>8317</v>
      </c>
    </row>
    <row r="126" spans="1:21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0">
        <f t="shared" si="4"/>
        <v>42114.928726851853</v>
      </c>
      <c r="L126" s="13" t="str">
        <f t="shared" si="5"/>
        <v>2015</v>
      </c>
      <c r="M126" s="10">
        <f>(((I126/60)/60)/24)+DATE(1970,1,1)</f>
        <v>42139.928726851853</v>
      </c>
      <c r="N126" t="b">
        <v>0</v>
      </c>
      <c r="O126">
        <v>0</v>
      </c>
      <c r="P126" t="b">
        <v>0</v>
      </c>
      <c r="Q126" t="s">
        <v>8267</v>
      </c>
      <c r="R126" s="6">
        <f>E126/D126</f>
        <v>0</v>
      </c>
      <c r="S126" s="5" t="e">
        <f>O126/E126</f>
        <v>#DIV/0!</v>
      </c>
      <c r="T126" t="s">
        <v>8314</v>
      </c>
      <c r="U126" t="s">
        <v>8317</v>
      </c>
    </row>
    <row r="127" spans="1:21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0">
        <f t="shared" si="4"/>
        <v>42709.993981481486</v>
      </c>
      <c r="L127" s="13" t="str">
        <f t="shared" si="5"/>
        <v>2016</v>
      </c>
      <c r="M127" s="10">
        <f>(((I127/60)/60)/24)+DATE(1970,1,1)</f>
        <v>42769.993981481486</v>
      </c>
      <c r="N127" t="b">
        <v>0</v>
      </c>
      <c r="O127">
        <v>6</v>
      </c>
      <c r="P127" t="b">
        <v>0</v>
      </c>
      <c r="Q127" t="s">
        <v>8267</v>
      </c>
      <c r="R127" s="6">
        <f>E127/D127</f>
        <v>0.14000000000000001</v>
      </c>
      <c r="S127" s="5">
        <f>O127/E127</f>
        <v>8.5714285714285715E-2</v>
      </c>
      <c r="T127" t="s">
        <v>8314</v>
      </c>
      <c r="U127" t="s">
        <v>8317</v>
      </c>
    </row>
    <row r="128" spans="1:21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0">
        <f t="shared" si="4"/>
        <v>42135.589548611111</v>
      </c>
      <c r="L128" s="13" t="str">
        <f t="shared" si="5"/>
        <v>2015</v>
      </c>
      <c r="M128" s="10">
        <f>(((I128/60)/60)/24)+DATE(1970,1,1)</f>
        <v>42166.083333333328</v>
      </c>
      <c r="N128" t="b">
        <v>0</v>
      </c>
      <c r="O128">
        <v>13</v>
      </c>
      <c r="P128" t="b">
        <v>0</v>
      </c>
      <c r="Q128" t="s">
        <v>8267</v>
      </c>
      <c r="R128" s="6">
        <f>E128/D128</f>
        <v>5.5480000000000002E-2</v>
      </c>
      <c r="S128" s="5">
        <f>O128/E128</f>
        <v>9.372746935832732E-3</v>
      </c>
      <c r="T128" t="s">
        <v>8314</v>
      </c>
      <c r="U128" t="s">
        <v>8317</v>
      </c>
    </row>
    <row r="129" spans="1:21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0">
        <f t="shared" si="4"/>
        <v>42067.62431712963</v>
      </c>
      <c r="L129" s="13" t="str">
        <f t="shared" si="5"/>
        <v>2015</v>
      </c>
      <c r="M129" s="10">
        <f>(((I129/60)/60)/24)+DATE(1970,1,1)</f>
        <v>42097.582650462966</v>
      </c>
      <c r="N129" t="b">
        <v>0</v>
      </c>
      <c r="O129">
        <v>4</v>
      </c>
      <c r="P129" t="b">
        <v>0</v>
      </c>
      <c r="Q129" t="s">
        <v>8267</v>
      </c>
      <c r="R129" s="6">
        <f>E129/D129</f>
        <v>2.375E-2</v>
      </c>
      <c r="S129" s="5">
        <f>O129/E129</f>
        <v>2.1052631578947368E-2</v>
      </c>
      <c r="T129" t="s">
        <v>8314</v>
      </c>
      <c r="U129" t="s">
        <v>8317</v>
      </c>
    </row>
    <row r="130" spans="1:21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0">
        <f t="shared" si="4"/>
        <v>42628.22792824074</v>
      </c>
      <c r="L130" s="13" t="str">
        <f t="shared" si="5"/>
        <v>2016</v>
      </c>
      <c r="M130" s="10">
        <f>(((I130/60)/60)/24)+DATE(1970,1,1)</f>
        <v>42663.22792824074</v>
      </c>
      <c r="N130" t="b">
        <v>0</v>
      </c>
      <c r="O130">
        <v>6</v>
      </c>
      <c r="P130" t="b">
        <v>0</v>
      </c>
      <c r="Q130" t="s">
        <v>8267</v>
      </c>
      <c r="R130" s="6">
        <f>E130/D130</f>
        <v>1.8669999999999999E-2</v>
      </c>
      <c r="S130" s="5">
        <f>O130/E130</f>
        <v>3.2137118371719335E-3</v>
      </c>
      <c r="T130" t="s">
        <v>8314</v>
      </c>
      <c r="U130" t="s">
        <v>8317</v>
      </c>
    </row>
    <row r="131" spans="1:21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0">
        <f t="shared" ref="K131:K194" si="6">(((J131/60)/60)/24)+DATE(1970,1,1)</f>
        <v>41882.937303240738</v>
      </c>
      <c r="L131" s="13" t="str">
        <f t="shared" ref="L131:L194" si="7">TEXT(K131,"yyyy")</f>
        <v>2014</v>
      </c>
      <c r="M131" s="10">
        <f>(((I131/60)/60)/24)+DATE(1970,1,1)</f>
        <v>41942.937303240738</v>
      </c>
      <c r="N131" t="b">
        <v>0</v>
      </c>
      <c r="O131">
        <v>0</v>
      </c>
      <c r="P131" t="b">
        <v>0</v>
      </c>
      <c r="Q131" t="s">
        <v>8267</v>
      </c>
      <c r="R131" s="6">
        <f>E131/D131</f>
        <v>0</v>
      </c>
      <c r="S131" s="5" t="e">
        <f>O131/E131</f>
        <v>#DIV/0!</v>
      </c>
      <c r="T131" t="s">
        <v>8314</v>
      </c>
      <c r="U131" t="s">
        <v>8317</v>
      </c>
    </row>
    <row r="132" spans="1:21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0">
        <f t="shared" si="6"/>
        <v>41778.915416666663</v>
      </c>
      <c r="L132" s="13" t="str">
        <f t="shared" si="7"/>
        <v>2014</v>
      </c>
      <c r="M132" s="10">
        <f>(((I132/60)/60)/24)+DATE(1970,1,1)</f>
        <v>41806.844444444447</v>
      </c>
      <c r="N132" t="b">
        <v>0</v>
      </c>
      <c r="O132">
        <v>0</v>
      </c>
      <c r="P132" t="b">
        <v>0</v>
      </c>
      <c r="Q132" t="s">
        <v>8267</v>
      </c>
      <c r="R132" s="6">
        <f>E132/D132</f>
        <v>0</v>
      </c>
      <c r="S132" s="5" t="e">
        <f>O132/E132</f>
        <v>#DIV/0!</v>
      </c>
      <c r="T132" t="s">
        <v>8314</v>
      </c>
      <c r="U132" t="s">
        <v>8317</v>
      </c>
    </row>
    <row r="133" spans="1:2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0">
        <f t="shared" si="6"/>
        <v>42541.837511574078</v>
      </c>
      <c r="L133" s="13" t="str">
        <f t="shared" si="7"/>
        <v>2016</v>
      </c>
      <c r="M133" s="10">
        <f>(((I133/60)/60)/24)+DATE(1970,1,1)</f>
        <v>42557</v>
      </c>
      <c r="N133" t="b">
        <v>0</v>
      </c>
      <c r="O133">
        <v>0</v>
      </c>
      <c r="P133" t="b">
        <v>0</v>
      </c>
      <c r="Q133" t="s">
        <v>8267</v>
      </c>
      <c r="R133" s="6">
        <f>E133/D133</f>
        <v>0</v>
      </c>
      <c r="S133" s="5" t="e">
        <f>O133/E133</f>
        <v>#DIV/0!</v>
      </c>
      <c r="T133" t="s">
        <v>8314</v>
      </c>
      <c r="U133" t="s">
        <v>8317</v>
      </c>
    </row>
    <row r="134" spans="1:21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0">
        <f t="shared" si="6"/>
        <v>41905.812581018516</v>
      </c>
      <c r="L134" s="13" t="str">
        <f t="shared" si="7"/>
        <v>2014</v>
      </c>
      <c r="M134" s="10">
        <f>(((I134/60)/60)/24)+DATE(1970,1,1)</f>
        <v>41950.854247685187</v>
      </c>
      <c r="N134" t="b">
        <v>0</v>
      </c>
      <c r="O134">
        <v>81</v>
      </c>
      <c r="P134" t="b">
        <v>0</v>
      </c>
      <c r="Q134" t="s">
        <v>8267</v>
      </c>
      <c r="R134" s="6">
        <f>E134/D134</f>
        <v>9.5687499999999995E-2</v>
      </c>
      <c r="S134" s="5">
        <f>O134/E134</f>
        <v>1.0581319399085565E-2</v>
      </c>
      <c r="T134" t="s">
        <v>8314</v>
      </c>
      <c r="U134" t="s">
        <v>8317</v>
      </c>
    </row>
    <row r="135" spans="1:21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0">
        <f t="shared" si="6"/>
        <v>42491.80768518518</v>
      </c>
      <c r="L135" s="13" t="str">
        <f t="shared" si="7"/>
        <v>2016</v>
      </c>
      <c r="M135" s="10">
        <f>(((I135/60)/60)/24)+DATE(1970,1,1)</f>
        <v>42521.729861111111</v>
      </c>
      <c r="N135" t="b">
        <v>0</v>
      </c>
      <c r="O135">
        <v>0</v>
      </c>
      <c r="P135" t="b">
        <v>0</v>
      </c>
      <c r="Q135" t="s">
        <v>8267</v>
      </c>
      <c r="R135" s="6">
        <f>E135/D135</f>
        <v>0</v>
      </c>
      <c r="S135" s="5" t="e">
        <f>O135/E135</f>
        <v>#DIV/0!</v>
      </c>
      <c r="T135" t="s">
        <v>8314</v>
      </c>
      <c r="U135" t="s">
        <v>8317</v>
      </c>
    </row>
    <row r="136" spans="1:21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0">
        <f t="shared" si="6"/>
        <v>42221.909930555557</v>
      </c>
      <c r="L136" s="13" t="str">
        <f t="shared" si="7"/>
        <v>2015</v>
      </c>
      <c r="M136" s="10">
        <f>(((I136/60)/60)/24)+DATE(1970,1,1)</f>
        <v>42251.708333333328</v>
      </c>
      <c r="N136" t="b">
        <v>0</v>
      </c>
      <c r="O136">
        <v>0</v>
      </c>
      <c r="P136" t="b">
        <v>0</v>
      </c>
      <c r="Q136" t="s">
        <v>8267</v>
      </c>
      <c r="R136" s="6">
        <f>E136/D136</f>
        <v>0</v>
      </c>
      <c r="S136" s="5" t="e">
        <f>O136/E136</f>
        <v>#DIV/0!</v>
      </c>
      <c r="T136" t="s">
        <v>8314</v>
      </c>
      <c r="U136" t="s">
        <v>8317</v>
      </c>
    </row>
    <row r="137" spans="1:21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0">
        <f t="shared" si="6"/>
        <v>41788.381909722222</v>
      </c>
      <c r="L137" s="13" t="str">
        <f t="shared" si="7"/>
        <v>2014</v>
      </c>
      <c r="M137" s="10">
        <f>(((I137/60)/60)/24)+DATE(1970,1,1)</f>
        <v>41821.791666666664</v>
      </c>
      <c r="N137" t="b">
        <v>0</v>
      </c>
      <c r="O137">
        <v>5</v>
      </c>
      <c r="P137" t="b">
        <v>0</v>
      </c>
      <c r="Q137" t="s">
        <v>8267</v>
      </c>
      <c r="R137" s="6">
        <f>E137/D137</f>
        <v>0.13433333333333333</v>
      </c>
      <c r="S137" s="5">
        <f>O137/E137</f>
        <v>1.2406947890818859E-2</v>
      </c>
      <c r="T137" t="s">
        <v>8314</v>
      </c>
      <c r="U137" t="s">
        <v>8317</v>
      </c>
    </row>
    <row r="138" spans="1:21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0">
        <f t="shared" si="6"/>
        <v>42096.410115740742</v>
      </c>
      <c r="L138" s="13" t="str">
        <f t="shared" si="7"/>
        <v>2015</v>
      </c>
      <c r="M138" s="10">
        <f>(((I138/60)/60)/24)+DATE(1970,1,1)</f>
        <v>42140.427777777775</v>
      </c>
      <c r="N138" t="b">
        <v>0</v>
      </c>
      <c r="O138">
        <v>0</v>
      </c>
      <c r="P138" t="b">
        <v>0</v>
      </c>
      <c r="Q138" t="s">
        <v>8267</v>
      </c>
      <c r="R138" s="6">
        <f>E138/D138</f>
        <v>0</v>
      </c>
      <c r="S138" s="5" t="e">
        <f>O138/E138</f>
        <v>#DIV/0!</v>
      </c>
      <c r="T138" t="s">
        <v>8314</v>
      </c>
      <c r="U138" t="s">
        <v>8317</v>
      </c>
    </row>
    <row r="139" spans="1:21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0">
        <f t="shared" si="6"/>
        <v>42239.573993055557</v>
      </c>
      <c r="L139" s="13" t="str">
        <f t="shared" si="7"/>
        <v>2015</v>
      </c>
      <c r="M139" s="10">
        <f>(((I139/60)/60)/24)+DATE(1970,1,1)</f>
        <v>42289.573993055557</v>
      </c>
      <c r="N139" t="b">
        <v>0</v>
      </c>
      <c r="O139">
        <v>0</v>
      </c>
      <c r="P139" t="b">
        <v>0</v>
      </c>
      <c r="Q139" t="s">
        <v>8267</v>
      </c>
      <c r="R139" s="6">
        <f>E139/D139</f>
        <v>0</v>
      </c>
      <c r="S139" s="5" t="e">
        <f>O139/E139</f>
        <v>#DIV/0!</v>
      </c>
      <c r="T139" t="s">
        <v>8314</v>
      </c>
      <c r="U139" t="s">
        <v>8317</v>
      </c>
    </row>
    <row r="140" spans="1:21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0">
        <f t="shared" si="6"/>
        <v>42186.257418981477</v>
      </c>
      <c r="L140" s="13" t="str">
        <f t="shared" si="7"/>
        <v>2015</v>
      </c>
      <c r="M140" s="10">
        <f>(((I140/60)/60)/24)+DATE(1970,1,1)</f>
        <v>42217.207638888889</v>
      </c>
      <c r="N140" t="b">
        <v>0</v>
      </c>
      <c r="O140">
        <v>58</v>
      </c>
      <c r="P140" t="b">
        <v>0</v>
      </c>
      <c r="Q140" t="s">
        <v>8267</v>
      </c>
      <c r="R140" s="6">
        <f>E140/D140</f>
        <v>3.1413333333333335E-2</v>
      </c>
      <c r="S140" s="5">
        <f>O140/E140</f>
        <v>1.2308998302207131E-2</v>
      </c>
      <c r="T140" t="s">
        <v>8314</v>
      </c>
      <c r="U140" t="s">
        <v>8317</v>
      </c>
    </row>
    <row r="141" spans="1:21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0">
        <f t="shared" si="6"/>
        <v>42187.920972222222</v>
      </c>
      <c r="L141" s="13" t="str">
        <f t="shared" si="7"/>
        <v>2015</v>
      </c>
      <c r="M141" s="10">
        <f>(((I141/60)/60)/24)+DATE(1970,1,1)</f>
        <v>42197.920972222222</v>
      </c>
      <c r="N141" t="b">
        <v>0</v>
      </c>
      <c r="O141">
        <v>1</v>
      </c>
      <c r="P141" t="b">
        <v>0</v>
      </c>
      <c r="Q141" t="s">
        <v>8267</v>
      </c>
      <c r="R141" s="6">
        <f>E141/D141</f>
        <v>1</v>
      </c>
      <c r="S141" s="5">
        <f>O141/E141</f>
        <v>2E-3</v>
      </c>
      <c r="T141" t="s">
        <v>8314</v>
      </c>
      <c r="U141" t="s">
        <v>8317</v>
      </c>
    </row>
    <row r="142" spans="1:21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0">
        <f t="shared" si="6"/>
        <v>42053.198287037041</v>
      </c>
      <c r="L142" s="13" t="str">
        <f t="shared" si="7"/>
        <v>2015</v>
      </c>
      <c r="M142" s="10">
        <f>(((I142/60)/60)/24)+DATE(1970,1,1)</f>
        <v>42083.15662037037</v>
      </c>
      <c r="N142" t="b">
        <v>0</v>
      </c>
      <c r="O142">
        <v>0</v>
      </c>
      <c r="P142" t="b">
        <v>0</v>
      </c>
      <c r="Q142" t="s">
        <v>8267</v>
      </c>
      <c r="R142" s="6">
        <f>E142/D142</f>
        <v>0</v>
      </c>
      <c r="S142" s="5" t="e">
        <f>O142/E142</f>
        <v>#DIV/0!</v>
      </c>
      <c r="T142" t="s">
        <v>8314</v>
      </c>
      <c r="U142" t="s">
        <v>8317</v>
      </c>
    </row>
    <row r="143" spans="1:21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0">
        <f t="shared" si="6"/>
        <v>42110.153043981481</v>
      </c>
      <c r="L143" s="13" t="str">
        <f t="shared" si="7"/>
        <v>2015</v>
      </c>
      <c r="M143" s="10">
        <f>(((I143/60)/60)/24)+DATE(1970,1,1)</f>
        <v>42155.153043981481</v>
      </c>
      <c r="N143" t="b">
        <v>0</v>
      </c>
      <c r="O143">
        <v>28</v>
      </c>
      <c r="P143" t="b">
        <v>0</v>
      </c>
      <c r="Q143" t="s">
        <v>8267</v>
      </c>
      <c r="R143" s="6">
        <f>E143/D143</f>
        <v>0.10775</v>
      </c>
      <c r="S143" s="5">
        <f>O143/E143</f>
        <v>2.1655065738592421E-2</v>
      </c>
      <c r="T143" t="s">
        <v>8314</v>
      </c>
      <c r="U143" t="s">
        <v>8317</v>
      </c>
    </row>
    <row r="144" spans="1:21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0">
        <f t="shared" si="6"/>
        <v>41938.893263888887</v>
      </c>
      <c r="L144" s="13" t="str">
        <f t="shared" si="7"/>
        <v>2014</v>
      </c>
      <c r="M144" s="10">
        <f>(((I144/60)/60)/24)+DATE(1970,1,1)</f>
        <v>41959.934930555552</v>
      </c>
      <c r="N144" t="b">
        <v>0</v>
      </c>
      <c r="O144">
        <v>1</v>
      </c>
      <c r="P144" t="b">
        <v>0</v>
      </c>
      <c r="Q144" t="s">
        <v>8267</v>
      </c>
      <c r="R144" s="6">
        <f>E144/D144</f>
        <v>3.3333333333333335E-3</v>
      </c>
      <c r="S144" s="5">
        <f>O144/E144</f>
        <v>0.1</v>
      </c>
      <c r="T144" t="s">
        <v>8314</v>
      </c>
      <c r="U144" t="s">
        <v>8317</v>
      </c>
    </row>
    <row r="145" spans="1:21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0">
        <f t="shared" si="6"/>
        <v>42559.064143518524</v>
      </c>
      <c r="L145" s="13" t="str">
        <f t="shared" si="7"/>
        <v>2016</v>
      </c>
      <c r="M145" s="10">
        <f>(((I145/60)/60)/24)+DATE(1970,1,1)</f>
        <v>42616.246527777781</v>
      </c>
      <c r="N145" t="b">
        <v>0</v>
      </c>
      <c r="O145">
        <v>0</v>
      </c>
      <c r="P145" t="b">
        <v>0</v>
      </c>
      <c r="Q145" t="s">
        <v>8267</v>
      </c>
      <c r="R145" s="6">
        <f>E145/D145</f>
        <v>0</v>
      </c>
      <c r="S145" s="5" t="e">
        <f>O145/E145</f>
        <v>#DIV/0!</v>
      </c>
      <c r="T145" t="s">
        <v>8314</v>
      </c>
      <c r="U145" t="s">
        <v>8317</v>
      </c>
    </row>
    <row r="146" spans="1:21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0">
        <f t="shared" si="6"/>
        <v>42047.762407407412</v>
      </c>
      <c r="L146" s="13" t="str">
        <f t="shared" si="7"/>
        <v>2015</v>
      </c>
      <c r="M146" s="10">
        <f>(((I146/60)/60)/24)+DATE(1970,1,1)</f>
        <v>42107.72074074074</v>
      </c>
      <c r="N146" t="b">
        <v>0</v>
      </c>
      <c r="O146">
        <v>37</v>
      </c>
      <c r="P146" t="b">
        <v>0</v>
      </c>
      <c r="Q146" t="s">
        <v>8267</v>
      </c>
      <c r="R146" s="6">
        <f>E146/D146</f>
        <v>0.27600000000000002</v>
      </c>
      <c r="S146" s="5">
        <f>O146/E146</f>
        <v>1.7874396135265702E-2</v>
      </c>
      <c r="T146" t="s">
        <v>8314</v>
      </c>
      <c r="U146" t="s">
        <v>8317</v>
      </c>
    </row>
    <row r="147" spans="1:21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0">
        <f t="shared" si="6"/>
        <v>42200.542268518519</v>
      </c>
      <c r="L147" s="13" t="str">
        <f t="shared" si="7"/>
        <v>2015</v>
      </c>
      <c r="M147" s="10">
        <f>(((I147/60)/60)/24)+DATE(1970,1,1)</f>
        <v>42227.542268518519</v>
      </c>
      <c r="N147" t="b">
        <v>0</v>
      </c>
      <c r="O147">
        <v>9</v>
      </c>
      <c r="P147" t="b">
        <v>0</v>
      </c>
      <c r="Q147" t="s">
        <v>8267</v>
      </c>
      <c r="R147" s="6">
        <f>E147/D147</f>
        <v>7.5111111111111115E-2</v>
      </c>
      <c r="S147" s="5">
        <f>O147/E147</f>
        <v>2.6627218934911243E-2</v>
      </c>
      <c r="T147" t="s">
        <v>8314</v>
      </c>
      <c r="U147" t="s">
        <v>8317</v>
      </c>
    </row>
    <row r="148" spans="1:21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0">
        <f t="shared" si="6"/>
        <v>42693.016180555554</v>
      </c>
      <c r="L148" s="13" t="str">
        <f t="shared" si="7"/>
        <v>2016</v>
      </c>
      <c r="M148" s="10">
        <f>(((I148/60)/60)/24)+DATE(1970,1,1)</f>
        <v>42753.016180555554</v>
      </c>
      <c r="N148" t="b">
        <v>0</v>
      </c>
      <c r="O148">
        <v>3</v>
      </c>
      <c r="P148" t="b">
        <v>0</v>
      </c>
      <c r="Q148" t="s">
        <v>8267</v>
      </c>
      <c r="R148" s="6">
        <f>E148/D148</f>
        <v>5.7499999999999999E-3</v>
      </c>
      <c r="S148" s="5">
        <f>O148/E148</f>
        <v>2.6086956521739129E-2</v>
      </c>
      <c r="T148" t="s">
        <v>8314</v>
      </c>
      <c r="U148" t="s">
        <v>8317</v>
      </c>
    </row>
    <row r="149" spans="1:21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0">
        <f t="shared" si="6"/>
        <v>41969.767824074079</v>
      </c>
      <c r="L149" s="13" t="str">
        <f t="shared" si="7"/>
        <v>2014</v>
      </c>
      <c r="M149" s="10">
        <f>(((I149/60)/60)/24)+DATE(1970,1,1)</f>
        <v>42012.762499999997</v>
      </c>
      <c r="N149" t="b">
        <v>0</v>
      </c>
      <c r="O149">
        <v>0</v>
      </c>
      <c r="P149" t="b">
        <v>0</v>
      </c>
      <c r="Q149" t="s">
        <v>8267</v>
      </c>
      <c r="R149" s="6">
        <f>E149/D149</f>
        <v>0</v>
      </c>
      <c r="S149" s="5" t="e">
        <f>O149/E149</f>
        <v>#DIV/0!</v>
      </c>
      <c r="T149" t="s">
        <v>8314</v>
      </c>
      <c r="U149" t="s">
        <v>8317</v>
      </c>
    </row>
    <row r="150" spans="1:21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0">
        <f t="shared" si="6"/>
        <v>42397.281666666662</v>
      </c>
      <c r="L150" s="13" t="str">
        <f t="shared" si="7"/>
        <v>2016</v>
      </c>
      <c r="M150" s="10">
        <f>(((I150/60)/60)/24)+DATE(1970,1,1)</f>
        <v>42427.281666666662</v>
      </c>
      <c r="N150" t="b">
        <v>0</v>
      </c>
      <c r="O150">
        <v>2</v>
      </c>
      <c r="P150" t="b">
        <v>0</v>
      </c>
      <c r="Q150" t="s">
        <v>8267</v>
      </c>
      <c r="R150" s="6">
        <f>E150/D150</f>
        <v>8.0000000000000004E-4</v>
      </c>
      <c r="S150" s="5">
        <f>O150/E150</f>
        <v>0.05</v>
      </c>
      <c r="T150" t="s">
        <v>8314</v>
      </c>
      <c r="U150" t="s">
        <v>8317</v>
      </c>
    </row>
    <row r="151" spans="1:21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0">
        <f t="shared" si="6"/>
        <v>41968.172106481477</v>
      </c>
      <c r="L151" s="13" t="str">
        <f t="shared" si="7"/>
        <v>2014</v>
      </c>
      <c r="M151" s="10">
        <f>(((I151/60)/60)/24)+DATE(1970,1,1)</f>
        <v>41998.333333333328</v>
      </c>
      <c r="N151" t="b">
        <v>0</v>
      </c>
      <c r="O151">
        <v>6</v>
      </c>
      <c r="P151" t="b">
        <v>0</v>
      </c>
      <c r="Q151" t="s">
        <v>8267</v>
      </c>
      <c r="R151" s="6">
        <f>E151/D151</f>
        <v>9.1999999999999998E-3</v>
      </c>
      <c r="S151" s="5">
        <f>O151/E151</f>
        <v>6.5217391304347824E-2</v>
      </c>
      <c r="T151" t="s">
        <v>8314</v>
      </c>
      <c r="U151" t="s">
        <v>8317</v>
      </c>
    </row>
    <row r="152" spans="1:21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0">
        <f t="shared" si="6"/>
        <v>42090.161828703705</v>
      </c>
      <c r="L152" s="13" t="str">
        <f t="shared" si="7"/>
        <v>2015</v>
      </c>
      <c r="M152" s="10">
        <f>(((I152/60)/60)/24)+DATE(1970,1,1)</f>
        <v>42150.161828703705</v>
      </c>
      <c r="N152" t="b">
        <v>0</v>
      </c>
      <c r="O152">
        <v>67</v>
      </c>
      <c r="P152" t="b">
        <v>0</v>
      </c>
      <c r="Q152" t="s">
        <v>8267</v>
      </c>
      <c r="R152" s="6">
        <f>E152/D152</f>
        <v>0.23163076923076922</v>
      </c>
      <c r="S152" s="5">
        <f>O152/E152</f>
        <v>2.2250265674814028E-3</v>
      </c>
      <c r="T152" t="s">
        <v>8314</v>
      </c>
      <c r="U152" t="s">
        <v>8317</v>
      </c>
    </row>
    <row r="153" spans="1:21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0">
        <f t="shared" si="6"/>
        <v>42113.550821759258</v>
      </c>
      <c r="L153" s="13" t="str">
        <f t="shared" si="7"/>
        <v>2015</v>
      </c>
      <c r="M153" s="10">
        <f>(((I153/60)/60)/24)+DATE(1970,1,1)</f>
        <v>42173.550821759258</v>
      </c>
      <c r="N153" t="b">
        <v>0</v>
      </c>
      <c r="O153">
        <v>5</v>
      </c>
      <c r="P153" t="b">
        <v>0</v>
      </c>
      <c r="Q153" t="s">
        <v>8267</v>
      </c>
      <c r="R153" s="6">
        <f>E153/D153</f>
        <v>5.5999999999999995E-4</v>
      </c>
      <c r="S153" s="5">
        <f>O153/E153</f>
        <v>3.5714285714285712E-2</v>
      </c>
      <c r="T153" t="s">
        <v>8314</v>
      </c>
      <c r="U153" t="s">
        <v>8317</v>
      </c>
    </row>
    <row r="154" spans="1:21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0">
        <f t="shared" si="6"/>
        <v>41875.077546296299</v>
      </c>
      <c r="L154" s="13" t="str">
        <f t="shared" si="7"/>
        <v>2014</v>
      </c>
      <c r="M154" s="10">
        <f>(((I154/60)/60)/24)+DATE(1970,1,1)</f>
        <v>41905.077546296299</v>
      </c>
      <c r="N154" t="b">
        <v>0</v>
      </c>
      <c r="O154">
        <v>2</v>
      </c>
      <c r="P154" t="b">
        <v>0</v>
      </c>
      <c r="Q154" t="s">
        <v>8267</v>
      </c>
      <c r="R154" s="6">
        <f>E154/D154</f>
        <v>7.8947368421052633E-5</v>
      </c>
      <c r="S154" s="5">
        <f>O154/E154</f>
        <v>6.6666666666666666E-2</v>
      </c>
      <c r="T154" t="s">
        <v>8314</v>
      </c>
      <c r="U154" t="s">
        <v>8317</v>
      </c>
    </row>
    <row r="155" spans="1:21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0">
        <f t="shared" si="6"/>
        <v>41933.586157407408</v>
      </c>
      <c r="L155" s="13" t="str">
        <f t="shared" si="7"/>
        <v>2014</v>
      </c>
      <c r="M155" s="10">
        <f>(((I155/60)/60)/24)+DATE(1970,1,1)</f>
        <v>41975.627824074079</v>
      </c>
      <c r="N155" t="b">
        <v>0</v>
      </c>
      <c r="O155">
        <v>10</v>
      </c>
      <c r="P155" t="b">
        <v>0</v>
      </c>
      <c r="Q155" t="s">
        <v>8267</v>
      </c>
      <c r="R155" s="6">
        <f>E155/D155</f>
        <v>7.1799999999999998E-3</v>
      </c>
      <c r="S155" s="5">
        <f>O155/E155</f>
        <v>2.7855153203342618E-2</v>
      </c>
      <c r="T155" t="s">
        <v>8314</v>
      </c>
      <c r="U155" t="s">
        <v>8317</v>
      </c>
    </row>
    <row r="156" spans="1:21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0">
        <f t="shared" si="6"/>
        <v>42115.547395833331</v>
      </c>
      <c r="L156" s="13" t="str">
        <f t="shared" si="7"/>
        <v>2015</v>
      </c>
      <c r="M156" s="10">
        <f>(((I156/60)/60)/24)+DATE(1970,1,1)</f>
        <v>42158.547395833331</v>
      </c>
      <c r="N156" t="b">
        <v>0</v>
      </c>
      <c r="O156">
        <v>3</v>
      </c>
      <c r="P156" t="b">
        <v>0</v>
      </c>
      <c r="Q156" t="s">
        <v>8267</v>
      </c>
      <c r="R156" s="6">
        <f>E156/D156</f>
        <v>2.6666666666666668E-2</v>
      </c>
      <c r="S156" s="5">
        <f>O156/E156</f>
        <v>7.4999999999999997E-2</v>
      </c>
      <c r="T156" t="s">
        <v>8314</v>
      </c>
      <c r="U156" t="s">
        <v>8317</v>
      </c>
    </row>
    <row r="157" spans="1:21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0">
        <f t="shared" si="6"/>
        <v>42168.559432870374</v>
      </c>
      <c r="L157" s="13" t="str">
        <f t="shared" si="7"/>
        <v>2015</v>
      </c>
      <c r="M157" s="10">
        <f>(((I157/60)/60)/24)+DATE(1970,1,1)</f>
        <v>42208.559432870374</v>
      </c>
      <c r="N157" t="b">
        <v>0</v>
      </c>
      <c r="O157">
        <v>4</v>
      </c>
      <c r="P157" t="b">
        <v>0</v>
      </c>
      <c r="Q157" t="s">
        <v>8267</v>
      </c>
      <c r="R157" s="6">
        <f>E157/D157</f>
        <v>6.0000000000000002E-5</v>
      </c>
      <c r="S157" s="5">
        <f>O157/E157</f>
        <v>4.9382716049382713E-2</v>
      </c>
      <c r="T157" t="s">
        <v>8314</v>
      </c>
      <c r="U157" t="s">
        <v>8317</v>
      </c>
    </row>
    <row r="158" spans="1:21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0">
        <f t="shared" si="6"/>
        <v>41794.124953703707</v>
      </c>
      <c r="L158" s="13" t="str">
        <f t="shared" si="7"/>
        <v>2014</v>
      </c>
      <c r="M158" s="10">
        <f>(((I158/60)/60)/24)+DATE(1970,1,1)</f>
        <v>41854.124953703707</v>
      </c>
      <c r="N158" t="b">
        <v>0</v>
      </c>
      <c r="O158">
        <v>15</v>
      </c>
      <c r="P158" t="b">
        <v>0</v>
      </c>
      <c r="Q158" t="s">
        <v>8267</v>
      </c>
      <c r="R158" s="6">
        <f>E158/D158</f>
        <v>5.0999999999999997E-2</v>
      </c>
      <c r="S158" s="5">
        <f>O158/E158</f>
        <v>8.4033613445378148E-3</v>
      </c>
      <c r="T158" t="s">
        <v>8314</v>
      </c>
      <c r="U158" t="s">
        <v>8317</v>
      </c>
    </row>
    <row r="159" spans="1:21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0">
        <f t="shared" si="6"/>
        <v>42396.911712962959</v>
      </c>
      <c r="L159" s="13" t="str">
        <f t="shared" si="7"/>
        <v>2016</v>
      </c>
      <c r="M159" s="10">
        <f>(((I159/60)/60)/24)+DATE(1970,1,1)</f>
        <v>42426.911712962959</v>
      </c>
      <c r="N159" t="b">
        <v>0</v>
      </c>
      <c r="O159">
        <v>2</v>
      </c>
      <c r="P159" t="b">
        <v>0</v>
      </c>
      <c r="Q159" t="s">
        <v>8267</v>
      </c>
      <c r="R159" s="6">
        <f>E159/D159</f>
        <v>2.671118530884808E-3</v>
      </c>
      <c r="S159" s="5">
        <f>O159/E159</f>
        <v>0.25</v>
      </c>
      <c r="T159" t="s">
        <v>8314</v>
      </c>
      <c r="U159" t="s">
        <v>8317</v>
      </c>
    </row>
    <row r="160" spans="1:21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0">
        <f t="shared" si="6"/>
        <v>41904.07671296296</v>
      </c>
      <c r="L160" s="13" t="str">
        <f t="shared" si="7"/>
        <v>2014</v>
      </c>
      <c r="M160" s="10">
        <f>(((I160/60)/60)/24)+DATE(1970,1,1)</f>
        <v>41934.07671296296</v>
      </c>
      <c r="N160" t="b">
        <v>0</v>
      </c>
      <c r="O160">
        <v>0</v>
      </c>
      <c r="P160" t="b">
        <v>0</v>
      </c>
      <c r="Q160" t="s">
        <v>8267</v>
      </c>
      <c r="R160" s="6">
        <f>E160/D160</f>
        <v>0</v>
      </c>
      <c r="S160" s="5" t="e">
        <f>O160/E160</f>
        <v>#DIV/0!</v>
      </c>
      <c r="T160" t="s">
        <v>8314</v>
      </c>
      <c r="U160" t="s">
        <v>8317</v>
      </c>
    </row>
    <row r="161" spans="1:21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0">
        <f t="shared" si="6"/>
        <v>42514.434548611112</v>
      </c>
      <c r="L161" s="13" t="str">
        <f t="shared" si="7"/>
        <v>2016</v>
      </c>
      <c r="M161" s="10">
        <f>(((I161/60)/60)/24)+DATE(1970,1,1)</f>
        <v>42554.434548611112</v>
      </c>
      <c r="N161" t="b">
        <v>0</v>
      </c>
      <c r="O161">
        <v>1</v>
      </c>
      <c r="P161" t="b">
        <v>0</v>
      </c>
      <c r="Q161" t="s">
        <v>8267</v>
      </c>
      <c r="R161" s="6">
        <f>E161/D161</f>
        <v>2.0000000000000002E-5</v>
      </c>
      <c r="S161" s="5">
        <f>O161/E161</f>
        <v>0.1</v>
      </c>
      <c r="T161" t="s">
        <v>8314</v>
      </c>
      <c r="U161" t="s">
        <v>8317</v>
      </c>
    </row>
    <row r="162" spans="1:21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0">
        <f t="shared" si="6"/>
        <v>42171.913090277783</v>
      </c>
      <c r="L162" s="13" t="str">
        <f t="shared" si="7"/>
        <v>2015</v>
      </c>
      <c r="M162" s="10">
        <f>(((I162/60)/60)/24)+DATE(1970,1,1)</f>
        <v>42231.913090277783</v>
      </c>
      <c r="N162" t="b">
        <v>0</v>
      </c>
      <c r="O162">
        <v>0</v>
      </c>
      <c r="P162" t="b">
        <v>0</v>
      </c>
      <c r="Q162" t="s">
        <v>8268</v>
      </c>
      <c r="R162" s="6">
        <f>E162/D162</f>
        <v>0</v>
      </c>
      <c r="S162" s="5" t="e">
        <f>O162/E162</f>
        <v>#DIV/0!</v>
      </c>
      <c r="T162" t="s">
        <v>8314</v>
      </c>
      <c r="U162" t="s">
        <v>8318</v>
      </c>
    </row>
    <row r="163" spans="1:21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0">
        <f t="shared" si="6"/>
        <v>41792.687442129631</v>
      </c>
      <c r="L163" s="13" t="str">
        <f t="shared" si="7"/>
        <v>2014</v>
      </c>
      <c r="M163" s="10">
        <f>(((I163/60)/60)/24)+DATE(1970,1,1)</f>
        <v>41822.687442129631</v>
      </c>
      <c r="N163" t="b">
        <v>0</v>
      </c>
      <c r="O163">
        <v>1</v>
      </c>
      <c r="P163" t="b">
        <v>0</v>
      </c>
      <c r="Q163" t="s">
        <v>8268</v>
      </c>
      <c r="R163" s="6">
        <f>E163/D163</f>
        <v>1E-4</v>
      </c>
      <c r="S163" s="5">
        <f>O163/E163</f>
        <v>0.2</v>
      </c>
      <c r="T163" t="s">
        <v>8314</v>
      </c>
      <c r="U163" t="s">
        <v>8318</v>
      </c>
    </row>
    <row r="164" spans="1:21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0">
        <f t="shared" si="6"/>
        <v>41835.126805555556</v>
      </c>
      <c r="L164" s="13" t="str">
        <f t="shared" si="7"/>
        <v>2014</v>
      </c>
      <c r="M164" s="10">
        <f>(((I164/60)/60)/24)+DATE(1970,1,1)</f>
        <v>41867.987500000003</v>
      </c>
      <c r="N164" t="b">
        <v>0</v>
      </c>
      <c r="O164">
        <v>10</v>
      </c>
      <c r="P164" t="b">
        <v>0</v>
      </c>
      <c r="Q164" t="s">
        <v>8268</v>
      </c>
      <c r="R164" s="6">
        <f>E164/D164</f>
        <v>0.15535714285714286</v>
      </c>
      <c r="S164" s="5">
        <f>O164/E164</f>
        <v>2.2988505747126436E-2</v>
      </c>
      <c r="T164" t="s">
        <v>8314</v>
      </c>
      <c r="U164" t="s">
        <v>8318</v>
      </c>
    </row>
    <row r="165" spans="1:21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0">
        <f t="shared" si="6"/>
        <v>42243.961273148147</v>
      </c>
      <c r="L165" s="13" t="str">
        <f t="shared" si="7"/>
        <v>2015</v>
      </c>
      <c r="M165" s="10">
        <f>(((I165/60)/60)/24)+DATE(1970,1,1)</f>
        <v>42278</v>
      </c>
      <c r="N165" t="b">
        <v>0</v>
      </c>
      <c r="O165">
        <v>0</v>
      </c>
      <c r="P165" t="b">
        <v>0</v>
      </c>
      <c r="Q165" t="s">
        <v>8268</v>
      </c>
      <c r="R165" s="6">
        <f>E165/D165</f>
        <v>0</v>
      </c>
      <c r="S165" s="5" t="e">
        <f>O165/E165</f>
        <v>#DIV/0!</v>
      </c>
      <c r="T165" t="s">
        <v>8314</v>
      </c>
      <c r="U165" t="s">
        <v>8318</v>
      </c>
    </row>
    <row r="166" spans="1:21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0">
        <f t="shared" si="6"/>
        <v>41841.762743055559</v>
      </c>
      <c r="L166" s="13" t="str">
        <f t="shared" si="7"/>
        <v>2014</v>
      </c>
      <c r="M166" s="10">
        <f>(((I166/60)/60)/24)+DATE(1970,1,1)</f>
        <v>41901.762743055559</v>
      </c>
      <c r="N166" t="b">
        <v>0</v>
      </c>
      <c r="O166">
        <v>7</v>
      </c>
      <c r="P166" t="b">
        <v>0</v>
      </c>
      <c r="Q166" t="s">
        <v>8268</v>
      </c>
      <c r="R166" s="6">
        <f>E166/D166</f>
        <v>5.3333333333333332E-3</v>
      </c>
      <c r="S166" s="5">
        <f>O166/E166</f>
        <v>1.0937499999999999E-2</v>
      </c>
      <c r="T166" t="s">
        <v>8314</v>
      </c>
      <c r="U166" t="s">
        <v>8318</v>
      </c>
    </row>
    <row r="167" spans="1:21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0">
        <f t="shared" si="6"/>
        <v>42351.658842592587</v>
      </c>
      <c r="L167" s="13" t="str">
        <f t="shared" si="7"/>
        <v>2015</v>
      </c>
      <c r="M167" s="10">
        <f>(((I167/60)/60)/24)+DATE(1970,1,1)</f>
        <v>42381.658842592587</v>
      </c>
      <c r="N167" t="b">
        <v>0</v>
      </c>
      <c r="O167">
        <v>0</v>
      </c>
      <c r="P167" t="b">
        <v>0</v>
      </c>
      <c r="Q167" t="s">
        <v>8268</v>
      </c>
      <c r="R167" s="6">
        <f>E167/D167</f>
        <v>0</v>
      </c>
      <c r="S167" s="5" t="e">
        <f>O167/E167</f>
        <v>#DIV/0!</v>
      </c>
      <c r="T167" t="s">
        <v>8314</v>
      </c>
      <c r="U167" t="s">
        <v>8318</v>
      </c>
    </row>
    <row r="168" spans="1:21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0">
        <f t="shared" si="6"/>
        <v>42721.075949074075</v>
      </c>
      <c r="L168" s="13" t="str">
        <f t="shared" si="7"/>
        <v>2016</v>
      </c>
      <c r="M168" s="10">
        <f>(((I168/60)/60)/24)+DATE(1970,1,1)</f>
        <v>42751.075949074075</v>
      </c>
      <c r="N168" t="b">
        <v>0</v>
      </c>
      <c r="O168">
        <v>1</v>
      </c>
      <c r="P168" t="b">
        <v>0</v>
      </c>
      <c r="Q168" t="s">
        <v>8268</v>
      </c>
      <c r="R168" s="6">
        <f>E168/D168</f>
        <v>0.6</v>
      </c>
      <c r="S168" s="5">
        <f>O168/E168</f>
        <v>3.3333333333333332E-4</v>
      </c>
      <c r="T168" t="s">
        <v>8314</v>
      </c>
      <c r="U168" t="s">
        <v>8318</v>
      </c>
    </row>
    <row r="169" spans="1:21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0">
        <f t="shared" si="6"/>
        <v>42160.927488425921</v>
      </c>
      <c r="L169" s="13" t="str">
        <f t="shared" si="7"/>
        <v>2015</v>
      </c>
      <c r="M169" s="10">
        <f>(((I169/60)/60)/24)+DATE(1970,1,1)</f>
        <v>42220.927488425921</v>
      </c>
      <c r="N169" t="b">
        <v>0</v>
      </c>
      <c r="O169">
        <v>2</v>
      </c>
      <c r="P169" t="b">
        <v>0</v>
      </c>
      <c r="Q169" t="s">
        <v>8268</v>
      </c>
      <c r="R169" s="6">
        <f>E169/D169</f>
        <v>1E-4</v>
      </c>
      <c r="S169" s="5">
        <f>O169/E169</f>
        <v>0.18181818181818182</v>
      </c>
      <c r="T169" t="s">
        <v>8314</v>
      </c>
      <c r="U169" t="s">
        <v>8318</v>
      </c>
    </row>
    <row r="170" spans="1:21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0">
        <f t="shared" si="6"/>
        <v>42052.83530092593</v>
      </c>
      <c r="L170" s="13" t="str">
        <f t="shared" si="7"/>
        <v>2015</v>
      </c>
      <c r="M170" s="10">
        <f>(((I170/60)/60)/24)+DATE(1970,1,1)</f>
        <v>42082.793634259258</v>
      </c>
      <c r="N170" t="b">
        <v>0</v>
      </c>
      <c r="O170">
        <v>3</v>
      </c>
      <c r="P170" t="b">
        <v>0</v>
      </c>
      <c r="Q170" t="s">
        <v>8268</v>
      </c>
      <c r="R170" s="6">
        <f>E170/D170</f>
        <v>4.0625000000000001E-2</v>
      </c>
      <c r="S170" s="5">
        <f>O170/E170</f>
        <v>9.2307692307692316E-3</v>
      </c>
      <c r="T170" t="s">
        <v>8314</v>
      </c>
      <c r="U170" t="s">
        <v>8318</v>
      </c>
    </row>
    <row r="171" spans="1:21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0">
        <f t="shared" si="6"/>
        <v>41900.505312499998</v>
      </c>
      <c r="L171" s="13" t="str">
        <f t="shared" si="7"/>
        <v>2014</v>
      </c>
      <c r="M171" s="10">
        <f>(((I171/60)/60)/24)+DATE(1970,1,1)</f>
        <v>41930.505312499998</v>
      </c>
      <c r="N171" t="b">
        <v>0</v>
      </c>
      <c r="O171">
        <v>10</v>
      </c>
      <c r="P171" t="b">
        <v>0</v>
      </c>
      <c r="Q171" t="s">
        <v>8268</v>
      </c>
      <c r="R171" s="6">
        <f>E171/D171</f>
        <v>0.224</v>
      </c>
      <c r="S171" s="5">
        <f>O171/E171</f>
        <v>1.7857142857142856E-2</v>
      </c>
      <c r="T171" t="s">
        <v>8314</v>
      </c>
      <c r="U171" t="s">
        <v>8318</v>
      </c>
    </row>
    <row r="172" spans="1:21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0">
        <f t="shared" si="6"/>
        <v>42216.977812500001</v>
      </c>
      <c r="L172" s="13" t="str">
        <f t="shared" si="7"/>
        <v>2015</v>
      </c>
      <c r="M172" s="10">
        <f>(((I172/60)/60)/24)+DATE(1970,1,1)</f>
        <v>42246.227777777778</v>
      </c>
      <c r="N172" t="b">
        <v>0</v>
      </c>
      <c r="O172">
        <v>10</v>
      </c>
      <c r="P172" t="b">
        <v>0</v>
      </c>
      <c r="Q172" t="s">
        <v>8268</v>
      </c>
      <c r="R172" s="6">
        <f>E172/D172</f>
        <v>3.2500000000000001E-2</v>
      </c>
      <c r="S172" s="5">
        <f>O172/E172</f>
        <v>3.0769230769230771E-2</v>
      </c>
      <c r="T172" t="s">
        <v>8314</v>
      </c>
      <c r="U172" t="s">
        <v>8318</v>
      </c>
    </row>
    <row r="173" spans="1:21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0">
        <f t="shared" si="6"/>
        <v>42534.180717592593</v>
      </c>
      <c r="L173" s="13" t="str">
        <f t="shared" si="7"/>
        <v>2016</v>
      </c>
      <c r="M173" s="10">
        <f>(((I173/60)/60)/24)+DATE(1970,1,1)</f>
        <v>42594.180717592593</v>
      </c>
      <c r="N173" t="b">
        <v>0</v>
      </c>
      <c r="O173">
        <v>1</v>
      </c>
      <c r="P173" t="b">
        <v>0</v>
      </c>
      <c r="Q173" t="s">
        <v>8268</v>
      </c>
      <c r="R173" s="6">
        <f>E173/D173</f>
        <v>2.0000000000000002E-5</v>
      </c>
      <c r="S173" s="5">
        <f>O173/E173</f>
        <v>1</v>
      </c>
      <c r="T173" t="s">
        <v>8314</v>
      </c>
      <c r="U173" t="s">
        <v>8318</v>
      </c>
    </row>
    <row r="174" spans="1:21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0">
        <f t="shared" si="6"/>
        <v>42047.394942129627</v>
      </c>
      <c r="L174" s="13" t="str">
        <f t="shared" si="7"/>
        <v>2015</v>
      </c>
      <c r="M174" s="10">
        <f>(((I174/60)/60)/24)+DATE(1970,1,1)</f>
        <v>42082.353275462956</v>
      </c>
      <c r="N174" t="b">
        <v>0</v>
      </c>
      <c r="O174">
        <v>0</v>
      </c>
      <c r="P174" t="b">
        <v>0</v>
      </c>
      <c r="Q174" t="s">
        <v>8268</v>
      </c>
      <c r="R174" s="6">
        <f>E174/D174</f>
        <v>0</v>
      </c>
      <c r="S174" s="5" t="e">
        <f>O174/E174</f>
        <v>#DIV/0!</v>
      </c>
      <c r="T174" t="s">
        <v>8314</v>
      </c>
      <c r="U174" t="s">
        <v>8318</v>
      </c>
    </row>
    <row r="175" spans="1:21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0">
        <f t="shared" si="6"/>
        <v>42033.573009259257</v>
      </c>
      <c r="L175" s="13" t="str">
        <f t="shared" si="7"/>
        <v>2015</v>
      </c>
      <c r="M175" s="10">
        <f>(((I175/60)/60)/24)+DATE(1970,1,1)</f>
        <v>42063.573009259257</v>
      </c>
      <c r="N175" t="b">
        <v>0</v>
      </c>
      <c r="O175">
        <v>0</v>
      </c>
      <c r="P175" t="b">
        <v>0</v>
      </c>
      <c r="Q175" t="s">
        <v>8268</v>
      </c>
      <c r="R175" s="6">
        <f>E175/D175</f>
        <v>0</v>
      </c>
      <c r="S175" s="5" t="e">
        <f>O175/E175</f>
        <v>#DIV/0!</v>
      </c>
      <c r="T175" t="s">
        <v>8314</v>
      </c>
      <c r="U175" t="s">
        <v>8318</v>
      </c>
    </row>
    <row r="176" spans="1:21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0">
        <f t="shared" si="6"/>
        <v>42072.758981481486</v>
      </c>
      <c r="L176" s="13" t="str">
        <f t="shared" si="7"/>
        <v>2015</v>
      </c>
      <c r="M176" s="10">
        <f>(((I176/60)/60)/24)+DATE(1970,1,1)</f>
        <v>42132.758981481486</v>
      </c>
      <c r="N176" t="b">
        <v>0</v>
      </c>
      <c r="O176">
        <v>0</v>
      </c>
      <c r="P176" t="b">
        <v>0</v>
      </c>
      <c r="Q176" t="s">
        <v>8268</v>
      </c>
      <c r="R176" s="6">
        <f>E176/D176</f>
        <v>0</v>
      </c>
      <c r="S176" s="5" t="e">
        <f>O176/E176</f>
        <v>#DIV/0!</v>
      </c>
      <c r="T176" t="s">
        <v>8314</v>
      </c>
      <c r="U176" t="s">
        <v>8318</v>
      </c>
    </row>
    <row r="177" spans="1:21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0">
        <f t="shared" si="6"/>
        <v>41855.777905092589</v>
      </c>
      <c r="L177" s="13" t="str">
        <f t="shared" si="7"/>
        <v>2014</v>
      </c>
      <c r="M177" s="10">
        <f>(((I177/60)/60)/24)+DATE(1970,1,1)</f>
        <v>41880.777905092589</v>
      </c>
      <c r="N177" t="b">
        <v>0</v>
      </c>
      <c r="O177">
        <v>26</v>
      </c>
      <c r="P177" t="b">
        <v>0</v>
      </c>
      <c r="Q177" t="s">
        <v>8268</v>
      </c>
      <c r="R177" s="6">
        <f>E177/D177</f>
        <v>6.4850000000000005E-2</v>
      </c>
      <c r="S177" s="5">
        <f>O177/E177</f>
        <v>2.0046260601387818E-2</v>
      </c>
      <c r="T177" t="s">
        <v>8314</v>
      </c>
      <c r="U177" t="s">
        <v>8318</v>
      </c>
    </row>
    <row r="178" spans="1:21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0">
        <f t="shared" si="6"/>
        <v>42191.824062500003</v>
      </c>
      <c r="L178" s="13" t="str">
        <f t="shared" si="7"/>
        <v>2015</v>
      </c>
      <c r="M178" s="10">
        <f>(((I178/60)/60)/24)+DATE(1970,1,1)</f>
        <v>42221.824062500003</v>
      </c>
      <c r="N178" t="b">
        <v>0</v>
      </c>
      <c r="O178">
        <v>0</v>
      </c>
      <c r="P178" t="b">
        <v>0</v>
      </c>
      <c r="Q178" t="s">
        <v>8268</v>
      </c>
      <c r="R178" s="6">
        <f>E178/D178</f>
        <v>0</v>
      </c>
      <c r="S178" s="5" t="e">
        <f>O178/E178</f>
        <v>#DIV/0!</v>
      </c>
      <c r="T178" t="s">
        <v>8314</v>
      </c>
      <c r="U178" t="s">
        <v>8318</v>
      </c>
    </row>
    <row r="179" spans="1:21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0">
        <f t="shared" si="6"/>
        <v>42070.047754629632</v>
      </c>
      <c r="L179" s="13" t="str">
        <f t="shared" si="7"/>
        <v>2015</v>
      </c>
      <c r="M179" s="10">
        <f>(((I179/60)/60)/24)+DATE(1970,1,1)</f>
        <v>42087.00608796296</v>
      </c>
      <c r="N179" t="b">
        <v>0</v>
      </c>
      <c r="O179">
        <v>7</v>
      </c>
      <c r="P179" t="b">
        <v>0</v>
      </c>
      <c r="Q179" t="s">
        <v>8268</v>
      </c>
      <c r="R179" s="6">
        <f>E179/D179</f>
        <v>0.4</v>
      </c>
      <c r="S179" s="5">
        <f>O179/E179</f>
        <v>3.888888888888889E-2</v>
      </c>
      <c r="T179" t="s">
        <v>8314</v>
      </c>
      <c r="U179" t="s">
        <v>8318</v>
      </c>
    </row>
    <row r="180" spans="1:21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0">
        <f t="shared" si="6"/>
        <v>42304.955381944441</v>
      </c>
      <c r="L180" s="13" t="str">
        <f t="shared" si="7"/>
        <v>2015</v>
      </c>
      <c r="M180" s="10">
        <f>(((I180/60)/60)/24)+DATE(1970,1,1)</f>
        <v>42334.997048611112</v>
      </c>
      <c r="N180" t="b">
        <v>0</v>
      </c>
      <c r="O180">
        <v>0</v>
      </c>
      <c r="P180" t="b">
        <v>0</v>
      </c>
      <c r="Q180" t="s">
        <v>8268</v>
      </c>
      <c r="R180" s="6">
        <f>E180/D180</f>
        <v>0</v>
      </c>
      <c r="S180" s="5" t="e">
        <f>O180/E180</f>
        <v>#DIV/0!</v>
      </c>
      <c r="T180" t="s">
        <v>8314</v>
      </c>
      <c r="U180" t="s">
        <v>8318</v>
      </c>
    </row>
    <row r="181" spans="1:21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0">
        <f t="shared" si="6"/>
        <v>42403.080497685187</v>
      </c>
      <c r="L181" s="13" t="str">
        <f t="shared" si="7"/>
        <v>2016</v>
      </c>
      <c r="M181" s="10">
        <f>(((I181/60)/60)/24)+DATE(1970,1,1)</f>
        <v>42433.080497685187</v>
      </c>
      <c r="N181" t="b">
        <v>0</v>
      </c>
      <c r="O181">
        <v>2</v>
      </c>
      <c r="P181" t="b">
        <v>0</v>
      </c>
      <c r="Q181" t="s">
        <v>8268</v>
      </c>
      <c r="R181" s="6">
        <f>E181/D181</f>
        <v>0.2</v>
      </c>
      <c r="S181" s="5">
        <f>O181/E181</f>
        <v>0.01</v>
      </c>
      <c r="T181" t="s">
        <v>8314</v>
      </c>
      <c r="U181" t="s">
        <v>8318</v>
      </c>
    </row>
    <row r="182" spans="1:21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0">
        <f t="shared" si="6"/>
        <v>42067.991238425922</v>
      </c>
      <c r="L182" s="13" t="str">
        <f t="shared" si="7"/>
        <v>2015</v>
      </c>
      <c r="M182" s="10">
        <f>(((I182/60)/60)/24)+DATE(1970,1,1)</f>
        <v>42107.791666666672</v>
      </c>
      <c r="N182" t="b">
        <v>0</v>
      </c>
      <c r="O182">
        <v>13</v>
      </c>
      <c r="P182" t="b">
        <v>0</v>
      </c>
      <c r="Q182" t="s">
        <v>8268</v>
      </c>
      <c r="R182" s="6">
        <f>E182/D182</f>
        <v>0.33416666666666667</v>
      </c>
      <c r="S182" s="5">
        <f>O182/E182</f>
        <v>3.2418952618453865E-2</v>
      </c>
      <c r="T182" t="s">
        <v>8314</v>
      </c>
      <c r="U182" t="s">
        <v>8318</v>
      </c>
    </row>
    <row r="183" spans="1:21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0">
        <f t="shared" si="6"/>
        <v>42147.741840277777</v>
      </c>
      <c r="L183" s="13" t="str">
        <f t="shared" si="7"/>
        <v>2015</v>
      </c>
      <c r="M183" s="10">
        <f>(((I183/60)/60)/24)+DATE(1970,1,1)</f>
        <v>42177.741840277777</v>
      </c>
      <c r="N183" t="b">
        <v>0</v>
      </c>
      <c r="O183">
        <v>4</v>
      </c>
      <c r="P183" t="b">
        <v>0</v>
      </c>
      <c r="Q183" t="s">
        <v>8268</v>
      </c>
      <c r="R183" s="6">
        <f>E183/D183</f>
        <v>0.21092608822670172</v>
      </c>
      <c r="S183" s="5">
        <f>O183/E183</f>
        <v>5.5401662049861496E-3</v>
      </c>
      <c r="T183" t="s">
        <v>8314</v>
      </c>
      <c r="U183" t="s">
        <v>8318</v>
      </c>
    </row>
    <row r="184" spans="1:21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0">
        <f t="shared" si="6"/>
        <v>42712.011944444443</v>
      </c>
      <c r="L184" s="13" t="str">
        <f t="shared" si="7"/>
        <v>2016</v>
      </c>
      <c r="M184" s="10">
        <f>(((I184/60)/60)/24)+DATE(1970,1,1)</f>
        <v>42742.011944444443</v>
      </c>
      <c r="N184" t="b">
        <v>0</v>
      </c>
      <c r="O184">
        <v>0</v>
      </c>
      <c r="P184" t="b">
        <v>0</v>
      </c>
      <c r="Q184" t="s">
        <v>8268</v>
      </c>
      <c r="R184" s="6">
        <f>E184/D184</f>
        <v>0</v>
      </c>
      <c r="S184" s="5" t="e">
        <f>O184/E184</f>
        <v>#DIV/0!</v>
      </c>
      <c r="T184" t="s">
        <v>8314</v>
      </c>
      <c r="U184" t="s">
        <v>8318</v>
      </c>
    </row>
    <row r="185" spans="1:21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0">
        <f t="shared" si="6"/>
        <v>41939.810300925928</v>
      </c>
      <c r="L185" s="13" t="str">
        <f t="shared" si="7"/>
        <v>2014</v>
      </c>
      <c r="M185" s="10">
        <f>(((I185/60)/60)/24)+DATE(1970,1,1)</f>
        <v>41969.851967592593</v>
      </c>
      <c r="N185" t="b">
        <v>0</v>
      </c>
      <c r="O185">
        <v>12</v>
      </c>
      <c r="P185" t="b">
        <v>0</v>
      </c>
      <c r="Q185" t="s">
        <v>8268</v>
      </c>
      <c r="R185" s="6">
        <f>E185/D185</f>
        <v>0.35855999999999999</v>
      </c>
      <c r="S185" s="5">
        <f>O185/E185</f>
        <v>2.6773761713520749E-3</v>
      </c>
      <c r="T185" t="s">
        <v>8314</v>
      </c>
      <c r="U185" t="s">
        <v>8318</v>
      </c>
    </row>
    <row r="186" spans="1:21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0">
        <f t="shared" si="6"/>
        <v>41825.791226851856</v>
      </c>
      <c r="L186" s="13" t="str">
        <f t="shared" si="7"/>
        <v>2014</v>
      </c>
      <c r="M186" s="10">
        <f>(((I186/60)/60)/24)+DATE(1970,1,1)</f>
        <v>41883.165972222225</v>
      </c>
      <c r="N186" t="b">
        <v>0</v>
      </c>
      <c r="O186">
        <v>2</v>
      </c>
      <c r="P186" t="b">
        <v>0</v>
      </c>
      <c r="Q186" t="s">
        <v>8268</v>
      </c>
      <c r="R186" s="6">
        <f>E186/D186</f>
        <v>3.4000000000000002E-2</v>
      </c>
      <c r="S186" s="5">
        <f>O186/E186</f>
        <v>3.9215686274509803E-2</v>
      </c>
      <c r="T186" t="s">
        <v>8314</v>
      </c>
      <c r="U186" t="s">
        <v>8318</v>
      </c>
    </row>
    <row r="187" spans="1:21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0">
        <f t="shared" si="6"/>
        <v>42570.91133101852</v>
      </c>
      <c r="L187" s="13" t="str">
        <f t="shared" si="7"/>
        <v>2016</v>
      </c>
      <c r="M187" s="10">
        <f>(((I187/60)/60)/24)+DATE(1970,1,1)</f>
        <v>42600.91133101852</v>
      </c>
      <c r="N187" t="b">
        <v>0</v>
      </c>
      <c r="O187">
        <v>10</v>
      </c>
      <c r="P187" t="b">
        <v>0</v>
      </c>
      <c r="Q187" t="s">
        <v>8268</v>
      </c>
      <c r="R187" s="6">
        <f>E187/D187</f>
        <v>5.5E-2</v>
      </c>
      <c r="S187" s="5">
        <f>O187/E187</f>
        <v>4.5454545454545452E-3</v>
      </c>
      <c r="T187" t="s">
        <v>8314</v>
      </c>
      <c r="U187" t="s">
        <v>8318</v>
      </c>
    </row>
    <row r="188" spans="1:21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0">
        <f t="shared" si="6"/>
        <v>42767.812893518523</v>
      </c>
      <c r="L188" s="13" t="str">
        <f t="shared" si="7"/>
        <v>2017</v>
      </c>
      <c r="M188" s="10">
        <f>(((I188/60)/60)/24)+DATE(1970,1,1)</f>
        <v>42797.833333333328</v>
      </c>
      <c r="N188" t="b">
        <v>0</v>
      </c>
      <c r="O188">
        <v>0</v>
      </c>
      <c r="P188" t="b">
        <v>0</v>
      </c>
      <c r="Q188" t="s">
        <v>8268</v>
      </c>
      <c r="R188" s="6">
        <f>E188/D188</f>
        <v>0</v>
      </c>
      <c r="S188" s="5" t="e">
        <f>O188/E188</f>
        <v>#DIV/0!</v>
      </c>
      <c r="T188" t="s">
        <v>8314</v>
      </c>
      <c r="U188" t="s">
        <v>8318</v>
      </c>
    </row>
    <row r="189" spans="1:21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0">
        <f t="shared" si="6"/>
        <v>42182.234456018516</v>
      </c>
      <c r="L189" s="13" t="str">
        <f t="shared" si="7"/>
        <v>2015</v>
      </c>
      <c r="M189" s="10">
        <f>(((I189/60)/60)/24)+DATE(1970,1,1)</f>
        <v>42206.290972222225</v>
      </c>
      <c r="N189" t="b">
        <v>0</v>
      </c>
      <c r="O189">
        <v>5</v>
      </c>
      <c r="P189" t="b">
        <v>0</v>
      </c>
      <c r="Q189" t="s">
        <v>8268</v>
      </c>
      <c r="R189" s="6">
        <f>E189/D189</f>
        <v>0.16</v>
      </c>
      <c r="S189" s="5">
        <f>O189/E189</f>
        <v>6.2500000000000003E-3</v>
      </c>
      <c r="T189" t="s">
        <v>8314</v>
      </c>
      <c r="U189" t="s">
        <v>8318</v>
      </c>
    </row>
    <row r="190" spans="1:21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0">
        <f t="shared" si="6"/>
        <v>41857.18304398148</v>
      </c>
      <c r="L190" s="13" t="str">
        <f t="shared" si="7"/>
        <v>2014</v>
      </c>
      <c r="M190" s="10">
        <f>(((I190/60)/60)/24)+DATE(1970,1,1)</f>
        <v>41887.18304398148</v>
      </c>
      <c r="N190" t="b">
        <v>0</v>
      </c>
      <c r="O190">
        <v>0</v>
      </c>
      <c r="P190" t="b">
        <v>0</v>
      </c>
      <c r="Q190" t="s">
        <v>8268</v>
      </c>
      <c r="R190" s="6">
        <f>E190/D190</f>
        <v>0</v>
      </c>
      <c r="S190" s="5" t="e">
        <f>O190/E190</f>
        <v>#DIV/0!</v>
      </c>
      <c r="T190" t="s">
        <v>8314</v>
      </c>
      <c r="U190" t="s">
        <v>8318</v>
      </c>
    </row>
    <row r="191" spans="1:21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0">
        <f t="shared" si="6"/>
        <v>42556.690706018519</v>
      </c>
      <c r="L191" s="13" t="str">
        <f t="shared" si="7"/>
        <v>2016</v>
      </c>
      <c r="M191" s="10">
        <f>(((I191/60)/60)/24)+DATE(1970,1,1)</f>
        <v>42616.690706018519</v>
      </c>
      <c r="N191" t="b">
        <v>0</v>
      </c>
      <c r="O191">
        <v>5</v>
      </c>
      <c r="P191" t="b">
        <v>0</v>
      </c>
      <c r="Q191" t="s">
        <v>8268</v>
      </c>
      <c r="R191" s="6">
        <f>E191/D191</f>
        <v>6.8999999999999997E-4</v>
      </c>
      <c r="S191" s="5">
        <f>O191/E191</f>
        <v>1.4492753623188406E-2</v>
      </c>
      <c r="T191" t="s">
        <v>8314</v>
      </c>
      <c r="U191" t="s">
        <v>8318</v>
      </c>
    </row>
    <row r="192" spans="1:21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0">
        <f t="shared" si="6"/>
        <v>42527.650995370372</v>
      </c>
      <c r="L192" s="13" t="str">
        <f t="shared" si="7"/>
        <v>2016</v>
      </c>
      <c r="M192" s="10">
        <f>(((I192/60)/60)/24)+DATE(1970,1,1)</f>
        <v>42537.650995370372</v>
      </c>
      <c r="N192" t="b">
        <v>0</v>
      </c>
      <c r="O192">
        <v>1</v>
      </c>
      <c r="P192" t="b">
        <v>0</v>
      </c>
      <c r="Q192" t="s">
        <v>8268</v>
      </c>
      <c r="R192" s="6">
        <f>E192/D192</f>
        <v>4.1666666666666666E-3</v>
      </c>
      <c r="S192" s="5">
        <f>O192/E192</f>
        <v>0.02</v>
      </c>
      <c r="T192" t="s">
        <v>8314</v>
      </c>
      <c r="U192" t="s">
        <v>8318</v>
      </c>
    </row>
    <row r="193" spans="1:21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0">
        <f t="shared" si="6"/>
        <v>42239.441412037035</v>
      </c>
      <c r="L193" s="13" t="str">
        <f t="shared" si="7"/>
        <v>2015</v>
      </c>
      <c r="M193" s="10">
        <f>(((I193/60)/60)/24)+DATE(1970,1,1)</f>
        <v>42279.441412037035</v>
      </c>
      <c r="N193" t="b">
        <v>0</v>
      </c>
      <c r="O193">
        <v>3</v>
      </c>
      <c r="P193" t="b">
        <v>0</v>
      </c>
      <c r="Q193" t="s">
        <v>8268</v>
      </c>
      <c r="R193" s="6">
        <f>E193/D193</f>
        <v>0.05</v>
      </c>
      <c r="S193" s="5">
        <f>O193/E193</f>
        <v>1.2E-2</v>
      </c>
      <c r="T193" t="s">
        <v>8314</v>
      </c>
      <c r="U193" t="s">
        <v>8318</v>
      </c>
    </row>
    <row r="194" spans="1:21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0">
        <f t="shared" si="6"/>
        <v>41899.792037037041</v>
      </c>
      <c r="L194" s="13" t="str">
        <f t="shared" si="7"/>
        <v>2014</v>
      </c>
      <c r="M194" s="10">
        <f>(((I194/60)/60)/24)+DATE(1970,1,1)</f>
        <v>41929.792037037041</v>
      </c>
      <c r="N194" t="b">
        <v>0</v>
      </c>
      <c r="O194">
        <v>3</v>
      </c>
      <c r="P194" t="b">
        <v>0</v>
      </c>
      <c r="Q194" t="s">
        <v>8268</v>
      </c>
      <c r="R194" s="6">
        <f>E194/D194</f>
        <v>1.7E-5</v>
      </c>
      <c r="S194" s="5">
        <f>O194/E194</f>
        <v>0.17647058823529413</v>
      </c>
      <c r="T194" t="s">
        <v>8314</v>
      </c>
      <c r="U194" t="s">
        <v>8318</v>
      </c>
    </row>
    <row r="195" spans="1:21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0">
        <f t="shared" ref="K195:K258" si="8">(((J195/60)/60)/24)+DATE(1970,1,1)</f>
        <v>41911.934791666667</v>
      </c>
      <c r="L195" s="13" t="str">
        <f t="shared" ref="L195:L258" si="9">TEXT(K195,"yyyy")</f>
        <v>2014</v>
      </c>
      <c r="M195" s="10">
        <f>(((I195/60)/60)/24)+DATE(1970,1,1)</f>
        <v>41971.976458333331</v>
      </c>
      <c r="N195" t="b">
        <v>0</v>
      </c>
      <c r="O195">
        <v>0</v>
      </c>
      <c r="P195" t="b">
        <v>0</v>
      </c>
      <c r="Q195" t="s">
        <v>8268</v>
      </c>
      <c r="R195" s="6">
        <f>E195/D195</f>
        <v>0</v>
      </c>
      <c r="S195" s="5" t="e">
        <f>O195/E195</f>
        <v>#DIV/0!</v>
      </c>
      <c r="T195" t="s">
        <v>8314</v>
      </c>
      <c r="U195" t="s">
        <v>8318</v>
      </c>
    </row>
    <row r="196" spans="1:21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0">
        <f t="shared" si="8"/>
        <v>42375.996886574074</v>
      </c>
      <c r="L196" s="13" t="str">
        <f t="shared" si="9"/>
        <v>2016</v>
      </c>
      <c r="M196" s="10">
        <f>(((I196/60)/60)/24)+DATE(1970,1,1)</f>
        <v>42435.996886574074</v>
      </c>
      <c r="N196" t="b">
        <v>0</v>
      </c>
      <c r="O196">
        <v>3</v>
      </c>
      <c r="P196" t="b">
        <v>0</v>
      </c>
      <c r="Q196" t="s">
        <v>8268</v>
      </c>
      <c r="R196" s="6">
        <f>E196/D196</f>
        <v>1.1999999999999999E-3</v>
      </c>
      <c r="S196" s="5">
        <f>O196/E196</f>
        <v>1</v>
      </c>
      <c r="T196" t="s">
        <v>8314</v>
      </c>
      <c r="U196" t="s">
        <v>8318</v>
      </c>
    </row>
    <row r="197" spans="1:21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0">
        <f t="shared" si="8"/>
        <v>42135.67050925926</v>
      </c>
      <c r="L197" s="13" t="str">
        <f t="shared" si="9"/>
        <v>2015</v>
      </c>
      <c r="M197" s="10">
        <f>(((I197/60)/60)/24)+DATE(1970,1,1)</f>
        <v>42195.67050925926</v>
      </c>
      <c r="N197" t="b">
        <v>0</v>
      </c>
      <c r="O197">
        <v>0</v>
      </c>
      <c r="P197" t="b">
        <v>0</v>
      </c>
      <c r="Q197" t="s">
        <v>8268</v>
      </c>
      <c r="R197" s="6">
        <f>E197/D197</f>
        <v>0</v>
      </c>
      <c r="S197" s="5" t="e">
        <f>O197/E197</f>
        <v>#DIV/0!</v>
      </c>
      <c r="T197" t="s">
        <v>8314</v>
      </c>
      <c r="U197" t="s">
        <v>8318</v>
      </c>
    </row>
    <row r="198" spans="1:21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0">
        <f t="shared" si="8"/>
        <v>42259.542800925927</v>
      </c>
      <c r="L198" s="13" t="str">
        <f t="shared" si="9"/>
        <v>2015</v>
      </c>
      <c r="M198" s="10">
        <f>(((I198/60)/60)/24)+DATE(1970,1,1)</f>
        <v>42287.875</v>
      </c>
      <c r="N198" t="b">
        <v>0</v>
      </c>
      <c r="O198">
        <v>19</v>
      </c>
      <c r="P198" t="b">
        <v>0</v>
      </c>
      <c r="Q198" t="s">
        <v>8268</v>
      </c>
      <c r="R198" s="6">
        <f>E198/D198</f>
        <v>0.41857142857142859</v>
      </c>
      <c r="S198" s="5">
        <f>O198/E198</f>
        <v>1.2969283276450512E-2</v>
      </c>
      <c r="T198" t="s">
        <v>8314</v>
      </c>
      <c r="U198" t="s">
        <v>8318</v>
      </c>
    </row>
    <row r="199" spans="1:21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0">
        <f t="shared" si="8"/>
        <v>42741.848379629635</v>
      </c>
      <c r="L199" s="13" t="str">
        <f t="shared" si="9"/>
        <v>2017</v>
      </c>
      <c r="M199" s="10">
        <f>(((I199/60)/60)/24)+DATE(1970,1,1)</f>
        <v>42783.875</v>
      </c>
      <c r="N199" t="b">
        <v>0</v>
      </c>
      <c r="O199">
        <v>8</v>
      </c>
      <c r="P199" t="b">
        <v>0</v>
      </c>
      <c r="Q199" t="s">
        <v>8268</v>
      </c>
      <c r="R199" s="6">
        <f>E199/D199</f>
        <v>0.1048</v>
      </c>
      <c r="S199" s="5">
        <f>O199/E199</f>
        <v>3.0534351145038167E-2</v>
      </c>
      <c r="T199" t="s">
        <v>8314</v>
      </c>
      <c r="U199" t="s">
        <v>8318</v>
      </c>
    </row>
    <row r="200" spans="1:21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0">
        <f t="shared" si="8"/>
        <v>41887.383356481485</v>
      </c>
      <c r="L200" s="13" t="str">
        <f t="shared" si="9"/>
        <v>2014</v>
      </c>
      <c r="M200" s="10">
        <f>(((I200/60)/60)/24)+DATE(1970,1,1)</f>
        <v>41917.383356481485</v>
      </c>
      <c r="N200" t="b">
        <v>0</v>
      </c>
      <c r="O200">
        <v>6</v>
      </c>
      <c r="P200" t="b">
        <v>0</v>
      </c>
      <c r="Q200" t="s">
        <v>8268</v>
      </c>
      <c r="R200" s="6">
        <f>E200/D200</f>
        <v>1.116E-2</v>
      </c>
      <c r="S200" s="5">
        <f>O200/E200</f>
        <v>2.1505376344086023E-2</v>
      </c>
      <c r="T200" t="s">
        <v>8314</v>
      </c>
      <c r="U200" t="s">
        <v>8318</v>
      </c>
    </row>
    <row r="201" spans="1:21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0">
        <f t="shared" si="8"/>
        <v>42584.123865740738</v>
      </c>
      <c r="L201" s="13" t="str">
        <f t="shared" si="9"/>
        <v>2016</v>
      </c>
      <c r="M201" s="10">
        <f>(((I201/60)/60)/24)+DATE(1970,1,1)</f>
        <v>42614.123865740738</v>
      </c>
      <c r="N201" t="b">
        <v>0</v>
      </c>
      <c r="O201">
        <v>0</v>
      </c>
      <c r="P201" t="b">
        <v>0</v>
      </c>
      <c r="Q201" t="s">
        <v>8268</v>
      </c>
      <c r="R201" s="6">
        <f>E201/D201</f>
        <v>0</v>
      </c>
      <c r="S201" s="5" t="e">
        <f>O201/E201</f>
        <v>#DIV/0!</v>
      </c>
      <c r="T201" t="s">
        <v>8314</v>
      </c>
      <c r="U201" t="s">
        <v>8318</v>
      </c>
    </row>
    <row r="202" spans="1:21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0">
        <f t="shared" si="8"/>
        <v>41867.083368055559</v>
      </c>
      <c r="L202" s="13" t="str">
        <f t="shared" si="9"/>
        <v>2014</v>
      </c>
      <c r="M202" s="10">
        <f>(((I202/60)/60)/24)+DATE(1970,1,1)</f>
        <v>41897.083368055559</v>
      </c>
      <c r="N202" t="b">
        <v>0</v>
      </c>
      <c r="O202">
        <v>18</v>
      </c>
      <c r="P202" t="b">
        <v>0</v>
      </c>
      <c r="Q202" t="s">
        <v>8268</v>
      </c>
      <c r="R202" s="6">
        <f>E202/D202</f>
        <v>0.26192500000000002</v>
      </c>
      <c r="S202" s="5">
        <f>O202/E202</f>
        <v>1.1453660398969171E-2</v>
      </c>
      <c r="T202" t="s">
        <v>8314</v>
      </c>
      <c r="U202" t="s">
        <v>8318</v>
      </c>
    </row>
    <row r="203" spans="1:21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0">
        <f t="shared" si="8"/>
        <v>42023.818622685183</v>
      </c>
      <c r="L203" s="13" t="str">
        <f t="shared" si="9"/>
        <v>2015</v>
      </c>
      <c r="M203" s="10">
        <f>(((I203/60)/60)/24)+DATE(1970,1,1)</f>
        <v>42043.818622685183</v>
      </c>
      <c r="N203" t="b">
        <v>0</v>
      </c>
      <c r="O203">
        <v>7</v>
      </c>
      <c r="P203" t="b">
        <v>0</v>
      </c>
      <c r="Q203" t="s">
        <v>8268</v>
      </c>
      <c r="R203" s="6">
        <f>E203/D203</f>
        <v>0.58461538461538465</v>
      </c>
      <c r="S203" s="5">
        <f>O203/E203</f>
        <v>1.8421052631578946E-2</v>
      </c>
      <c r="T203" t="s">
        <v>8314</v>
      </c>
      <c r="U203" t="s">
        <v>8318</v>
      </c>
    </row>
    <row r="204" spans="1:21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0">
        <f t="shared" si="8"/>
        <v>42255.927824074075</v>
      </c>
      <c r="L204" s="13" t="str">
        <f t="shared" si="9"/>
        <v>2015</v>
      </c>
      <c r="M204" s="10">
        <f>(((I204/60)/60)/24)+DATE(1970,1,1)</f>
        <v>42285.874305555553</v>
      </c>
      <c r="N204" t="b">
        <v>0</v>
      </c>
      <c r="O204">
        <v>0</v>
      </c>
      <c r="P204" t="b">
        <v>0</v>
      </c>
      <c r="Q204" t="s">
        <v>8268</v>
      </c>
      <c r="R204" s="6">
        <f>E204/D204</f>
        <v>0</v>
      </c>
      <c r="S204" s="5" t="e">
        <f>O204/E204</f>
        <v>#DIV/0!</v>
      </c>
      <c r="T204" t="s">
        <v>8314</v>
      </c>
      <c r="U204" t="s">
        <v>8318</v>
      </c>
    </row>
    <row r="205" spans="1:21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0">
        <f t="shared" si="8"/>
        <v>41973.847962962958</v>
      </c>
      <c r="L205" s="13" t="str">
        <f t="shared" si="9"/>
        <v>2014</v>
      </c>
      <c r="M205" s="10">
        <f>(((I205/60)/60)/24)+DATE(1970,1,1)</f>
        <v>42033.847962962958</v>
      </c>
      <c r="N205" t="b">
        <v>0</v>
      </c>
      <c r="O205">
        <v>8</v>
      </c>
      <c r="P205" t="b">
        <v>0</v>
      </c>
      <c r="Q205" t="s">
        <v>8268</v>
      </c>
      <c r="R205" s="6">
        <f>E205/D205</f>
        <v>0.2984</v>
      </c>
      <c r="S205" s="5">
        <f>O205/E205</f>
        <v>1.0723860589812333E-2</v>
      </c>
      <c r="T205" t="s">
        <v>8314</v>
      </c>
      <c r="U205" t="s">
        <v>8318</v>
      </c>
    </row>
    <row r="206" spans="1:21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0">
        <f t="shared" si="8"/>
        <v>42556.583368055552</v>
      </c>
      <c r="L206" s="13" t="str">
        <f t="shared" si="9"/>
        <v>2016</v>
      </c>
      <c r="M206" s="10">
        <f>(((I206/60)/60)/24)+DATE(1970,1,1)</f>
        <v>42586.583368055552</v>
      </c>
      <c r="N206" t="b">
        <v>0</v>
      </c>
      <c r="O206">
        <v>1293</v>
      </c>
      <c r="P206" t="b">
        <v>0</v>
      </c>
      <c r="Q206" t="s">
        <v>8268</v>
      </c>
      <c r="R206" s="6">
        <f>E206/D206</f>
        <v>0.50721666666666665</v>
      </c>
      <c r="S206" s="5">
        <f>O206/E206</f>
        <v>8.4973548450694974E-3</v>
      </c>
      <c r="T206" t="s">
        <v>8314</v>
      </c>
      <c r="U206" t="s">
        <v>8318</v>
      </c>
    </row>
    <row r="207" spans="1:21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0">
        <f t="shared" si="8"/>
        <v>42248.632199074069</v>
      </c>
      <c r="L207" s="13" t="str">
        <f t="shared" si="9"/>
        <v>2015</v>
      </c>
      <c r="M207" s="10">
        <f>(((I207/60)/60)/24)+DATE(1970,1,1)</f>
        <v>42283.632199074069</v>
      </c>
      <c r="N207" t="b">
        <v>0</v>
      </c>
      <c r="O207">
        <v>17</v>
      </c>
      <c r="P207" t="b">
        <v>0</v>
      </c>
      <c r="Q207" t="s">
        <v>8268</v>
      </c>
      <c r="R207" s="6">
        <f>E207/D207</f>
        <v>0.16250000000000001</v>
      </c>
      <c r="S207" s="5">
        <f>O207/E207</f>
        <v>1.3076923076923076E-2</v>
      </c>
      <c r="T207" t="s">
        <v>8314</v>
      </c>
      <c r="U207" t="s">
        <v>8318</v>
      </c>
    </row>
    <row r="208" spans="1:21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0">
        <f t="shared" si="8"/>
        <v>42567.004432870366</v>
      </c>
      <c r="L208" s="13" t="str">
        <f t="shared" si="9"/>
        <v>2016</v>
      </c>
      <c r="M208" s="10">
        <f>(((I208/60)/60)/24)+DATE(1970,1,1)</f>
        <v>42588.004432870366</v>
      </c>
      <c r="N208" t="b">
        <v>0</v>
      </c>
      <c r="O208">
        <v>0</v>
      </c>
      <c r="P208" t="b">
        <v>0</v>
      </c>
      <c r="Q208" t="s">
        <v>8268</v>
      </c>
      <c r="R208" s="6">
        <f>E208/D208</f>
        <v>0</v>
      </c>
      <c r="S208" s="5" t="e">
        <f>O208/E208</f>
        <v>#DIV/0!</v>
      </c>
      <c r="T208" t="s">
        <v>8314</v>
      </c>
      <c r="U208" t="s">
        <v>8318</v>
      </c>
    </row>
    <row r="209" spans="1:21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0">
        <f t="shared" si="8"/>
        <v>41978.197199074071</v>
      </c>
      <c r="L209" s="13" t="str">
        <f t="shared" si="9"/>
        <v>2014</v>
      </c>
      <c r="M209" s="10">
        <f>(((I209/60)/60)/24)+DATE(1970,1,1)</f>
        <v>42008.197199074071</v>
      </c>
      <c r="N209" t="b">
        <v>0</v>
      </c>
      <c r="O209">
        <v>13</v>
      </c>
      <c r="P209" t="b">
        <v>0</v>
      </c>
      <c r="Q209" t="s">
        <v>8268</v>
      </c>
      <c r="R209" s="6">
        <f>E209/D209</f>
        <v>0.15214285714285714</v>
      </c>
      <c r="S209" s="5">
        <f>O209/E209</f>
        <v>6.1032863849765258E-3</v>
      </c>
      <c r="T209" t="s">
        <v>8314</v>
      </c>
      <c r="U209" t="s">
        <v>8318</v>
      </c>
    </row>
    <row r="210" spans="1:21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0">
        <f t="shared" si="8"/>
        <v>41959.369988425926</v>
      </c>
      <c r="L210" s="13" t="str">
        <f t="shared" si="9"/>
        <v>2014</v>
      </c>
      <c r="M210" s="10">
        <f>(((I210/60)/60)/24)+DATE(1970,1,1)</f>
        <v>41989.369988425926</v>
      </c>
      <c r="N210" t="b">
        <v>0</v>
      </c>
      <c r="O210">
        <v>0</v>
      </c>
      <c r="P210" t="b">
        <v>0</v>
      </c>
      <c r="Q210" t="s">
        <v>8268</v>
      </c>
      <c r="R210" s="6">
        <f>E210/D210</f>
        <v>0</v>
      </c>
      <c r="S210" s="5" t="e">
        <f>O210/E210</f>
        <v>#DIV/0!</v>
      </c>
      <c r="T210" t="s">
        <v>8314</v>
      </c>
      <c r="U210" t="s">
        <v>8318</v>
      </c>
    </row>
    <row r="211" spans="1:21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0">
        <f t="shared" si="8"/>
        <v>42165.922858796301</v>
      </c>
      <c r="L211" s="13" t="str">
        <f t="shared" si="9"/>
        <v>2015</v>
      </c>
      <c r="M211" s="10">
        <f>(((I211/60)/60)/24)+DATE(1970,1,1)</f>
        <v>42195.922858796301</v>
      </c>
      <c r="N211" t="b">
        <v>0</v>
      </c>
      <c r="O211">
        <v>0</v>
      </c>
      <c r="P211" t="b">
        <v>0</v>
      </c>
      <c r="Q211" t="s">
        <v>8268</v>
      </c>
      <c r="R211" s="6">
        <f>E211/D211</f>
        <v>0</v>
      </c>
      <c r="S211" s="5" t="e">
        <f>O211/E211</f>
        <v>#DIV/0!</v>
      </c>
      <c r="T211" t="s">
        <v>8314</v>
      </c>
      <c r="U211" t="s">
        <v>8318</v>
      </c>
    </row>
    <row r="212" spans="1:21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0">
        <f t="shared" si="8"/>
        <v>42249.064722222218</v>
      </c>
      <c r="L212" s="13" t="str">
        <f t="shared" si="9"/>
        <v>2015</v>
      </c>
      <c r="M212" s="10">
        <f>(((I212/60)/60)/24)+DATE(1970,1,1)</f>
        <v>42278.208333333328</v>
      </c>
      <c r="N212" t="b">
        <v>0</v>
      </c>
      <c r="O212">
        <v>33</v>
      </c>
      <c r="P212" t="b">
        <v>0</v>
      </c>
      <c r="Q212" t="s">
        <v>8268</v>
      </c>
      <c r="R212" s="6">
        <f>E212/D212</f>
        <v>0.2525</v>
      </c>
      <c r="S212" s="5">
        <f>O212/E212</f>
        <v>1.089108910891089E-2</v>
      </c>
      <c r="T212" t="s">
        <v>8314</v>
      </c>
      <c r="U212" t="s">
        <v>8318</v>
      </c>
    </row>
    <row r="213" spans="1:21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0">
        <f t="shared" si="8"/>
        <v>42236.159918981488</v>
      </c>
      <c r="L213" s="13" t="str">
        <f t="shared" si="9"/>
        <v>2015</v>
      </c>
      <c r="M213" s="10">
        <f>(((I213/60)/60)/24)+DATE(1970,1,1)</f>
        <v>42266.159918981488</v>
      </c>
      <c r="N213" t="b">
        <v>0</v>
      </c>
      <c r="O213">
        <v>12</v>
      </c>
      <c r="P213" t="b">
        <v>0</v>
      </c>
      <c r="Q213" t="s">
        <v>8268</v>
      </c>
      <c r="R213" s="6">
        <f>E213/D213</f>
        <v>0.44600000000000001</v>
      </c>
      <c r="S213" s="5">
        <f>O213/E213</f>
        <v>5.3811659192825115E-3</v>
      </c>
      <c r="T213" t="s">
        <v>8314</v>
      </c>
      <c r="U213" t="s">
        <v>8318</v>
      </c>
    </row>
    <row r="214" spans="1:21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0">
        <f t="shared" si="8"/>
        <v>42416.881018518514</v>
      </c>
      <c r="L214" s="13" t="str">
        <f t="shared" si="9"/>
        <v>2016</v>
      </c>
      <c r="M214" s="10">
        <f>(((I214/60)/60)/24)+DATE(1970,1,1)</f>
        <v>42476.839351851857</v>
      </c>
      <c r="N214" t="b">
        <v>0</v>
      </c>
      <c r="O214">
        <v>1</v>
      </c>
      <c r="P214" t="b">
        <v>0</v>
      </c>
      <c r="Q214" t="s">
        <v>8268</v>
      </c>
      <c r="R214" s="6">
        <f>E214/D214</f>
        <v>1.5873015873015873E-4</v>
      </c>
      <c r="S214" s="5">
        <f>O214/E214</f>
        <v>1</v>
      </c>
      <c r="T214" t="s">
        <v>8314</v>
      </c>
      <c r="U214" t="s">
        <v>8318</v>
      </c>
    </row>
    <row r="215" spans="1:21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0">
        <f t="shared" si="8"/>
        <v>42202.594293981485</v>
      </c>
      <c r="L215" s="13" t="str">
        <f t="shared" si="9"/>
        <v>2015</v>
      </c>
      <c r="M215" s="10">
        <f>(((I215/60)/60)/24)+DATE(1970,1,1)</f>
        <v>42232.587974537033</v>
      </c>
      <c r="N215" t="b">
        <v>0</v>
      </c>
      <c r="O215">
        <v>1</v>
      </c>
      <c r="P215" t="b">
        <v>0</v>
      </c>
      <c r="Q215" t="s">
        <v>8268</v>
      </c>
      <c r="R215" s="6">
        <f>E215/D215</f>
        <v>4.0000000000000002E-4</v>
      </c>
      <c r="S215" s="5">
        <f>O215/E215</f>
        <v>0.05</v>
      </c>
      <c r="T215" t="s">
        <v>8314</v>
      </c>
      <c r="U215" t="s">
        <v>8318</v>
      </c>
    </row>
    <row r="216" spans="1:21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0">
        <f t="shared" si="8"/>
        <v>42009.64061342593</v>
      </c>
      <c r="L216" s="13" t="str">
        <f t="shared" si="9"/>
        <v>2015</v>
      </c>
      <c r="M216" s="10">
        <f>(((I216/60)/60)/24)+DATE(1970,1,1)</f>
        <v>42069.64061342593</v>
      </c>
      <c r="N216" t="b">
        <v>0</v>
      </c>
      <c r="O216">
        <v>1</v>
      </c>
      <c r="P216" t="b">
        <v>0</v>
      </c>
      <c r="Q216" t="s">
        <v>8268</v>
      </c>
      <c r="R216" s="6">
        <f>E216/D216</f>
        <v>8.0000000000000007E-5</v>
      </c>
      <c r="S216" s="5">
        <f>O216/E216</f>
        <v>1</v>
      </c>
      <c r="T216" t="s">
        <v>8314</v>
      </c>
      <c r="U216" t="s">
        <v>8318</v>
      </c>
    </row>
    <row r="217" spans="1:21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0">
        <f t="shared" si="8"/>
        <v>42375.230115740742</v>
      </c>
      <c r="L217" s="13" t="str">
        <f t="shared" si="9"/>
        <v>2016</v>
      </c>
      <c r="M217" s="10">
        <f>(((I217/60)/60)/24)+DATE(1970,1,1)</f>
        <v>42417.999305555553</v>
      </c>
      <c r="N217" t="b">
        <v>0</v>
      </c>
      <c r="O217">
        <v>1</v>
      </c>
      <c r="P217" t="b">
        <v>0</v>
      </c>
      <c r="Q217" t="s">
        <v>8268</v>
      </c>
      <c r="R217" s="6">
        <f>E217/D217</f>
        <v>2.2727272727272726E-3</v>
      </c>
      <c r="S217" s="5">
        <f>O217/E217</f>
        <v>0.1</v>
      </c>
      <c r="T217" t="s">
        <v>8314</v>
      </c>
      <c r="U217" t="s">
        <v>8318</v>
      </c>
    </row>
    <row r="218" spans="1:21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0">
        <f t="shared" si="8"/>
        <v>42066.958761574075</v>
      </c>
      <c r="L218" s="13" t="str">
        <f t="shared" si="9"/>
        <v>2015</v>
      </c>
      <c r="M218" s="10">
        <f>(((I218/60)/60)/24)+DATE(1970,1,1)</f>
        <v>42116.917094907403</v>
      </c>
      <c r="N218" t="b">
        <v>0</v>
      </c>
      <c r="O218">
        <v>84</v>
      </c>
      <c r="P218" t="b">
        <v>0</v>
      </c>
      <c r="Q218" t="s">
        <v>8268</v>
      </c>
      <c r="R218" s="6">
        <f>E218/D218</f>
        <v>0.55698440000000005</v>
      </c>
      <c r="S218" s="5">
        <f>O218/E218</f>
        <v>3.0162424656776741E-3</v>
      </c>
      <c r="T218" t="s">
        <v>8314</v>
      </c>
      <c r="U218" t="s">
        <v>8318</v>
      </c>
    </row>
    <row r="219" spans="1:21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0">
        <f t="shared" si="8"/>
        <v>41970.64061342593</v>
      </c>
      <c r="L219" s="13" t="str">
        <f t="shared" si="9"/>
        <v>2014</v>
      </c>
      <c r="M219" s="10">
        <f>(((I219/60)/60)/24)+DATE(1970,1,1)</f>
        <v>42001.64061342593</v>
      </c>
      <c r="N219" t="b">
        <v>0</v>
      </c>
      <c r="O219">
        <v>38</v>
      </c>
      <c r="P219" t="b">
        <v>0</v>
      </c>
      <c r="Q219" t="s">
        <v>8268</v>
      </c>
      <c r="R219" s="6">
        <f>E219/D219</f>
        <v>0.11942999999999999</v>
      </c>
      <c r="S219" s="5">
        <f>O219/E219</f>
        <v>3.1817801222473415E-3</v>
      </c>
      <c r="T219" t="s">
        <v>8314</v>
      </c>
      <c r="U219" t="s">
        <v>8318</v>
      </c>
    </row>
    <row r="220" spans="1:21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0">
        <f t="shared" si="8"/>
        <v>42079.628344907411</v>
      </c>
      <c r="L220" s="13" t="str">
        <f t="shared" si="9"/>
        <v>2015</v>
      </c>
      <c r="M220" s="10">
        <f>(((I220/60)/60)/24)+DATE(1970,1,1)</f>
        <v>42139.628344907411</v>
      </c>
      <c r="N220" t="b">
        <v>0</v>
      </c>
      <c r="O220">
        <v>1</v>
      </c>
      <c r="P220" t="b">
        <v>0</v>
      </c>
      <c r="Q220" t="s">
        <v>8268</v>
      </c>
      <c r="R220" s="6">
        <f>E220/D220</f>
        <v>0.02</v>
      </c>
      <c r="S220" s="5">
        <f>O220/E220</f>
        <v>0.01</v>
      </c>
      <c r="T220" t="s">
        <v>8314</v>
      </c>
      <c r="U220" t="s">
        <v>8318</v>
      </c>
    </row>
    <row r="221" spans="1:21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0">
        <f t="shared" si="8"/>
        <v>42429.326678240745</v>
      </c>
      <c r="L221" s="13" t="str">
        <f t="shared" si="9"/>
        <v>2016</v>
      </c>
      <c r="M221" s="10">
        <f>(((I221/60)/60)/24)+DATE(1970,1,1)</f>
        <v>42461.290972222225</v>
      </c>
      <c r="N221" t="b">
        <v>0</v>
      </c>
      <c r="O221">
        <v>76</v>
      </c>
      <c r="P221" t="b">
        <v>0</v>
      </c>
      <c r="Q221" t="s">
        <v>8268</v>
      </c>
      <c r="R221" s="6">
        <f>E221/D221</f>
        <v>0.17630000000000001</v>
      </c>
      <c r="S221" s="5">
        <f>O221/E221</f>
        <v>8.621667612024958E-3</v>
      </c>
      <c r="T221" t="s">
        <v>8314</v>
      </c>
      <c r="U221" t="s">
        <v>8318</v>
      </c>
    </row>
    <row r="222" spans="1:21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0">
        <f t="shared" si="8"/>
        <v>42195.643865740742</v>
      </c>
      <c r="L222" s="13" t="str">
        <f t="shared" si="9"/>
        <v>2015</v>
      </c>
      <c r="M222" s="10">
        <f>(((I222/60)/60)/24)+DATE(1970,1,1)</f>
        <v>42236.837499999994</v>
      </c>
      <c r="N222" t="b">
        <v>0</v>
      </c>
      <c r="O222">
        <v>3</v>
      </c>
      <c r="P222" t="b">
        <v>0</v>
      </c>
      <c r="Q222" t="s">
        <v>8268</v>
      </c>
      <c r="R222" s="6">
        <f>E222/D222</f>
        <v>7.1999999999999998E-3</v>
      </c>
      <c r="S222" s="5">
        <f>O222/E222</f>
        <v>8.3333333333333332E-3</v>
      </c>
      <c r="T222" t="s">
        <v>8314</v>
      </c>
      <c r="U222" t="s">
        <v>8318</v>
      </c>
    </row>
    <row r="223" spans="1:21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0">
        <f t="shared" si="8"/>
        <v>42031.837546296301</v>
      </c>
      <c r="L223" s="13" t="str">
        <f t="shared" si="9"/>
        <v>2015</v>
      </c>
      <c r="M223" s="10">
        <f>(((I223/60)/60)/24)+DATE(1970,1,1)</f>
        <v>42091.79587962963</v>
      </c>
      <c r="N223" t="b">
        <v>0</v>
      </c>
      <c r="O223">
        <v>0</v>
      </c>
      <c r="P223" t="b">
        <v>0</v>
      </c>
      <c r="Q223" t="s">
        <v>8268</v>
      </c>
      <c r="R223" s="6">
        <f>E223/D223</f>
        <v>0</v>
      </c>
      <c r="S223" s="5" t="e">
        <f>O223/E223</f>
        <v>#DIV/0!</v>
      </c>
      <c r="T223" t="s">
        <v>8314</v>
      </c>
      <c r="U223" t="s">
        <v>8318</v>
      </c>
    </row>
    <row r="224" spans="1:21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0">
        <f t="shared" si="8"/>
        <v>42031.769884259258</v>
      </c>
      <c r="L224" s="13" t="str">
        <f t="shared" si="9"/>
        <v>2015</v>
      </c>
      <c r="M224" s="10">
        <f>(((I224/60)/60)/24)+DATE(1970,1,1)</f>
        <v>42090.110416666663</v>
      </c>
      <c r="N224" t="b">
        <v>0</v>
      </c>
      <c r="O224">
        <v>2</v>
      </c>
      <c r="P224" t="b">
        <v>0</v>
      </c>
      <c r="Q224" t="s">
        <v>8268</v>
      </c>
      <c r="R224" s="6">
        <f>E224/D224</f>
        <v>0.13</v>
      </c>
      <c r="S224" s="5">
        <f>O224/E224</f>
        <v>1.5384615384615385E-2</v>
      </c>
      <c r="T224" t="s">
        <v>8314</v>
      </c>
      <c r="U224" t="s">
        <v>8318</v>
      </c>
    </row>
    <row r="225" spans="1:21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0">
        <f t="shared" si="8"/>
        <v>42482.048032407409</v>
      </c>
      <c r="L225" s="13" t="str">
        <f t="shared" si="9"/>
        <v>2016</v>
      </c>
      <c r="M225" s="10">
        <f>(((I225/60)/60)/24)+DATE(1970,1,1)</f>
        <v>42512.045138888891</v>
      </c>
      <c r="N225" t="b">
        <v>0</v>
      </c>
      <c r="O225">
        <v>0</v>
      </c>
      <c r="P225" t="b">
        <v>0</v>
      </c>
      <c r="Q225" t="s">
        <v>8268</v>
      </c>
      <c r="R225" s="6">
        <f>E225/D225</f>
        <v>0</v>
      </c>
      <c r="S225" s="5" t="e">
        <f>O225/E225</f>
        <v>#DIV/0!</v>
      </c>
      <c r="T225" t="s">
        <v>8314</v>
      </c>
      <c r="U225" t="s">
        <v>8318</v>
      </c>
    </row>
    <row r="226" spans="1:21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0">
        <f t="shared" si="8"/>
        <v>42135.235254629632</v>
      </c>
      <c r="L226" s="13" t="str">
        <f t="shared" si="9"/>
        <v>2015</v>
      </c>
      <c r="M226" s="10">
        <f>(((I226/60)/60)/24)+DATE(1970,1,1)</f>
        <v>42195.235254629632</v>
      </c>
      <c r="N226" t="b">
        <v>0</v>
      </c>
      <c r="O226">
        <v>0</v>
      </c>
      <c r="P226" t="b">
        <v>0</v>
      </c>
      <c r="Q226" t="s">
        <v>8268</v>
      </c>
      <c r="R226" s="6">
        <f>E226/D226</f>
        <v>0</v>
      </c>
      <c r="S226" s="5" t="e">
        <f>O226/E226</f>
        <v>#DIV/0!</v>
      </c>
      <c r="T226" t="s">
        <v>8314</v>
      </c>
      <c r="U226" t="s">
        <v>8318</v>
      </c>
    </row>
    <row r="227" spans="1:21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0">
        <f t="shared" si="8"/>
        <v>42438.961273148147</v>
      </c>
      <c r="L227" s="13" t="str">
        <f t="shared" si="9"/>
        <v>2016</v>
      </c>
      <c r="M227" s="10">
        <f>(((I227/60)/60)/24)+DATE(1970,1,1)</f>
        <v>42468.919606481482</v>
      </c>
      <c r="N227" t="b">
        <v>0</v>
      </c>
      <c r="O227">
        <v>0</v>
      </c>
      <c r="P227" t="b">
        <v>0</v>
      </c>
      <c r="Q227" t="s">
        <v>8268</v>
      </c>
      <c r="R227" s="6">
        <f>E227/D227</f>
        <v>0</v>
      </c>
      <c r="S227" s="5" t="e">
        <f>O227/E227</f>
        <v>#DIV/0!</v>
      </c>
      <c r="T227" t="s">
        <v>8314</v>
      </c>
      <c r="U227" t="s">
        <v>8318</v>
      </c>
    </row>
    <row r="228" spans="1:21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0">
        <f t="shared" si="8"/>
        <v>42106.666018518517</v>
      </c>
      <c r="L228" s="13" t="str">
        <f t="shared" si="9"/>
        <v>2015</v>
      </c>
      <c r="M228" s="10">
        <f>(((I228/60)/60)/24)+DATE(1970,1,1)</f>
        <v>42155.395138888889</v>
      </c>
      <c r="N228" t="b">
        <v>0</v>
      </c>
      <c r="O228">
        <v>2</v>
      </c>
      <c r="P228" t="b">
        <v>0</v>
      </c>
      <c r="Q228" t="s">
        <v>8268</v>
      </c>
      <c r="R228" s="6">
        <f>E228/D228</f>
        <v>8.6206896551724137E-3</v>
      </c>
      <c r="S228" s="5">
        <f>O228/E228</f>
        <v>8.0000000000000002E-3</v>
      </c>
      <c r="T228" t="s">
        <v>8314</v>
      </c>
      <c r="U228" t="s">
        <v>8318</v>
      </c>
    </row>
    <row r="229" spans="1:21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0">
        <f t="shared" si="8"/>
        <v>42164.893993055557</v>
      </c>
      <c r="L229" s="13" t="str">
        <f t="shared" si="9"/>
        <v>2015</v>
      </c>
      <c r="M229" s="10">
        <f>(((I229/60)/60)/24)+DATE(1970,1,1)</f>
        <v>42194.893993055557</v>
      </c>
      <c r="N229" t="b">
        <v>0</v>
      </c>
      <c r="O229">
        <v>0</v>
      </c>
      <c r="P229" t="b">
        <v>0</v>
      </c>
      <c r="Q229" t="s">
        <v>8268</v>
      </c>
      <c r="R229" s="6">
        <f>E229/D229</f>
        <v>0</v>
      </c>
      <c r="S229" s="5" t="e">
        <f>O229/E229</f>
        <v>#DIV/0!</v>
      </c>
      <c r="T229" t="s">
        <v>8314</v>
      </c>
      <c r="U229" t="s">
        <v>8318</v>
      </c>
    </row>
    <row r="230" spans="1:21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0">
        <f t="shared" si="8"/>
        <v>42096.686400462961</v>
      </c>
      <c r="L230" s="13" t="str">
        <f t="shared" si="9"/>
        <v>2015</v>
      </c>
      <c r="M230" s="10">
        <f>(((I230/60)/60)/24)+DATE(1970,1,1)</f>
        <v>42156.686400462961</v>
      </c>
      <c r="N230" t="b">
        <v>0</v>
      </c>
      <c r="O230">
        <v>0</v>
      </c>
      <c r="P230" t="b">
        <v>0</v>
      </c>
      <c r="Q230" t="s">
        <v>8268</v>
      </c>
      <c r="R230" s="6">
        <f>E230/D230</f>
        <v>0</v>
      </c>
      <c r="S230" s="5" t="e">
        <f>O230/E230</f>
        <v>#DIV/0!</v>
      </c>
      <c r="T230" t="s">
        <v>8314</v>
      </c>
      <c r="U230" t="s">
        <v>8318</v>
      </c>
    </row>
    <row r="231" spans="1:21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0">
        <f t="shared" si="8"/>
        <v>42383.933993055558</v>
      </c>
      <c r="L231" s="13" t="str">
        <f t="shared" si="9"/>
        <v>2016</v>
      </c>
      <c r="M231" s="10">
        <f>(((I231/60)/60)/24)+DATE(1970,1,1)</f>
        <v>42413.933993055558</v>
      </c>
      <c r="N231" t="b">
        <v>0</v>
      </c>
      <c r="O231">
        <v>0</v>
      </c>
      <c r="P231" t="b">
        <v>0</v>
      </c>
      <c r="Q231" t="s">
        <v>8268</v>
      </c>
      <c r="R231" s="6">
        <f>E231/D231</f>
        <v>0</v>
      </c>
      <c r="S231" s="5" t="e">
        <f>O231/E231</f>
        <v>#DIV/0!</v>
      </c>
      <c r="T231" t="s">
        <v>8314</v>
      </c>
      <c r="U231" t="s">
        <v>8318</v>
      </c>
    </row>
    <row r="232" spans="1:21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0">
        <f t="shared" si="8"/>
        <v>42129.777210648142</v>
      </c>
      <c r="L232" s="13" t="str">
        <f t="shared" si="9"/>
        <v>2015</v>
      </c>
      <c r="M232" s="10">
        <f>(((I232/60)/60)/24)+DATE(1970,1,1)</f>
        <v>42159.777210648142</v>
      </c>
      <c r="N232" t="b">
        <v>0</v>
      </c>
      <c r="O232">
        <v>2</v>
      </c>
      <c r="P232" t="b">
        <v>0</v>
      </c>
      <c r="Q232" t="s">
        <v>8268</v>
      </c>
      <c r="R232" s="6">
        <f>E232/D232</f>
        <v>4.0000000000000001E-3</v>
      </c>
      <c r="S232" s="5">
        <f>O232/E232</f>
        <v>3.3333333333333333E-2</v>
      </c>
      <c r="T232" t="s">
        <v>8314</v>
      </c>
      <c r="U232" t="s">
        <v>8318</v>
      </c>
    </row>
    <row r="233" spans="1:21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0">
        <f t="shared" si="8"/>
        <v>42341.958923611113</v>
      </c>
      <c r="L233" s="13" t="str">
        <f t="shared" si="9"/>
        <v>2015</v>
      </c>
      <c r="M233" s="10">
        <f>(((I233/60)/60)/24)+DATE(1970,1,1)</f>
        <v>42371.958923611113</v>
      </c>
      <c r="N233" t="b">
        <v>0</v>
      </c>
      <c r="O233">
        <v>0</v>
      </c>
      <c r="P233" t="b">
        <v>0</v>
      </c>
      <c r="Q233" t="s">
        <v>8268</v>
      </c>
      <c r="R233" s="6">
        <f>E233/D233</f>
        <v>0</v>
      </c>
      <c r="S233" s="5" t="e">
        <f>O233/E233</f>
        <v>#DIV/0!</v>
      </c>
      <c r="T233" t="s">
        <v>8314</v>
      </c>
      <c r="U233" t="s">
        <v>8318</v>
      </c>
    </row>
    <row r="234" spans="1:21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0">
        <f t="shared" si="8"/>
        <v>42032.82576388889</v>
      </c>
      <c r="L234" s="13" t="str">
        <f t="shared" si="9"/>
        <v>2015</v>
      </c>
      <c r="M234" s="10">
        <f>(((I234/60)/60)/24)+DATE(1970,1,1)</f>
        <v>42062.82576388889</v>
      </c>
      <c r="N234" t="b">
        <v>0</v>
      </c>
      <c r="O234">
        <v>7</v>
      </c>
      <c r="P234" t="b">
        <v>0</v>
      </c>
      <c r="Q234" t="s">
        <v>8268</v>
      </c>
      <c r="R234" s="6">
        <f>E234/D234</f>
        <v>2.75E-2</v>
      </c>
      <c r="S234" s="5">
        <f>O234/E234</f>
        <v>6.363636363636363E-2</v>
      </c>
      <c r="T234" t="s">
        <v>8314</v>
      </c>
      <c r="U234" t="s">
        <v>8318</v>
      </c>
    </row>
    <row r="235" spans="1:21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0">
        <f t="shared" si="8"/>
        <v>42612.911712962959</v>
      </c>
      <c r="L235" s="13" t="str">
        <f t="shared" si="9"/>
        <v>2016</v>
      </c>
      <c r="M235" s="10">
        <f>(((I235/60)/60)/24)+DATE(1970,1,1)</f>
        <v>42642.911712962959</v>
      </c>
      <c r="N235" t="b">
        <v>0</v>
      </c>
      <c r="O235">
        <v>0</v>
      </c>
      <c r="P235" t="b">
        <v>0</v>
      </c>
      <c r="Q235" t="s">
        <v>8268</v>
      </c>
      <c r="R235" s="6">
        <f>E235/D235</f>
        <v>0</v>
      </c>
      <c r="S235" s="5" t="e">
        <f>O235/E235</f>
        <v>#DIV/0!</v>
      </c>
      <c r="T235" t="s">
        <v>8314</v>
      </c>
      <c r="U235" t="s">
        <v>8318</v>
      </c>
    </row>
    <row r="236" spans="1:21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0">
        <f t="shared" si="8"/>
        <v>42136.035405092596</v>
      </c>
      <c r="L236" s="13" t="str">
        <f t="shared" si="9"/>
        <v>2015</v>
      </c>
      <c r="M236" s="10">
        <f>(((I236/60)/60)/24)+DATE(1970,1,1)</f>
        <v>42176.035405092596</v>
      </c>
      <c r="N236" t="b">
        <v>0</v>
      </c>
      <c r="O236">
        <v>5</v>
      </c>
      <c r="P236" t="b">
        <v>0</v>
      </c>
      <c r="Q236" t="s">
        <v>8268</v>
      </c>
      <c r="R236" s="6">
        <f>E236/D236</f>
        <v>0.40100000000000002</v>
      </c>
      <c r="S236" s="5">
        <f>O236/E236</f>
        <v>1.2468827930174564E-2</v>
      </c>
      <c r="T236" t="s">
        <v>8314</v>
      </c>
      <c r="U236" t="s">
        <v>8318</v>
      </c>
    </row>
    <row r="237" spans="1:21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0">
        <f t="shared" si="8"/>
        <v>42164.908530092594</v>
      </c>
      <c r="L237" s="13" t="str">
        <f t="shared" si="9"/>
        <v>2015</v>
      </c>
      <c r="M237" s="10">
        <f>(((I237/60)/60)/24)+DATE(1970,1,1)</f>
        <v>42194.908530092594</v>
      </c>
      <c r="N237" t="b">
        <v>0</v>
      </c>
      <c r="O237">
        <v>0</v>
      </c>
      <c r="P237" t="b">
        <v>0</v>
      </c>
      <c r="Q237" t="s">
        <v>8268</v>
      </c>
      <c r="R237" s="6">
        <f>E237/D237</f>
        <v>0</v>
      </c>
      <c r="S237" s="5" t="e">
        <f>O237/E237</f>
        <v>#DIV/0!</v>
      </c>
      <c r="T237" t="s">
        <v>8314</v>
      </c>
      <c r="U237" t="s">
        <v>8318</v>
      </c>
    </row>
    <row r="238" spans="1:21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0">
        <f t="shared" si="8"/>
        <v>42321.08447916666</v>
      </c>
      <c r="L238" s="13" t="str">
        <f t="shared" si="9"/>
        <v>2015</v>
      </c>
      <c r="M238" s="10">
        <f>(((I238/60)/60)/24)+DATE(1970,1,1)</f>
        <v>42374</v>
      </c>
      <c r="N238" t="b">
        <v>0</v>
      </c>
      <c r="O238">
        <v>0</v>
      </c>
      <c r="P238" t="b">
        <v>0</v>
      </c>
      <c r="Q238" t="s">
        <v>8268</v>
      </c>
      <c r="R238" s="6">
        <f>E238/D238</f>
        <v>0</v>
      </c>
      <c r="S238" s="5" t="e">
        <f>O238/E238</f>
        <v>#DIV/0!</v>
      </c>
      <c r="T238" t="s">
        <v>8314</v>
      </c>
      <c r="U238" t="s">
        <v>8318</v>
      </c>
    </row>
    <row r="239" spans="1:21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0">
        <f t="shared" si="8"/>
        <v>42377.577187499999</v>
      </c>
      <c r="L239" s="13" t="str">
        <f t="shared" si="9"/>
        <v>2016</v>
      </c>
      <c r="M239" s="10">
        <f>(((I239/60)/60)/24)+DATE(1970,1,1)</f>
        <v>42437.577187499999</v>
      </c>
      <c r="N239" t="b">
        <v>0</v>
      </c>
      <c r="O239">
        <v>1</v>
      </c>
      <c r="P239" t="b">
        <v>0</v>
      </c>
      <c r="Q239" t="s">
        <v>8268</v>
      </c>
      <c r="R239" s="6">
        <f>E239/D239</f>
        <v>3.3333333333333335E-3</v>
      </c>
      <c r="S239" s="5">
        <f>O239/E239</f>
        <v>0.02</v>
      </c>
      <c r="T239" t="s">
        <v>8314</v>
      </c>
      <c r="U239" t="s">
        <v>8318</v>
      </c>
    </row>
    <row r="240" spans="1:21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0">
        <f t="shared" si="8"/>
        <v>42713.962499999994</v>
      </c>
      <c r="L240" s="13" t="str">
        <f t="shared" si="9"/>
        <v>2016</v>
      </c>
      <c r="M240" s="10">
        <f>(((I240/60)/60)/24)+DATE(1970,1,1)</f>
        <v>42734.375</v>
      </c>
      <c r="N240" t="b">
        <v>0</v>
      </c>
      <c r="O240">
        <v>0</v>
      </c>
      <c r="P240" t="b">
        <v>0</v>
      </c>
      <c r="Q240" t="s">
        <v>8268</v>
      </c>
      <c r="R240" s="6">
        <f>E240/D240</f>
        <v>0</v>
      </c>
      <c r="S240" s="5" t="e">
        <f>O240/E240</f>
        <v>#DIV/0!</v>
      </c>
      <c r="T240" t="s">
        <v>8314</v>
      </c>
      <c r="U240" t="s">
        <v>8318</v>
      </c>
    </row>
    <row r="241" spans="1:21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0">
        <f t="shared" si="8"/>
        <v>42297.110300925924</v>
      </c>
      <c r="L241" s="13" t="str">
        <f t="shared" si="9"/>
        <v>2015</v>
      </c>
      <c r="M241" s="10">
        <f>(((I241/60)/60)/24)+DATE(1970,1,1)</f>
        <v>42316.5</v>
      </c>
      <c r="N241" t="b">
        <v>0</v>
      </c>
      <c r="O241">
        <v>5</v>
      </c>
      <c r="P241" t="b">
        <v>0</v>
      </c>
      <c r="Q241" t="s">
        <v>8268</v>
      </c>
      <c r="R241" s="6">
        <f>E241/D241</f>
        <v>0.25</v>
      </c>
      <c r="S241" s="5">
        <f>O241/E241</f>
        <v>0.02</v>
      </c>
      <c r="T241" t="s">
        <v>8314</v>
      </c>
      <c r="U241" t="s">
        <v>8318</v>
      </c>
    </row>
    <row r="242" spans="1:21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0">
        <f t="shared" si="8"/>
        <v>41354.708460648151</v>
      </c>
      <c r="L242" s="13" t="str">
        <f t="shared" si="9"/>
        <v>2013</v>
      </c>
      <c r="M242" s="10">
        <f>(((I242/60)/60)/24)+DATE(1970,1,1)</f>
        <v>41399.708460648151</v>
      </c>
      <c r="N242" t="b">
        <v>1</v>
      </c>
      <c r="O242">
        <v>137</v>
      </c>
      <c r="P242" t="b">
        <v>1</v>
      </c>
      <c r="Q242" t="s">
        <v>8269</v>
      </c>
      <c r="R242" s="6">
        <f>E242/D242</f>
        <v>1.0763413333333334</v>
      </c>
      <c r="S242" s="5">
        <f>O242/E242</f>
        <v>8.4855361867858525E-3</v>
      </c>
      <c r="T242" t="s">
        <v>8314</v>
      </c>
      <c r="U242" t="s">
        <v>8319</v>
      </c>
    </row>
    <row r="243" spans="1:21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0">
        <f t="shared" si="8"/>
        <v>41949.697962962964</v>
      </c>
      <c r="L243" s="13" t="str">
        <f t="shared" si="9"/>
        <v>2014</v>
      </c>
      <c r="M243" s="10">
        <f>(((I243/60)/60)/24)+DATE(1970,1,1)</f>
        <v>41994.697962962964</v>
      </c>
      <c r="N243" t="b">
        <v>1</v>
      </c>
      <c r="O243">
        <v>376</v>
      </c>
      <c r="P243" t="b">
        <v>1</v>
      </c>
      <c r="Q243" t="s">
        <v>8269</v>
      </c>
      <c r="R243" s="6">
        <f>E243/D243</f>
        <v>1.1263736263736264</v>
      </c>
      <c r="S243" s="5">
        <f>O243/E243</f>
        <v>9.1707317073170726E-3</v>
      </c>
      <c r="T243" t="s">
        <v>8314</v>
      </c>
      <c r="U243" t="s">
        <v>8319</v>
      </c>
    </row>
    <row r="244" spans="1:21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0">
        <f t="shared" si="8"/>
        <v>40862.492939814816</v>
      </c>
      <c r="L244" s="13" t="str">
        <f t="shared" si="9"/>
        <v>2011</v>
      </c>
      <c r="M244" s="10">
        <f>(((I244/60)/60)/24)+DATE(1970,1,1)</f>
        <v>40897.492939814816</v>
      </c>
      <c r="N244" t="b">
        <v>1</v>
      </c>
      <c r="O244">
        <v>202</v>
      </c>
      <c r="P244" t="b">
        <v>1</v>
      </c>
      <c r="Q244" t="s">
        <v>8269</v>
      </c>
      <c r="R244" s="6">
        <f>E244/D244</f>
        <v>1.1346153846153846</v>
      </c>
      <c r="S244" s="5">
        <f>O244/E244</f>
        <v>1.3694915254237288E-2</v>
      </c>
      <c r="T244" t="s">
        <v>8314</v>
      </c>
      <c r="U244" t="s">
        <v>8319</v>
      </c>
    </row>
    <row r="245" spans="1:21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0">
        <f t="shared" si="8"/>
        <v>41662.047500000001</v>
      </c>
      <c r="L245" s="13" t="str">
        <f t="shared" si="9"/>
        <v>2014</v>
      </c>
      <c r="M245" s="10">
        <f>(((I245/60)/60)/24)+DATE(1970,1,1)</f>
        <v>41692.047500000001</v>
      </c>
      <c r="N245" t="b">
        <v>1</v>
      </c>
      <c r="O245">
        <v>328</v>
      </c>
      <c r="P245" t="b">
        <v>1</v>
      </c>
      <c r="Q245" t="s">
        <v>8269</v>
      </c>
      <c r="R245" s="6">
        <f>E245/D245</f>
        <v>1.0259199999999999</v>
      </c>
      <c r="S245" s="5">
        <f>O245/E245</f>
        <v>1.2788521522145976E-2</v>
      </c>
      <c r="T245" t="s">
        <v>8314</v>
      </c>
      <c r="U245" t="s">
        <v>8319</v>
      </c>
    </row>
    <row r="246" spans="1:21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0">
        <f t="shared" si="8"/>
        <v>40213.323599537034</v>
      </c>
      <c r="L246" s="13" t="str">
        <f t="shared" si="9"/>
        <v>2010</v>
      </c>
      <c r="M246" s="10">
        <f>(((I246/60)/60)/24)+DATE(1970,1,1)</f>
        <v>40253.29583333333</v>
      </c>
      <c r="N246" t="b">
        <v>1</v>
      </c>
      <c r="O246">
        <v>84</v>
      </c>
      <c r="P246" t="b">
        <v>1</v>
      </c>
      <c r="Q246" t="s">
        <v>8269</v>
      </c>
      <c r="R246" s="6">
        <f>E246/D246</f>
        <v>1.1375714285714287</v>
      </c>
      <c r="S246" s="5">
        <f>O246/E246</f>
        <v>2.1097576290342836E-2</v>
      </c>
      <c r="T246" t="s">
        <v>8314</v>
      </c>
      <c r="U246" t="s">
        <v>8319</v>
      </c>
    </row>
    <row r="247" spans="1:21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0">
        <f t="shared" si="8"/>
        <v>41107.053067129629</v>
      </c>
      <c r="L247" s="13" t="str">
        <f t="shared" si="9"/>
        <v>2012</v>
      </c>
      <c r="M247" s="10">
        <f>(((I247/60)/60)/24)+DATE(1970,1,1)</f>
        <v>41137.053067129629</v>
      </c>
      <c r="N247" t="b">
        <v>1</v>
      </c>
      <c r="O247">
        <v>96</v>
      </c>
      <c r="P247" t="b">
        <v>1</v>
      </c>
      <c r="Q247" t="s">
        <v>8269</v>
      </c>
      <c r="R247" s="6">
        <f>E247/D247</f>
        <v>1.0371999999999999</v>
      </c>
      <c r="S247" s="5">
        <f>O247/E247</f>
        <v>1.8511376783648285E-2</v>
      </c>
      <c r="T247" t="s">
        <v>8314</v>
      </c>
      <c r="U247" t="s">
        <v>8319</v>
      </c>
    </row>
    <row r="248" spans="1:21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0">
        <f t="shared" si="8"/>
        <v>40480.363483796296</v>
      </c>
      <c r="L248" s="13" t="str">
        <f t="shared" si="9"/>
        <v>2010</v>
      </c>
      <c r="M248" s="10">
        <f>(((I248/60)/60)/24)+DATE(1970,1,1)</f>
        <v>40530.405150462961</v>
      </c>
      <c r="N248" t="b">
        <v>1</v>
      </c>
      <c r="O248">
        <v>223</v>
      </c>
      <c r="P248" t="b">
        <v>1</v>
      </c>
      <c r="Q248" t="s">
        <v>8269</v>
      </c>
      <c r="R248" s="6">
        <f>E248/D248</f>
        <v>3.0546000000000002</v>
      </c>
      <c r="S248" s="5">
        <f>O248/E248</f>
        <v>1.4600929745302168E-2</v>
      </c>
      <c r="T248" t="s">
        <v>8314</v>
      </c>
      <c r="U248" t="s">
        <v>8319</v>
      </c>
    </row>
    <row r="249" spans="1:21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0">
        <f t="shared" si="8"/>
        <v>40430.604328703703</v>
      </c>
      <c r="L249" s="13" t="str">
        <f t="shared" si="9"/>
        <v>2010</v>
      </c>
      <c r="M249" s="10">
        <f>(((I249/60)/60)/24)+DATE(1970,1,1)</f>
        <v>40467.152083333334</v>
      </c>
      <c r="N249" t="b">
        <v>1</v>
      </c>
      <c r="O249">
        <v>62</v>
      </c>
      <c r="P249" t="b">
        <v>1</v>
      </c>
      <c r="Q249" t="s">
        <v>8269</v>
      </c>
      <c r="R249" s="6">
        <f>E249/D249</f>
        <v>1.341</v>
      </c>
      <c r="S249" s="5">
        <f>O249/E249</f>
        <v>9.2468307233407911E-3</v>
      </c>
      <c r="T249" t="s">
        <v>8314</v>
      </c>
      <c r="U249" t="s">
        <v>8319</v>
      </c>
    </row>
    <row r="250" spans="1:21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0">
        <f t="shared" si="8"/>
        <v>40870.774409722224</v>
      </c>
      <c r="L250" s="13" t="str">
        <f t="shared" si="9"/>
        <v>2011</v>
      </c>
      <c r="M250" s="10">
        <f>(((I250/60)/60)/24)+DATE(1970,1,1)</f>
        <v>40915.774409722224</v>
      </c>
      <c r="N250" t="b">
        <v>1</v>
      </c>
      <c r="O250">
        <v>146</v>
      </c>
      <c r="P250" t="b">
        <v>1</v>
      </c>
      <c r="Q250" t="s">
        <v>8269</v>
      </c>
      <c r="R250" s="6">
        <f>E250/D250</f>
        <v>1.0133294117647058</v>
      </c>
      <c r="S250" s="5">
        <f>O250/E250</f>
        <v>1.6950529994311124E-3</v>
      </c>
      <c r="T250" t="s">
        <v>8314</v>
      </c>
      <c r="U250" t="s">
        <v>8319</v>
      </c>
    </row>
    <row r="251" spans="1:21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0">
        <f t="shared" si="8"/>
        <v>40332.923842592594</v>
      </c>
      <c r="L251" s="13" t="str">
        <f t="shared" si="9"/>
        <v>2010</v>
      </c>
      <c r="M251" s="10">
        <f>(((I251/60)/60)/24)+DATE(1970,1,1)</f>
        <v>40412.736111111109</v>
      </c>
      <c r="N251" t="b">
        <v>1</v>
      </c>
      <c r="O251">
        <v>235</v>
      </c>
      <c r="P251" t="b">
        <v>1</v>
      </c>
      <c r="Q251" t="s">
        <v>8269</v>
      </c>
      <c r="R251" s="6">
        <f>E251/D251</f>
        <v>1.1292</v>
      </c>
      <c r="S251" s="5">
        <f>O251/E251</f>
        <v>2.0811193765497699E-2</v>
      </c>
      <c r="T251" t="s">
        <v>8314</v>
      </c>
      <c r="U251" t="s">
        <v>8319</v>
      </c>
    </row>
    <row r="252" spans="1:21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0">
        <f t="shared" si="8"/>
        <v>41401.565868055557</v>
      </c>
      <c r="L252" s="13" t="str">
        <f t="shared" si="9"/>
        <v>2013</v>
      </c>
      <c r="M252" s="10">
        <f>(((I252/60)/60)/24)+DATE(1970,1,1)</f>
        <v>41431.565868055557</v>
      </c>
      <c r="N252" t="b">
        <v>1</v>
      </c>
      <c r="O252">
        <v>437</v>
      </c>
      <c r="P252" t="b">
        <v>1</v>
      </c>
      <c r="Q252" t="s">
        <v>8269</v>
      </c>
      <c r="R252" s="6">
        <f>E252/D252</f>
        <v>1.0558333333333334</v>
      </c>
      <c r="S252" s="5">
        <f>O252/E252</f>
        <v>1.3796369376479874E-2</v>
      </c>
      <c r="T252" t="s">
        <v>8314</v>
      </c>
      <c r="U252" t="s">
        <v>8319</v>
      </c>
    </row>
    <row r="253" spans="1:21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0">
        <f t="shared" si="8"/>
        <v>41013.787569444445</v>
      </c>
      <c r="L253" s="13" t="str">
        <f t="shared" si="9"/>
        <v>2012</v>
      </c>
      <c r="M253" s="10">
        <f>(((I253/60)/60)/24)+DATE(1970,1,1)</f>
        <v>41045.791666666664</v>
      </c>
      <c r="N253" t="b">
        <v>1</v>
      </c>
      <c r="O253">
        <v>77</v>
      </c>
      <c r="P253" t="b">
        <v>1</v>
      </c>
      <c r="Q253" t="s">
        <v>8269</v>
      </c>
      <c r="R253" s="6">
        <f>E253/D253</f>
        <v>1.2557142857142858</v>
      </c>
      <c r="S253" s="5">
        <f>O253/E253</f>
        <v>1.7519908987485778E-2</v>
      </c>
      <c r="T253" t="s">
        <v>8314</v>
      </c>
      <c r="U253" t="s">
        <v>8319</v>
      </c>
    </row>
    <row r="254" spans="1:21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0">
        <f t="shared" si="8"/>
        <v>40266.662708333337</v>
      </c>
      <c r="L254" s="13" t="str">
        <f t="shared" si="9"/>
        <v>2010</v>
      </c>
      <c r="M254" s="10">
        <f>(((I254/60)/60)/24)+DATE(1970,1,1)</f>
        <v>40330.165972222225</v>
      </c>
      <c r="N254" t="b">
        <v>1</v>
      </c>
      <c r="O254">
        <v>108</v>
      </c>
      <c r="P254" t="b">
        <v>1</v>
      </c>
      <c r="Q254" t="s">
        <v>8269</v>
      </c>
      <c r="R254" s="6">
        <f>E254/D254</f>
        <v>1.8455999999999999</v>
      </c>
      <c r="S254" s="5">
        <f>O254/E254</f>
        <v>1.1703511053315995E-2</v>
      </c>
      <c r="T254" t="s">
        <v>8314</v>
      </c>
      <c r="U254" t="s">
        <v>8319</v>
      </c>
    </row>
    <row r="255" spans="1:21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0">
        <f t="shared" si="8"/>
        <v>40924.650868055556</v>
      </c>
      <c r="L255" s="13" t="str">
        <f t="shared" si="9"/>
        <v>2012</v>
      </c>
      <c r="M255" s="10">
        <f>(((I255/60)/60)/24)+DATE(1970,1,1)</f>
        <v>40954.650868055556</v>
      </c>
      <c r="N255" t="b">
        <v>1</v>
      </c>
      <c r="O255">
        <v>7</v>
      </c>
      <c r="P255" t="b">
        <v>1</v>
      </c>
      <c r="Q255" t="s">
        <v>8269</v>
      </c>
      <c r="R255" s="6">
        <f>E255/D255</f>
        <v>1.0073333333333334</v>
      </c>
      <c r="S255" s="5">
        <f>O255/E255</f>
        <v>4.6326935804103242E-3</v>
      </c>
      <c r="T255" t="s">
        <v>8314</v>
      </c>
      <c r="U255" t="s">
        <v>8319</v>
      </c>
    </row>
    <row r="256" spans="1:21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0">
        <f t="shared" si="8"/>
        <v>42263.952662037031</v>
      </c>
      <c r="L256" s="13" t="str">
        <f t="shared" si="9"/>
        <v>2015</v>
      </c>
      <c r="M256" s="10">
        <f>(((I256/60)/60)/24)+DATE(1970,1,1)</f>
        <v>42294.083333333328</v>
      </c>
      <c r="N256" t="b">
        <v>1</v>
      </c>
      <c r="O256">
        <v>314</v>
      </c>
      <c r="P256" t="b">
        <v>1</v>
      </c>
      <c r="Q256" t="s">
        <v>8269</v>
      </c>
      <c r="R256" s="6">
        <f>E256/D256</f>
        <v>1.1694724999999999</v>
      </c>
      <c r="S256" s="5">
        <f>O256/E256</f>
        <v>1.1187380065228838E-2</v>
      </c>
      <c r="T256" t="s">
        <v>8314</v>
      </c>
      <c r="U256" t="s">
        <v>8319</v>
      </c>
    </row>
    <row r="257" spans="1:21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0">
        <f t="shared" si="8"/>
        <v>40588.526412037041</v>
      </c>
      <c r="L257" s="13" t="str">
        <f t="shared" si="9"/>
        <v>2011</v>
      </c>
      <c r="M257" s="10">
        <f>(((I257/60)/60)/24)+DATE(1970,1,1)</f>
        <v>40618.48474537037</v>
      </c>
      <c r="N257" t="b">
        <v>1</v>
      </c>
      <c r="O257">
        <v>188</v>
      </c>
      <c r="P257" t="b">
        <v>1</v>
      </c>
      <c r="Q257" t="s">
        <v>8269</v>
      </c>
      <c r="R257" s="6">
        <f>E257/D257</f>
        <v>1.0673325</v>
      </c>
      <c r="S257" s="5">
        <f>O257/E257</f>
        <v>2.2017506259764414E-2</v>
      </c>
      <c r="T257" t="s">
        <v>8314</v>
      </c>
      <c r="U257" t="s">
        <v>8319</v>
      </c>
    </row>
    <row r="258" spans="1:21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0">
        <f t="shared" si="8"/>
        <v>41319.769293981481</v>
      </c>
      <c r="L258" s="13" t="str">
        <f t="shared" si="9"/>
        <v>2013</v>
      </c>
      <c r="M258" s="10">
        <f>(((I258/60)/60)/24)+DATE(1970,1,1)</f>
        <v>41349.769293981481</v>
      </c>
      <c r="N258" t="b">
        <v>1</v>
      </c>
      <c r="O258">
        <v>275</v>
      </c>
      <c r="P258" t="b">
        <v>1</v>
      </c>
      <c r="Q258" t="s">
        <v>8269</v>
      </c>
      <c r="R258" s="6">
        <f>E258/D258</f>
        <v>1.391</v>
      </c>
      <c r="S258" s="5">
        <f>O258/E258</f>
        <v>1.5207653597301333E-2</v>
      </c>
      <c r="T258" t="s">
        <v>8314</v>
      </c>
      <c r="U258" t="s">
        <v>8319</v>
      </c>
    </row>
    <row r="259" spans="1:21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0">
        <f t="shared" ref="K259:K322" si="10">(((J259/60)/60)/24)+DATE(1970,1,1)</f>
        <v>42479.626875000002</v>
      </c>
      <c r="L259" s="13" t="str">
        <f t="shared" ref="L259:L322" si="11">TEXT(K259,"yyyy")</f>
        <v>2016</v>
      </c>
      <c r="M259" s="10">
        <f>(((I259/60)/60)/24)+DATE(1970,1,1)</f>
        <v>42509.626875000002</v>
      </c>
      <c r="N259" t="b">
        <v>1</v>
      </c>
      <c r="O259">
        <v>560</v>
      </c>
      <c r="P259" t="b">
        <v>1</v>
      </c>
      <c r="Q259" t="s">
        <v>8269</v>
      </c>
      <c r="R259" s="6">
        <f>E259/D259</f>
        <v>1.0672648571428571</v>
      </c>
      <c r="S259" s="5">
        <f>O259/E259</f>
        <v>1.4991592661294146E-2</v>
      </c>
      <c r="T259" t="s">
        <v>8314</v>
      </c>
      <c r="U259" t="s">
        <v>8319</v>
      </c>
    </row>
    <row r="260" spans="1:21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0">
        <f t="shared" si="10"/>
        <v>40682.051689814813</v>
      </c>
      <c r="L260" s="13" t="str">
        <f t="shared" si="11"/>
        <v>2011</v>
      </c>
      <c r="M260" s="10">
        <f>(((I260/60)/60)/24)+DATE(1970,1,1)</f>
        <v>40712.051689814813</v>
      </c>
      <c r="N260" t="b">
        <v>1</v>
      </c>
      <c r="O260">
        <v>688</v>
      </c>
      <c r="P260" t="b">
        <v>1</v>
      </c>
      <c r="Q260" t="s">
        <v>8269</v>
      </c>
      <c r="R260" s="6">
        <f>E260/D260</f>
        <v>1.9114</v>
      </c>
      <c r="S260" s="5">
        <f>O260/E260</f>
        <v>1.1998186320672457E-2</v>
      </c>
      <c r="T260" t="s">
        <v>8314</v>
      </c>
      <c r="U260" t="s">
        <v>8319</v>
      </c>
    </row>
    <row r="261" spans="1:21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0">
        <f t="shared" si="10"/>
        <v>42072.738067129627</v>
      </c>
      <c r="L261" s="13" t="str">
        <f t="shared" si="11"/>
        <v>2015</v>
      </c>
      <c r="M261" s="10">
        <f>(((I261/60)/60)/24)+DATE(1970,1,1)</f>
        <v>42102.738067129627</v>
      </c>
      <c r="N261" t="b">
        <v>1</v>
      </c>
      <c r="O261">
        <v>942</v>
      </c>
      <c r="P261" t="b">
        <v>1</v>
      </c>
      <c r="Q261" t="s">
        <v>8269</v>
      </c>
      <c r="R261" s="6">
        <f>E261/D261</f>
        <v>1.3193789333333332</v>
      </c>
      <c r="S261" s="5">
        <f>O261/E261</f>
        <v>9.5196305494039523E-3</v>
      </c>
      <c r="T261" t="s">
        <v>8314</v>
      </c>
      <c r="U261" t="s">
        <v>8319</v>
      </c>
    </row>
    <row r="262" spans="1:21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0">
        <f t="shared" si="10"/>
        <v>40330.755543981482</v>
      </c>
      <c r="L262" s="13" t="str">
        <f t="shared" si="11"/>
        <v>2010</v>
      </c>
      <c r="M262" s="10">
        <f>(((I262/60)/60)/24)+DATE(1970,1,1)</f>
        <v>40376.415972222225</v>
      </c>
      <c r="N262" t="b">
        <v>1</v>
      </c>
      <c r="O262">
        <v>88</v>
      </c>
      <c r="P262" t="b">
        <v>1</v>
      </c>
      <c r="Q262" t="s">
        <v>8269</v>
      </c>
      <c r="R262" s="6">
        <f>E262/D262</f>
        <v>1.0640000000000001</v>
      </c>
      <c r="S262" s="5">
        <f>O262/E262</f>
        <v>8.2706766917293225E-3</v>
      </c>
      <c r="T262" t="s">
        <v>8314</v>
      </c>
      <c r="U262" t="s">
        <v>8319</v>
      </c>
    </row>
    <row r="263" spans="1:21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0">
        <f t="shared" si="10"/>
        <v>41017.885462962964</v>
      </c>
      <c r="L263" s="13" t="str">
        <f t="shared" si="11"/>
        <v>2012</v>
      </c>
      <c r="M263" s="10">
        <f>(((I263/60)/60)/24)+DATE(1970,1,1)</f>
        <v>41067.621527777781</v>
      </c>
      <c r="N263" t="b">
        <v>1</v>
      </c>
      <c r="O263">
        <v>220</v>
      </c>
      <c r="P263" t="b">
        <v>1</v>
      </c>
      <c r="Q263" t="s">
        <v>8269</v>
      </c>
      <c r="R263" s="6">
        <f>E263/D263</f>
        <v>1.0740000000000001</v>
      </c>
      <c r="S263" s="5">
        <f>O263/E263</f>
        <v>1.0242085661080074E-2</v>
      </c>
      <c r="T263" t="s">
        <v>8314</v>
      </c>
      <c r="U263" t="s">
        <v>8319</v>
      </c>
    </row>
    <row r="264" spans="1:21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0">
        <f t="shared" si="10"/>
        <v>40555.24800925926</v>
      </c>
      <c r="L264" s="13" t="str">
        <f t="shared" si="11"/>
        <v>2011</v>
      </c>
      <c r="M264" s="10">
        <f>(((I264/60)/60)/24)+DATE(1970,1,1)</f>
        <v>40600.24800925926</v>
      </c>
      <c r="N264" t="b">
        <v>1</v>
      </c>
      <c r="O264">
        <v>145</v>
      </c>
      <c r="P264" t="b">
        <v>1</v>
      </c>
      <c r="Q264" t="s">
        <v>8269</v>
      </c>
      <c r="R264" s="6">
        <f>E264/D264</f>
        <v>2.4</v>
      </c>
      <c r="S264" s="5">
        <f>O264/E264</f>
        <v>2.4166666666666666E-2</v>
      </c>
      <c r="T264" t="s">
        <v>8314</v>
      </c>
      <c r="U264" t="s">
        <v>8319</v>
      </c>
    </row>
    <row r="265" spans="1:21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0">
        <f t="shared" si="10"/>
        <v>41149.954791666663</v>
      </c>
      <c r="L265" s="13" t="str">
        <f t="shared" si="11"/>
        <v>2012</v>
      </c>
      <c r="M265" s="10">
        <f>(((I265/60)/60)/24)+DATE(1970,1,1)</f>
        <v>41179.954791666663</v>
      </c>
      <c r="N265" t="b">
        <v>1</v>
      </c>
      <c r="O265">
        <v>963</v>
      </c>
      <c r="P265" t="b">
        <v>1</v>
      </c>
      <c r="Q265" t="s">
        <v>8269</v>
      </c>
      <c r="R265" s="6">
        <f>E265/D265</f>
        <v>1.1808107999999999</v>
      </c>
      <c r="S265" s="5">
        <f>O265/E265</f>
        <v>3.2621652850736121E-2</v>
      </c>
      <c r="T265" t="s">
        <v>8314</v>
      </c>
      <c r="U265" t="s">
        <v>8319</v>
      </c>
    </row>
    <row r="266" spans="1:21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0">
        <f t="shared" si="10"/>
        <v>41010.620312500003</v>
      </c>
      <c r="L266" s="13" t="str">
        <f t="shared" si="11"/>
        <v>2012</v>
      </c>
      <c r="M266" s="10">
        <f>(((I266/60)/60)/24)+DATE(1970,1,1)</f>
        <v>41040.620312500003</v>
      </c>
      <c r="N266" t="b">
        <v>1</v>
      </c>
      <c r="O266">
        <v>91</v>
      </c>
      <c r="P266" t="b">
        <v>1</v>
      </c>
      <c r="Q266" t="s">
        <v>8269</v>
      </c>
      <c r="R266" s="6">
        <f>E266/D266</f>
        <v>1.1819999999999999</v>
      </c>
      <c r="S266" s="5">
        <f>O266/E266</f>
        <v>1.5397631133671742E-2</v>
      </c>
      <c r="T266" t="s">
        <v>8314</v>
      </c>
      <c r="U266" t="s">
        <v>8319</v>
      </c>
    </row>
    <row r="267" spans="1:21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0">
        <f t="shared" si="10"/>
        <v>40267.245717592588</v>
      </c>
      <c r="L267" s="13" t="str">
        <f t="shared" si="11"/>
        <v>2010</v>
      </c>
      <c r="M267" s="10">
        <f>(((I267/60)/60)/24)+DATE(1970,1,1)</f>
        <v>40308.844444444447</v>
      </c>
      <c r="N267" t="b">
        <v>1</v>
      </c>
      <c r="O267">
        <v>58</v>
      </c>
      <c r="P267" t="b">
        <v>1</v>
      </c>
      <c r="Q267" t="s">
        <v>8269</v>
      </c>
      <c r="R267" s="6">
        <f>E267/D267</f>
        <v>1.111</v>
      </c>
      <c r="S267" s="5">
        <f>O267/E267</f>
        <v>1.044104410441044E-2</v>
      </c>
      <c r="T267" t="s">
        <v>8314</v>
      </c>
      <c r="U267" t="s">
        <v>8319</v>
      </c>
    </row>
    <row r="268" spans="1:21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0">
        <f t="shared" si="10"/>
        <v>40205.174849537041</v>
      </c>
      <c r="L268" s="13" t="str">
        <f t="shared" si="11"/>
        <v>2010</v>
      </c>
      <c r="M268" s="10">
        <f>(((I268/60)/60)/24)+DATE(1970,1,1)</f>
        <v>40291.160416666666</v>
      </c>
      <c r="N268" t="b">
        <v>1</v>
      </c>
      <c r="O268">
        <v>36</v>
      </c>
      <c r="P268" t="b">
        <v>1</v>
      </c>
      <c r="Q268" t="s">
        <v>8269</v>
      </c>
      <c r="R268" s="6">
        <f>E268/D268</f>
        <v>1.4550000000000001</v>
      </c>
      <c r="S268" s="5">
        <f>O268/E268</f>
        <v>2.4742268041237112E-2</v>
      </c>
      <c r="T268" t="s">
        <v>8314</v>
      </c>
      <c r="U268" t="s">
        <v>8319</v>
      </c>
    </row>
    <row r="269" spans="1:21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0">
        <f t="shared" si="10"/>
        <v>41785.452534722222</v>
      </c>
      <c r="L269" s="13" t="str">
        <f t="shared" si="11"/>
        <v>2014</v>
      </c>
      <c r="M269" s="10">
        <f>(((I269/60)/60)/24)+DATE(1970,1,1)</f>
        <v>41815.452534722222</v>
      </c>
      <c r="N269" t="b">
        <v>1</v>
      </c>
      <c r="O269">
        <v>165</v>
      </c>
      <c r="P269" t="b">
        <v>1</v>
      </c>
      <c r="Q269" t="s">
        <v>8269</v>
      </c>
      <c r="R269" s="6">
        <f>E269/D269</f>
        <v>1.3162883248730965</v>
      </c>
      <c r="S269" s="5">
        <f>O269/E269</f>
        <v>1.2726139645087247E-2</v>
      </c>
      <c r="T269" t="s">
        <v>8314</v>
      </c>
      <c r="U269" t="s">
        <v>8319</v>
      </c>
    </row>
    <row r="270" spans="1:21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0">
        <f t="shared" si="10"/>
        <v>40809.15252314815</v>
      </c>
      <c r="L270" s="13" t="str">
        <f t="shared" si="11"/>
        <v>2011</v>
      </c>
      <c r="M270" s="10">
        <f>(((I270/60)/60)/24)+DATE(1970,1,1)</f>
        <v>40854.194189814814</v>
      </c>
      <c r="N270" t="b">
        <v>1</v>
      </c>
      <c r="O270">
        <v>111</v>
      </c>
      <c r="P270" t="b">
        <v>1</v>
      </c>
      <c r="Q270" t="s">
        <v>8269</v>
      </c>
      <c r="R270" s="6">
        <f>E270/D270</f>
        <v>1.1140000000000001</v>
      </c>
      <c r="S270" s="5">
        <f>O270/E270</f>
        <v>1.992818671454219E-2</v>
      </c>
      <c r="T270" t="s">
        <v>8314</v>
      </c>
      <c r="U270" t="s">
        <v>8319</v>
      </c>
    </row>
    <row r="271" spans="1:21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0">
        <f t="shared" si="10"/>
        <v>42758.197013888886</v>
      </c>
      <c r="L271" s="13" t="str">
        <f t="shared" si="11"/>
        <v>2017</v>
      </c>
      <c r="M271" s="10">
        <f>(((I271/60)/60)/24)+DATE(1970,1,1)</f>
        <v>42788.197013888886</v>
      </c>
      <c r="N271" t="b">
        <v>1</v>
      </c>
      <c r="O271">
        <v>1596</v>
      </c>
      <c r="P271" t="b">
        <v>1</v>
      </c>
      <c r="Q271" t="s">
        <v>8269</v>
      </c>
      <c r="R271" s="6">
        <f>E271/D271</f>
        <v>1.4723377</v>
      </c>
      <c r="S271" s="5">
        <f>O271/E271</f>
        <v>1.0839904459418516E-2</v>
      </c>
      <c r="T271" t="s">
        <v>8314</v>
      </c>
      <c r="U271" t="s">
        <v>8319</v>
      </c>
    </row>
    <row r="272" spans="1:21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0">
        <f t="shared" si="10"/>
        <v>40637.866550925923</v>
      </c>
      <c r="L272" s="13" t="str">
        <f t="shared" si="11"/>
        <v>2011</v>
      </c>
      <c r="M272" s="10">
        <f>(((I272/60)/60)/24)+DATE(1970,1,1)</f>
        <v>40688.166666666664</v>
      </c>
      <c r="N272" t="b">
        <v>1</v>
      </c>
      <c r="O272">
        <v>61</v>
      </c>
      <c r="P272" t="b">
        <v>1</v>
      </c>
      <c r="Q272" t="s">
        <v>8269</v>
      </c>
      <c r="R272" s="6">
        <f>E272/D272</f>
        <v>1.5260869565217392</v>
      </c>
      <c r="S272" s="5">
        <f>O272/E272</f>
        <v>1.7378917378917377E-2</v>
      </c>
      <c r="T272" t="s">
        <v>8314</v>
      </c>
      <c r="U272" t="s">
        <v>8319</v>
      </c>
    </row>
    <row r="273" spans="1:21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0">
        <f t="shared" si="10"/>
        <v>41612.10024305556</v>
      </c>
      <c r="L273" s="13" t="str">
        <f t="shared" si="11"/>
        <v>2013</v>
      </c>
      <c r="M273" s="10">
        <f>(((I273/60)/60)/24)+DATE(1970,1,1)</f>
        <v>41641.333333333336</v>
      </c>
      <c r="N273" t="b">
        <v>1</v>
      </c>
      <c r="O273">
        <v>287</v>
      </c>
      <c r="P273" t="b">
        <v>1</v>
      </c>
      <c r="Q273" t="s">
        <v>8269</v>
      </c>
      <c r="R273" s="6">
        <f>E273/D273</f>
        <v>1.0468</v>
      </c>
      <c r="S273" s="5">
        <f>O273/E273</f>
        <v>9.1389631894026237E-3</v>
      </c>
      <c r="T273" t="s">
        <v>8314</v>
      </c>
      <c r="U273" t="s">
        <v>8319</v>
      </c>
    </row>
    <row r="274" spans="1:21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0">
        <f t="shared" si="10"/>
        <v>40235.900358796294</v>
      </c>
      <c r="L274" s="13" t="str">
        <f t="shared" si="11"/>
        <v>2010</v>
      </c>
      <c r="M274" s="10">
        <f>(((I274/60)/60)/24)+DATE(1970,1,1)</f>
        <v>40296.78402777778</v>
      </c>
      <c r="N274" t="b">
        <v>1</v>
      </c>
      <c r="O274">
        <v>65</v>
      </c>
      <c r="P274" t="b">
        <v>1</v>
      </c>
      <c r="Q274" t="s">
        <v>8269</v>
      </c>
      <c r="R274" s="6">
        <f>E274/D274</f>
        <v>1.7743366666666667</v>
      </c>
      <c r="S274" s="5">
        <f>O274/E274</f>
        <v>1.2211136180469321E-2</v>
      </c>
      <c r="T274" t="s">
        <v>8314</v>
      </c>
      <c r="U274" t="s">
        <v>8319</v>
      </c>
    </row>
    <row r="275" spans="1:21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0">
        <f t="shared" si="10"/>
        <v>40697.498449074075</v>
      </c>
      <c r="L275" s="13" t="str">
        <f t="shared" si="11"/>
        <v>2011</v>
      </c>
      <c r="M275" s="10">
        <f>(((I275/60)/60)/24)+DATE(1970,1,1)</f>
        <v>40727.498449074075</v>
      </c>
      <c r="N275" t="b">
        <v>1</v>
      </c>
      <c r="O275">
        <v>118</v>
      </c>
      <c r="P275" t="b">
        <v>1</v>
      </c>
      <c r="Q275" t="s">
        <v>8269</v>
      </c>
      <c r="R275" s="6">
        <f>E275/D275</f>
        <v>1.077758</v>
      </c>
      <c r="S275" s="5">
        <f>O275/E275</f>
        <v>2.1897309043403066E-2</v>
      </c>
      <c r="T275" t="s">
        <v>8314</v>
      </c>
      <c r="U275" t="s">
        <v>8319</v>
      </c>
    </row>
    <row r="276" spans="1:21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0">
        <f t="shared" si="10"/>
        <v>40969.912372685183</v>
      </c>
      <c r="L276" s="13" t="str">
        <f t="shared" si="11"/>
        <v>2012</v>
      </c>
      <c r="M276" s="10">
        <f>(((I276/60)/60)/24)+DATE(1970,1,1)</f>
        <v>41004.290972222225</v>
      </c>
      <c r="N276" t="b">
        <v>1</v>
      </c>
      <c r="O276">
        <v>113</v>
      </c>
      <c r="P276" t="b">
        <v>1</v>
      </c>
      <c r="Q276" t="s">
        <v>8269</v>
      </c>
      <c r="R276" s="6">
        <f>E276/D276</f>
        <v>1.56</v>
      </c>
      <c r="S276" s="5">
        <f>O276/E276</f>
        <v>1.8108974358974361E-2</v>
      </c>
      <c r="T276" t="s">
        <v>8314</v>
      </c>
      <c r="U276" t="s">
        <v>8319</v>
      </c>
    </row>
    <row r="277" spans="1:21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0">
        <f t="shared" si="10"/>
        <v>41193.032013888893</v>
      </c>
      <c r="L277" s="13" t="str">
        <f t="shared" si="11"/>
        <v>2012</v>
      </c>
      <c r="M277" s="10">
        <f>(((I277/60)/60)/24)+DATE(1970,1,1)</f>
        <v>41223.073680555557</v>
      </c>
      <c r="N277" t="b">
        <v>1</v>
      </c>
      <c r="O277">
        <v>332</v>
      </c>
      <c r="P277" t="b">
        <v>1</v>
      </c>
      <c r="Q277" t="s">
        <v>8269</v>
      </c>
      <c r="R277" s="6">
        <f>E277/D277</f>
        <v>1.08395</v>
      </c>
      <c r="S277" s="5">
        <f>O277/E277</f>
        <v>1.5314359518427972E-2</v>
      </c>
      <c r="T277" t="s">
        <v>8314</v>
      </c>
      <c r="U277" t="s">
        <v>8319</v>
      </c>
    </row>
    <row r="278" spans="1:21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0">
        <f t="shared" si="10"/>
        <v>40967.081874999996</v>
      </c>
      <c r="L278" s="13" t="str">
        <f t="shared" si="11"/>
        <v>2012</v>
      </c>
      <c r="M278" s="10">
        <f>(((I278/60)/60)/24)+DATE(1970,1,1)</f>
        <v>41027.040208333332</v>
      </c>
      <c r="N278" t="b">
        <v>1</v>
      </c>
      <c r="O278">
        <v>62</v>
      </c>
      <c r="P278" t="b">
        <v>1</v>
      </c>
      <c r="Q278" t="s">
        <v>8269</v>
      </c>
      <c r="R278" s="6">
        <f>E278/D278</f>
        <v>1.476</v>
      </c>
      <c r="S278" s="5">
        <f>O278/E278</f>
        <v>1.0501355013550135E-2</v>
      </c>
      <c r="T278" t="s">
        <v>8314</v>
      </c>
      <c r="U278" t="s">
        <v>8319</v>
      </c>
    </row>
    <row r="279" spans="1:21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0">
        <f t="shared" si="10"/>
        <v>42117.891423611116</v>
      </c>
      <c r="L279" s="13" t="str">
        <f t="shared" si="11"/>
        <v>2015</v>
      </c>
      <c r="M279" s="10">
        <f>(((I279/60)/60)/24)+DATE(1970,1,1)</f>
        <v>42147.891423611116</v>
      </c>
      <c r="N279" t="b">
        <v>1</v>
      </c>
      <c r="O279">
        <v>951</v>
      </c>
      <c r="P279" t="b">
        <v>1</v>
      </c>
      <c r="Q279" t="s">
        <v>8269</v>
      </c>
      <c r="R279" s="6">
        <f>E279/D279</f>
        <v>1.1038153846153846</v>
      </c>
      <c r="S279" s="5">
        <f>O279/E279</f>
        <v>1.3254724870379661E-2</v>
      </c>
      <c r="T279" t="s">
        <v>8314</v>
      </c>
      <c r="U279" t="s">
        <v>8319</v>
      </c>
    </row>
    <row r="280" spans="1:21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0">
        <f t="shared" si="10"/>
        <v>41164.040960648148</v>
      </c>
      <c r="L280" s="13" t="str">
        <f t="shared" si="11"/>
        <v>2012</v>
      </c>
      <c r="M280" s="10">
        <f>(((I280/60)/60)/24)+DATE(1970,1,1)</f>
        <v>41194.040960648148</v>
      </c>
      <c r="N280" t="b">
        <v>1</v>
      </c>
      <c r="O280">
        <v>415</v>
      </c>
      <c r="P280" t="b">
        <v>1</v>
      </c>
      <c r="Q280" t="s">
        <v>8269</v>
      </c>
      <c r="R280" s="6">
        <f>E280/D280</f>
        <v>1.5034814814814814</v>
      </c>
      <c r="S280" s="5">
        <f>O280/E280</f>
        <v>1.0223185692466868E-2</v>
      </c>
      <c r="T280" t="s">
        <v>8314</v>
      </c>
      <c r="U280" t="s">
        <v>8319</v>
      </c>
    </row>
    <row r="281" spans="1:21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0">
        <f t="shared" si="10"/>
        <v>42759.244166666671</v>
      </c>
      <c r="L281" s="13" t="str">
        <f t="shared" si="11"/>
        <v>2017</v>
      </c>
      <c r="M281" s="10">
        <f>(((I281/60)/60)/24)+DATE(1970,1,1)</f>
        <v>42793.084027777775</v>
      </c>
      <c r="N281" t="b">
        <v>1</v>
      </c>
      <c r="O281">
        <v>305</v>
      </c>
      <c r="P281" t="b">
        <v>1</v>
      </c>
      <c r="Q281" t="s">
        <v>8269</v>
      </c>
      <c r="R281" s="6">
        <f>E281/D281</f>
        <v>1.5731829411764706</v>
      </c>
      <c r="S281" s="5">
        <f>O281/E281</f>
        <v>1.1404380254194288E-2</v>
      </c>
      <c r="T281" t="s">
        <v>8314</v>
      </c>
      <c r="U281" t="s">
        <v>8319</v>
      </c>
    </row>
    <row r="282" spans="1:21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0">
        <f t="shared" si="10"/>
        <v>41744.590682870366</v>
      </c>
      <c r="L282" s="13" t="str">
        <f t="shared" si="11"/>
        <v>2014</v>
      </c>
      <c r="M282" s="10">
        <f>(((I282/60)/60)/24)+DATE(1970,1,1)</f>
        <v>41789.590682870366</v>
      </c>
      <c r="N282" t="b">
        <v>1</v>
      </c>
      <c r="O282">
        <v>2139</v>
      </c>
      <c r="P282" t="b">
        <v>1</v>
      </c>
      <c r="Q282" t="s">
        <v>8269</v>
      </c>
      <c r="R282" s="6">
        <f>E282/D282</f>
        <v>1.5614399999999999</v>
      </c>
      <c r="S282" s="5">
        <f>O282/E282</f>
        <v>1.8265191105646072E-2</v>
      </c>
      <c r="T282" t="s">
        <v>8314</v>
      </c>
      <c r="U282" t="s">
        <v>8319</v>
      </c>
    </row>
    <row r="283" spans="1:21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0">
        <f t="shared" si="10"/>
        <v>39950.163344907407</v>
      </c>
      <c r="L283" s="13" t="str">
        <f t="shared" si="11"/>
        <v>2009</v>
      </c>
      <c r="M283" s="10">
        <f>(((I283/60)/60)/24)+DATE(1970,1,1)</f>
        <v>40035.80972222222</v>
      </c>
      <c r="N283" t="b">
        <v>1</v>
      </c>
      <c r="O283">
        <v>79</v>
      </c>
      <c r="P283" t="b">
        <v>1</v>
      </c>
      <c r="Q283" t="s">
        <v>8269</v>
      </c>
      <c r="R283" s="6">
        <f>E283/D283</f>
        <v>1.2058763636363636</v>
      </c>
      <c r="S283" s="5">
        <f>O283/E283</f>
        <v>1.1911367364662744E-2</v>
      </c>
      <c r="T283" t="s">
        <v>8314</v>
      </c>
      <c r="U283" t="s">
        <v>8319</v>
      </c>
    </row>
    <row r="284" spans="1:21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0">
        <f t="shared" si="10"/>
        <v>40194.920046296298</v>
      </c>
      <c r="L284" s="13" t="str">
        <f t="shared" si="11"/>
        <v>2010</v>
      </c>
      <c r="M284" s="10">
        <f>(((I284/60)/60)/24)+DATE(1970,1,1)</f>
        <v>40231.916666666664</v>
      </c>
      <c r="N284" t="b">
        <v>1</v>
      </c>
      <c r="O284">
        <v>179</v>
      </c>
      <c r="P284" t="b">
        <v>1</v>
      </c>
      <c r="Q284" t="s">
        <v>8269</v>
      </c>
      <c r="R284" s="6">
        <f>E284/D284</f>
        <v>1.0118888888888888</v>
      </c>
      <c r="S284" s="5">
        <f>O284/E284</f>
        <v>3.931042055561656E-3</v>
      </c>
      <c r="T284" t="s">
        <v>8314</v>
      </c>
      <c r="U284" t="s">
        <v>8319</v>
      </c>
    </row>
    <row r="285" spans="1:21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0">
        <f t="shared" si="10"/>
        <v>40675.71</v>
      </c>
      <c r="L285" s="13" t="str">
        <f t="shared" si="11"/>
        <v>2011</v>
      </c>
      <c r="M285" s="10">
        <f>(((I285/60)/60)/24)+DATE(1970,1,1)</f>
        <v>40695.207638888889</v>
      </c>
      <c r="N285" t="b">
        <v>1</v>
      </c>
      <c r="O285">
        <v>202</v>
      </c>
      <c r="P285" t="b">
        <v>1</v>
      </c>
      <c r="Q285" t="s">
        <v>8269</v>
      </c>
      <c r="R285" s="6">
        <f>E285/D285</f>
        <v>1.142725</v>
      </c>
      <c r="S285" s="5">
        <f>O285/E285</f>
        <v>9.8205799490010473E-3</v>
      </c>
      <c r="T285" t="s">
        <v>8314</v>
      </c>
      <c r="U285" t="s">
        <v>8319</v>
      </c>
    </row>
    <row r="286" spans="1:21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0">
        <f t="shared" si="10"/>
        <v>40904.738194444442</v>
      </c>
      <c r="L286" s="13" t="str">
        <f t="shared" si="11"/>
        <v>2011</v>
      </c>
      <c r="M286" s="10">
        <f>(((I286/60)/60)/24)+DATE(1970,1,1)</f>
        <v>40929.738194444442</v>
      </c>
      <c r="N286" t="b">
        <v>1</v>
      </c>
      <c r="O286">
        <v>760</v>
      </c>
      <c r="P286" t="b">
        <v>1</v>
      </c>
      <c r="Q286" t="s">
        <v>8269</v>
      </c>
      <c r="R286" s="6">
        <f>E286/D286</f>
        <v>1.0462615</v>
      </c>
      <c r="S286" s="5">
        <f>O286/E286</f>
        <v>1.8159895972469597E-2</v>
      </c>
      <c r="T286" t="s">
        <v>8314</v>
      </c>
      <c r="U286" t="s">
        <v>8319</v>
      </c>
    </row>
    <row r="287" spans="1:21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0">
        <f t="shared" si="10"/>
        <v>41506.756111111114</v>
      </c>
      <c r="L287" s="13" t="str">
        <f t="shared" si="11"/>
        <v>2013</v>
      </c>
      <c r="M287" s="10">
        <f>(((I287/60)/60)/24)+DATE(1970,1,1)</f>
        <v>41536.756111111114</v>
      </c>
      <c r="N287" t="b">
        <v>1</v>
      </c>
      <c r="O287">
        <v>563</v>
      </c>
      <c r="P287" t="b">
        <v>1</v>
      </c>
      <c r="Q287" t="s">
        <v>8269</v>
      </c>
      <c r="R287" s="6">
        <f>E287/D287</f>
        <v>2.2882507142857142</v>
      </c>
      <c r="S287" s="5">
        <f>O287/E287</f>
        <v>1.7574248076587511E-2</v>
      </c>
      <c r="T287" t="s">
        <v>8314</v>
      </c>
      <c r="U287" t="s">
        <v>8319</v>
      </c>
    </row>
    <row r="288" spans="1:21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0">
        <f t="shared" si="10"/>
        <v>41313.816249999996</v>
      </c>
      <c r="L288" s="13" t="str">
        <f t="shared" si="11"/>
        <v>2013</v>
      </c>
      <c r="M288" s="10">
        <f>(((I288/60)/60)/24)+DATE(1970,1,1)</f>
        <v>41358.774583333332</v>
      </c>
      <c r="N288" t="b">
        <v>1</v>
      </c>
      <c r="O288">
        <v>135</v>
      </c>
      <c r="P288" t="b">
        <v>1</v>
      </c>
      <c r="Q288" t="s">
        <v>8269</v>
      </c>
      <c r="R288" s="6">
        <f>E288/D288</f>
        <v>1.0915333333333332</v>
      </c>
      <c r="S288" s="5">
        <f>O288/E288</f>
        <v>8.2452818664875104E-3</v>
      </c>
      <c r="T288" t="s">
        <v>8314</v>
      </c>
      <c r="U288" t="s">
        <v>8319</v>
      </c>
    </row>
    <row r="289" spans="1:21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0">
        <f t="shared" si="10"/>
        <v>41184.277986111112</v>
      </c>
      <c r="L289" s="13" t="str">
        <f t="shared" si="11"/>
        <v>2012</v>
      </c>
      <c r="M289" s="10">
        <f>(((I289/60)/60)/24)+DATE(1970,1,1)</f>
        <v>41215.166666666664</v>
      </c>
      <c r="N289" t="b">
        <v>1</v>
      </c>
      <c r="O289">
        <v>290</v>
      </c>
      <c r="P289" t="b">
        <v>1</v>
      </c>
      <c r="Q289" t="s">
        <v>8269</v>
      </c>
      <c r="R289" s="6">
        <f>E289/D289</f>
        <v>1.7629999999999999</v>
      </c>
      <c r="S289" s="5">
        <f>O289/E289</f>
        <v>1.0966156173189639E-2</v>
      </c>
      <c r="T289" t="s">
        <v>8314</v>
      </c>
      <c r="U289" t="s">
        <v>8319</v>
      </c>
    </row>
    <row r="290" spans="1:21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0">
        <f t="shared" si="10"/>
        <v>41051.168900462959</v>
      </c>
      <c r="L290" s="13" t="str">
        <f t="shared" si="11"/>
        <v>2012</v>
      </c>
      <c r="M290" s="10">
        <f>(((I290/60)/60)/24)+DATE(1970,1,1)</f>
        <v>41086.168900462959</v>
      </c>
      <c r="N290" t="b">
        <v>1</v>
      </c>
      <c r="O290">
        <v>447</v>
      </c>
      <c r="P290" t="b">
        <v>1</v>
      </c>
      <c r="Q290" t="s">
        <v>8269</v>
      </c>
      <c r="R290" s="6">
        <f>E290/D290</f>
        <v>1.0321061999999999</v>
      </c>
      <c r="S290" s="5">
        <f>O290/E290</f>
        <v>8.6618993278017326E-3</v>
      </c>
      <c r="T290" t="s">
        <v>8314</v>
      </c>
      <c r="U290" t="s">
        <v>8319</v>
      </c>
    </row>
    <row r="291" spans="1:21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0">
        <f t="shared" si="10"/>
        <v>41550.456412037034</v>
      </c>
      <c r="L291" s="13" t="str">
        <f t="shared" si="11"/>
        <v>2013</v>
      </c>
      <c r="M291" s="10">
        <f>(((I291/60)/60)/24)+DATE(1970,1,1)</f>
        <v>41580.456412037034</v>
      </c>
      <c r="N291" t="b">
        <v>1</v>
      </c>
      <c r="O291">
        <v>232</v>
      </c>
      <c r="P291" t="b">
        <v>1</v>
      </c>
      <c r="Q291" t="s">
        <v>8269</v>
      </c>
      <c r="R291" s="6">
        <f>E291/D291</f>
        <v>1.0482</v>
      </c>
      <c r="S291" s="5">
        <f>O291/E291</f>
        <v>1.4755453793805254E-2</v>
      </c>
      <c r="T291" t="s">
        <v>8314</v>
      </c>
      <c r="U291" t="s">
        <v>8319</v>
      </c>
    </row>
    <row r="292" spans="1:21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0">
        <f t="shared" si="10"/>
        <v>40526.36917824074</v>
      </c>
      <c r="L292" s="13" t="str">
        <f t="shared" si="11"/>
        <v>2010</v>
      </c>
      <c r="M292" s="10">
        <f>(((I292/60)/60)/24)+DATE(1970,1,1)</f>
        <v>40576.332638888889</v>
      </c>
      <c r="N292" t="b">
        <v>1</v>
      </c>
      <c r="O292">
        <v>168</v>
      </c>
      <c r="P292" t="b">
        <v>1</v>
      </c>
      <c r="Q292" t="s">
        <v>8269</v>
      </c>
      <c r="R292" s="6">
        <f>E292/D292</f>
        <v>1.0668444444444445</v>
      </c>
      <c r="S292" s="5">
        <f>O292/E292</f>
        <v>3.4994167638726877E-2</v>
      </c>
      <c r="T292" t="s">
        <v>8314</v>
      </c>
      <c r="U292" t="s">
        <v>8319</v>
      </c>
    </row>
    <row r="293" spans="1:21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0">
        <f t="shared" si="10"/>
        <v>41376.769050925926</v>
      </c>
      <c r="L293" s="13" t="str">
        <f t="shared" si="11"/>
        <v>2013</v>
      </c>
      <c r="M293" s="10">
        <f>(((I293/60)/60)/24)+DATE(1970,1,1)</f>
        <v>41395.000694444447</v>
      </c>
      <c r="N293" t="b">
        <v>1</v>
      </c>
      <c r="O293">
        <v>128</v>
      </c>
      <c r="P293" t="b">
        <v>1</v>
      </c>
      <c r="Q293" t="s">
        <v>8269</v>
      </c>
      <c r="R293" s="6">
        <f>E293/D293</f>
        <v>1.2001999999999999</v>
      </c>
      <c r="S293" s="5">
        <f>O293/E293</f>
        <v>2.1329778370271623E-2</v>
      </c>
      <c r="T293" t="s">
        <v>8314</v>
      </c>
      <c r="U293" t="s">
        <v>8319</v>
      </c>
    </row>
    <row r="294" spans="1:21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0">
        <f t="shared" si="10"/>
        <v>40812.803229166668</v>
      </c>
      <c r="L294" s="13" t="str">
        <f t="shared" si="11"/>
        <v>2011</v>
      </c>
      <c r="M294" s="10">
        <f>(((I294/60)/60)/24)+DATE(1970,1,1)</f>
        <v>40845.165972222225</v>
      </c>
      <c r="N294" t="b">
        <v>1</v>
      </c>
      <c r="O294">
        <v>493</v>
      </c>
      <c r="P294" t="b">
        <v>1</v>
      </c>
      <c r="Q294" t="s">
        <v>8269</v>
      </c>
      <c r="R294" s="6">
        <f>E294/D294</f>
        <v>1.0150693333333334</v>
      </c>
      <c r="S294" s="5">
        <f>O294/E294</f>
        <v>6.4757481262363694E-3</v>
      </c>
      <c r="T294" t="s">
        <v>8314</v>
      </c>
      <c r="U294" t="s">
        <v>8319</v>
      </c>
    </row>
    <row r="295" spans="1:21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0">
        <f t="shared" si="10"/>
        <v>41719.667986111112</v>
      </c>
      <c r="L295" s="13" t="str">
        <f t="shared" si="11"/>
        <v>2014</v>
      </c>
      <c r="M295" s="10">
        <f>(((I295/60)/60)/24)+DATE(1970,1,1)</f>
        <v>41749.667986111112</v>
      </c>
      <c r="N295" t="b">
        <v>1</v>
      </c>
      <c r="O295">
        <v>131</v>
      </c>
      <c r="P295" t="b">
        <v>1</v>
      </c>
      <c r="Q295" t="s">
        <v>8269</v>
      </c>
      <c r="R295" s="6">
        <f>E295/D295</f>
        <v>1.0138461538461538</v>
      </c>
      <c r="S295" s="5">
        <f>O295/E295</f>
        <v>4.9696509863429439E-3</v>
      </c>
      <c r="T295" t="s">
        <v>8314</v>
      </c>
      <c r="U295" t="s">
        <v>8319</v>
      </c>
    </row>
    <row r="296" spans="1:21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0">
        <f t="shared" si="10"/>
        <v>40343.084421296298</v>
      </c>
      <c r="L296" s="13" t="str">
        <f t="shared" si="11"/>
        <v>2010</v>
      </c>
      <c r="M296" s="10">
        <f>(((I296/60)/60)/24)+DATE(1970,1,1)</f>
        <v>40378.666666666664</v>
      </c>
      <c r="N296" t="b">
        <v>1</v>
      </c>
      <c r="O296">
        <v>50</v>
      </c>
      <c r="P296" t="b">
        <v>1</v>
      </c>
      <c r="Q296" t="s">
        <v>8269</v>
      </c>
      <c r="R296" s="6">
        <f>E296/D296</f>
        <v>1</v>
      </c>
      <c r="S296" s="5">
        <f>O296/E296</f>
        <v>0.01</v>
      </c>
      <c r="T296" t="s">
        <v>8314</v>
      </c>
      <c r="U296" t="s">
        <v>8319</v>
      </c>
    </row>
    <row r="297" spans="1:21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0">
        <f t="shared" si="10"/>
        <v>41519.004733796297</v>
      </c>
      <c r="L297" s="13" t="str">
        <f t="shared" si="11"/>
        <v>2013</v>
      </c>
      <c r="M297" s="10">
        <f>(((I297/60)/60)/24)+DATE(1970,1,1)</f>
        <v>41579</v>
      </c>
      <c r="N297" t="b">
        <v>1</v>
      </c>
      <c r="O297">
        <v>665</v>
      </c>
      <c r="P297" t="b">
        <v>1</v>
      </c>
      <c r="Q297" t="s">
        <v>8269</v>
      </c>
      <c r="R297" s="6">
        <f>E297/D297</f>
        <v>1.3310911999999999</v>
      </c>
      <c r="S297" s="5">
        <f>O297/E297</f>
        <v>9.9918022146040786E-3</v>
      </c>
      <c r="T297" t="s">
        <v>8314</v>
      </c>
      <c r="U297" t="s">
        <v>8319</v>
      </c>
    </row>
    <row r="298" spans="1:21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0">
        <f t="shared" si="10"/>
        <v>41134.475497685184</v>
      </c>
      <c r="L298" s="13" t="str">
        <f t="shared" si="11"/>
        <v>2012</v>
      </c>
      <c r="M298" s="10">
        <f>(((I298/60)/60)/24)+DATE(1970,1,1)</f>
        <v>41159.475497685184</v>
      </c>
      <c r="N298" t="b">
        <v>1</v>
      </c>
      <c r="O298">
        <v>129</v>
      </c>
      <c r="P298" t="b">
        <v>1</v>
      </c>
      <c r="Q298" t="s">
        <v>8269</v>
      </c>
      <c r="R298" s="6">
        <f>E298/D298</f>
        <v>1.187262</v>
      </c>
      <c r="S298" s="5">
        <f>O298/E298</f>
        <v>4.3461342146889227E-3</v>
      </c>
      <c r="T298" t="s">
        <v>8314</v>
      </c>
      <c r="U298" t="s">
        <v>8319</v>
      </c>
    </row>
    <row r="299" spans="1:21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0">
        <f t="shared" si="10"/>
        <v>42089.72802083334</v>
      </c>
      <c r="L299" s="13" t="str">
        <f t="shared" si="11"/>
        <v>2015</v>
      </c>
      <c r="M299" s="10">
        <f>(((I299/60)/60)/24)+DATE(1970,1,1)</f>
        <v>42125.165972222225</v>
      </c>
      <c r="N299" t="b">
        <v>1</v>
      </c>
      <c r="O299">
        <v>142</v>
      </c>
      <c r="P299" t="b">
        <v>1</v>
      </c>
      <c r="Q299" t="s">
        <v>8269</v>
      </c>
      <c r="R299" s="6">
        <f>E299/D299</f>
        <v>1.0064</v>
      </c>
      <c r="S299" s="5">
        <f>O299/E299</f>
        <v>7.0548489666136726E-3</v>
      </c>
      <c r="T299" t="s">
        <v>8314</v>
      </c>
      <c r="U299" t="s">
        <v>8319</v>
      </c>
    </row>
    <row r="300" spans="1:21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0">
        <f t="shared" si="10"/>
        <v>41709.463518518518</v>
      </c>
      <c r="L300" s="13" t="str">
        <f t="shared" si="11"/>
        <v>2014</v>
      </c>
      <c r="M300" s="10">
        <f>(((I300/60)/60)/24)+DATE(1970,1,1)</f>
        <v>41768.875</v>
      </c>
      <c r="N300" t="b">
        <v>1</v>
      </c>
      <c r="O300">
        <v>2436</v>
      </c>
      <c r="P300" t="b">
        <v>1</v>
      </c>
      <c r="Q300" t="s">
        <v>8269</v>
      </c>
      <c r="R300" s="6">
        <f>E300/D300</f>
        <v>1.089324126984127</v>
      </c>
      <c r="S300" s="5">
        <f>O300/E300</f>
        <v>1.7748008011957903E-2</v>
      </c>
      <c r="T300" t="s">
        <v>8314</v>
      </c>
      <c r="U300" t="s">
        <v>8319</v>
      </c>
    </row>
    <row r="301" spans="1:21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0">
        <f t="shared" si="10"/>
        <v>40469.225231481483</v>
      </c>
      <c r="L301" s="13" t="str">
        <f t="shared" si="11"/>
        <v>2010</v>
      </c>
      <c r="M301" s="10">
        <f>(((I301/60)/60)/24)+DATE(1970,1,1)</f>
        <v>40499.266898148147</v>
      </c>
      <c r="N301" t="b">
        <v>1</v>
      </c>
      <c r="O301">
        <v>244</v>
      </c>
      <c r="P301" t="b">
        <v>1</v>
      </c>
      <c r="Q301" t="s">
        <v>8269</v>
      </c>
      <c r="R301" s="6">
        <f>E301/D301</f>
        <v>1.789525</v>
      </c>
      <c r="S301" s="5">
        <f>O301/E301</f>
        <v>1.3634903116748857E-2</v>
      </c>
      <c r="T301" t="s">
        <v>8314</v>
      </c>
      <c r="U301" t="s">
        <v>8319</v>
      </c>
    </row>
    <row r="302" spans="1:21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0">
        <f t="shared" si="10"/>
        <v>40626.959930555553</v>
      </c>
      <c r="L302" s="13" t="str">
        <f t="shared" si="11"/>
        <v>2011</v>
      </c>
      <c r="M302" s="10">
        <f>(((I302/60)/60)/24)+DATE(1970,1,1)</f>
        <v>40657.959930555553</v>
      </c>
      <c r="N302" t="b">
        <v>1</v>
      </c>
      <c r="O302">
        <v>298</v>
      </c>
      <c r="P302" t="b">
        <v>1</v>
      </c>
      <c r="Q302" t="s">
        <v>8269</v>
      </c>
      <c r="R302" s="6">
        <f>E302/D302</f>
        <v>1.0172264</v>
      </c>
      <c r="S302" s="5">
        <f>O302/E302</f>
        <v>1.1718138656251941E-2</v>
      </c>
      <c r="T302" t="s">
        <v>8314</v>
      </c>
      <c r="U302" t="s">
        <v>8319</v>
      </c>
    </row>
    <row r="303" spans="1:21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0">
        <f t="shared" si="10"/>
        <v>41312.737673611111</v>
      </c>
      <c r="L303" s="13" t="str">
        <f t="shared" si="11"/>
        <v>2013</v>
      </c>
      <c r="M303" s="10">
        <f>(((I303/60)/60)/24)+DATE(1970,1,1)</f>
        <v>41352.696006944447</v>
      </c>
      <c r="N303" t="b">
        <v>1</v>
      </c>
      <c r="O303">
        <v>251</v>
      </c>
      <c r="P303" t="b">
        <v>1</v>
      </c>
      <c r="Q303" t="s">
        <v>8269</v>
      </c>
      <c r="R303" s="6">
        <f>E303/D303</f>
        <v>1.1873499999999999</v>
      </c>
      <c r="S303" s="5">
        <f>O303/E303</f>
        <v>1.626116335342764E-2</v>
      </c>
      <c r="T303" t="s">
        <v>8314</v>
      </c>
      <c r="U303" t="s">
        <v>8319</v>
      </c>
    </row>
    <row r="304" spans="1:21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0">
        <f t="shared" si="10"/>
        <v>40933.856921296298</v>
      </c>
      <c r="L304" s="13" t="str">
        <f t="shared" si="11"/>
        <v>2012</v>
      </c>
      <c r="M304" s="10">
        <f>(((I304/60)/60)/24)+DATE(1970,1,1)</f>
        <v>40963.856921296298</v>
      </c>
      <c r="N304" t="b">
        <v>1</v>
      </c>
      <c r="O304">
        <v>108</v>
      </c>
      <c r="P304" t="b">
        <v>1</v>
      </c>
      <c r="Q304" t="s">
        <v>8269</v>
      </c>
      <c r="R304" s="6">
        <f>E304/D304</f>
        <v>1.0045999999999999</v>
      </c>
      <c r="S304" s="5">
        <f>O304/E304</f>
        <v>1.0750547481584711E-2</v>
      </c>
      <c r="T304" t="s">
        <v>8314</v>
      </c>
      <c r="U304" t="s">
        <v>8319</v>
      </c>
    </row>
    <row r="305" spans="1:21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0">
        <f t="shared" si="10"/>
        <v>41032.071134259262</v>
      </c>
      <c r="L305" s="13" t="str">
        <f t="shared" si="11"/>
        <v>2012</v>
      </c>
      <c r="M305" s="10">
        <f>(((I305/60)/60)/24)+DATE(1970,1,1)</f>
        <v>41062.071134259262</v>
      </c>
      <c r="N305" t="b">
        <v>1</v>
      </c>
      <c r="O305">
        <v>82</v>
      </c>
      <c r="P305" t="b">
        <v>1</v>
      </c>
      <c r="Q305" t="s">
        <v>8269</v>
      </c>
      <c r="R305" s="6">
        <f>E305/D305</f>
        <v>1.3746666666666667</v>
      </c>
      <c r="S305" s="5">
        <f>O305/E305</f>
        <v>1.988360814742968E-2</v>
      </c>
      <c r="T305" t="s">
        <v>8314</v>
      </c>
      <c r="U305" t="s">
        <v>8319</v>
      </c>
    </row>
    <row r="306" spans="1:21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0">
        <f t="shared" si="10"/>
        <v>41114.094872685186</v>
      </c>
      <c r="L306" s="13" t="str">
        <f t="shared" si="11"/>
        <v>2012</v>
      </c>
      <c r="M306" s="10">
        <f>(((I306/60)/60)/24)+DATE(1970,1,1)</f>
        <v>41153.083333333336</v>
      </c>
      <c r="N306" t="b">
        <v>1</v>
      </c>
      <c r="O306">
        <v>74</v>
      </c>
      <c r="P306" t="b">
        <v>1</v>
      </c>
      <c r="Q306" t="s">
        <v>8269</v>
      </c>
      <c r="R306" s="6">
        <f>E306/D306</f>
        <v>2.3164705882352941</v>
      </c>
      <c r="S306" s="5">
        <f>O306/E306</f>
        <v>9.3956323006602338E-3</v>
      </c>
      <c r="T306" t="s">
        <v>8314</v>
      </c>
      <c r="U306" t="s">
        <v>8319</v>
      </c>
    </row>
    <row r="307" spans="1:21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0">
        <f t="shared" si="10"/>
        <v>40948.630196759259</v>
      </c>
      <c r="L307" s="13" t="str">
        <f t="shared" si="11"/>
        <v>2012</v>
      </c>
      <c r="M307" s="10">
        <f>(((I307/60)/60)/24)+DATE(1970,1,1)</f>
        <v>40978.630196759259</v>
      </c>
      <c r="N307" t="b">
        <v>1</v>
      </c>
      <c r="O307">
        <v>189</v>
      </c>
      <c r="P307" t="b">
        <v>1</v>
      </c>
      <c r="Q307" t="s">
        <v>8269</v>
      </c>
      <c r="R307" s="6">
        <f>E307/D307</f>
        <v>1.3033333333333332</v>
      </c>
      <c r="S307" s="5">
        <f>O307/E307</f>
        <v>1.9335038363171356E-2</v>
      </c>
      <c r="T307" t="s">
        <v>8314</v>
      </c>
      <c r="U307" t="s">
        <v>8319</v>
      </c>
    </row>
    <row r="308" spans="1:21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0">
        <f t="shared" si="10"/>
        <v>41333.837187500001</v>
      </c>
      <c r="L308" s="13" t="str">
        <f t="shared" si="11"/>
        <v>2013</v>
      </c>
      <c r="M308" s="10">
        <f>(((I308/60)/60)/24)+DATE(1970,1,1)</f>
        <v>41353.795520833337</v>
      </c>
      <c r="N308" t="b">
        <v>1</v>
      </c>
      <c r="O308">
        <v>80</v>
      </c>
      <c r="P308" t="b">
        <v>1</v>
      </c>
      <c r="Q308" t="s">
        <v>8269</v>
      </c>
      <c r="R308" s="6">
        <f>E308/D308</f>
        <v>2.9289999999999998</v>
      </c>
      <c r="S308" s="5">
        <f>O308/E308</f>
        <v>2.7313076135199729E-2</v>
      </c>
      <c r="T308" t="s">
        <v>8314</v>
      </c>
      <c r="U308" t="s">
        <v>8319</v>
      </c>
    </row>
    <row r="309" spans="1:2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0">
        <f t="shared" si="10"/>
        <v>41282.944456018515</v>
      </c>
      <c r="L309" s="13" t="str">
        <f t="shared" si="11"/>
        <v>2013</v>
      </c>
      <c r="M309" s="10">
        <f>(((I309/60)/60)/24)+DATE(1970,1,1)</f>
        <v>41312.944456018515</v>
      </c>
      <c r="N309" t="b">
        <v>1</v>
      </c>
      <c r="O309">
        <v>576</v>
      </c>
      <c r="P309" t="b">
        <v>1</v>
      </c>
      <c r="Q309" t="s">
        <v>8269</v>
      </c>
      <c r="R309" s="6">
        <f>E309/D309</f>
        <v>1.1131818181818183</v>
      </c>
      <c r="S309" s="5">
        <f>O309/E309</f>
        <v>2.351980400163332E-2</v>
      </c>
      <c r="T309" t="s">
        <v>8314</v>
      </c>
      <c r="U309" t="s">
        <v>8319</v>
      </c>
    </row>
    <row r="310" spans="1:21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0">
        <f t="shared" si="10"/>
        <v>40567.694560185184</v>
      </c>
      <c r="L310" s="13" t="str">
        <f t="shared" si="11"/>
        <v>2011</v>
      </c>
      <c r="M310" s="10">
        <f>(((I310/60)/60)/24)+DATE(1970,1,1)</f>
        <v>40612.694560185184</v>
      </c>
      <c r="N310" t="b">
        <v>1</v>
      </c>
      <c r="O310">
        <v>202</v>
      </c>
      <c r="P310" t="b">
        <v>1</v>
      </c>
      <c r="Q310" t="s">
        <v>8269</v>
      </c>
      <c r="R310" s="6">
        <f>E310/D310</f>
        <v>1.0556666666666668</v>
      </c>
      <c r="S310" s="5">
        <f>O310/E310</f>
        <v>1.5945689927376067E-2</v>
      </c>
      <c r="T310" t="s">
        <v>8314</v>
      </c>
      <c r="U310" t="s">
        <v>8319</v>
      </c>
    </row>
    <row r="311" spans="1:21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0">
        <f t="shared" si="10"/>
        <v>41134.751550925925</v>
      </c>
      <c r="L311" s="13" t="str">
        <f t="shared" si="11"/>
        <v>2012</v>
      </c>
      <c r="M311" s="10">
        <f>(((I311/60)/60)/24)+DATE(1970,1,1)</f>
        <v>41155.751550925925</v>
      </c>
      <c r="N311" t="b">
        <v>1</v>
      </c>
      <c r="O311">
        <v>238</v>
      </c>
      <c r="P311" t="b">
        <v>1</v>
      </c>
      <c r="Q311" t="s">
        <v>8269</v>
      </c>
      <c r="R311" s="6">
        <f>E311/D311</f>
        <v>1.1894444444444445</v>
      </c>
      <c r="S311" s="5">
        <f>O311/E311</f>
        <v>1.1116300794021485E-2</v>
      </c>
      <c r="T311" t="s">
        <v>8314</v>
      </c>
      <c r="U311" t="s">
        <v>8319</v>
      </c>
    </row>
    <row r="312" spans="1:21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0">
        <f t="shared" si="10"/>
        <v>40821.183136574073</v>
      </c>
      <c r="L312" s="13" t="str">
        <f t="shared" si="11"/>
        <v>2011</v>
      </c>
      <c r="M312" s="10">
        <f>(((I312/60)/60)/24)+DATE(1970,1,1)</f>
        <v>40836.083333333336</v>
      </c>
      <c r="N312" t="b">
        <v>1</v>
      </c>
      <c r="O312">
        <v>36</v>
      </c>
      <c r="P312" t="b">
        <v>1</v>
      </c>
      <c r="Q312" t="s">
        <v>8269</v>
      </c>
      <c r="R312" s="6">
        <f>E312/D312</f>
        <v>1.04129</v>
      </c>
      <c r="S312" s="5">
        <f>O312/E312</f>
        <v>3.4572501416512212E-2</v>
      </c>
      <c r="T312" t="s">
        <v>8314</v>
      </c>
      <c r="U312" t="s">
        <v>8319</v>
      </c>
    </row>
    <row r="313" spans="1:21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0">
        <f t="shared" si="10"/>
        <v>40868.219814814816</v>
      </c>
      <c r="L313" s="13" t="str">
        <f t="shared" si="11"/>
        <v>2011</v>
      </c>
      <c r="M313" s="10">
        <f>(((I313/60)/60)/24)+DATE(1970,1,1)</f>
        <v>40909.332638888889</v>
      </c>
      <c r="N313" t="b">
        <v>1</v>
      </c>
      <c r="O313">
        <v>150</v>
      </c>
      <c r="P313" t="b">
        <v>1</v>
      </c>
      <c r="Q313" t="s">
        <v>8269</v>
      </c>
      <c r="R313" s="6">
        <f>E313/D313</f>
        <v>1.0410165</v>
      </c>
      <c r="S313" s="5">
        <f>O313/E313</f>
        <v>7.2044967586969077E-3</v>
      </c>
      <c r="T313" t="s">
        <v>8314</v>
      </c>
      <c r="U313" t="s">
        <v>8319</v>
      </c>
    </row>
    <row r="314" spans="1:21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0">
        <f t="shared" si="10"/>
        <v>41348.877685185187</v>
      </c>
      <c r="L314" s="13" t="str">
        <f t="shared" si="11"/>
        <v>2013</v>
      </c>
      <c r="M314" s="10">
        <f>(((I314/60)/60)/24)+DATE(1970,1,1)</f>
        <v>41378.877685185187</v>
      </c>
      <c r="N314" t="b">
        <v>1</v>
      </c>
      <c r="O314">
        <v>146</v>
      </c>
      <c r="P314" t="b">
        <v>1</v>
      </c>
      <c r="Q314" t="s">
        <v>8269</v>
      </c>
      <c r="R314" s="6">
        <f>E314/D314</f>
        <v>1.1187499999999999</v>
      </c>
      <c r="S314" s="5">
        <f>O314/E314</f>
        <v>1.6312849162011173E-2</v>
      </c>
      <c r="T314" t="s">
        <v>8314</v>
      </c>
      <c r="U314" t="s">
        <v>8319</v>
      </c>
    </row>
    <row r="315" spans="1:21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0">
        <f t="shared" si="10"/>
        <v>40357.227939814817</v>
      </c>
      <c r="L315" s="13" t="str">
        <f t="shared" si="11"/>
        <v>2010</v>
      </c>
      <c r="M315" s="10">
        <f>(((I315/60)/60)/24)+DATE(1970,1,1)</f>
        <v>40401.665972222225</v>
      </c>
      <c r="N315" t="b">
        <v>1</v>
      </c>
      <c r="O315">
        <v>222</v>
      </c>
      <c r="P315" t="b">
        <v>1</v>
      </c>
      <c r="Q315" t="s">
        <v>8269</v>
      </c>
      <c r="R315" s="6">
        <f>E315/D315</f>
        <v>1.0473529411764706</v>
      </c>
      <c r="S315" s="5">
        <f>O315/E315</f>
        <v>1.2468407750631846E-2</v>
      </c>
      <c r="T315" t="s">
        <v>8314</v>
      </c>
      <c r="U315" t="s">
        <v>8319</v>
      </c>
    </row>
    <row r="316" spans="1:21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0">
        <f t="shared" si="10"/>
        <v>41304.833194444444</v>
      </c>
      <c r="L316" s="13" t="str">
        <f t="shared" si="11"/>
        <v>2013</v>
      </c>
      <c r="M316" s="10">
        <f>(((I316/60)/60)/24)+DATE(1970,1,1)</f>
        <v>41334.833194444444</v>
      </c>
      <c r="N316" t="b">
        <v>1</v>
      </c>
      <c r="O316">
        <v>120</v>
      </c>
      <c r="P316" t="b">
        <v>1</v>
      </c>
      <c r="Q316" t="s">
        <v>8269</v>
      </c>
      <c r="R316" s="6">
        <f>E316/D316</f>
        <v>3.8515000000000001</v>
      </c>
      <c r="S316" s="5">
        <f>O316/E316</f>
        <v>3.1156692197844997E-2</v>
      </c>
      <c r="T316" t="s">
        <v>8314</v>
      </c>
      <c r="U316" t="s">
        <v>8319</v>
      </c>
    </row>
    <row r="317" spans="1:21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0">
        <f t="shared" si="10"/>
        <v>41113.77238425926</v>
      </c>
      <c r="L317" s="13" t="str">
        <f t="shared" si="11"/>
        <v>2012</v>
      </c>
      <c r="M317" s="10">
        <f>(((I317/60)/60)/24)+DATE(1970,1,1)</f>
        <v>41143.77238425926</v>
      </c>
      <c r="N317" t="b">
        <v>1</v>
      </c>
      <c r="O317">
        <v>126</v>
      </c>
      <c r="P317" t="b">
        <v>1</v>
      </c>
      <c r="Q317" t="s">
        <v>8269</v>
      </c>
      <c r="R317" s="6">
        <f>E317/D317</f>
        <v>1.01248</v>
      </c>
      <c r="S317" s="5">
        <f>O317/E317</f>
        <v>4.9778761061946902E-3</v>
      </c>
      <c r="T317" t="s">
        <v>8314</v>
      </c>
      <c r="U317" t="s">
        <v>8319</v>
      </c>
    </row>
    <row r="318" spans="1:21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0">
        <f t="shared" si="10"/>
        <v>41950.923576388886</v>
      </c>
      <c r="L318" s="13" t="str">
        <f t="shared" si="11"/>
        <v>2014</v>
      </c>
      <c r="M318" s="10">
        <f>(((I318/60)/60)/24)+DATE(1970,1,1)</f>
        <v>41984.207638888889</v>
      </c>
      <c r="N318" t="b">
        <v>1</v>
      </c>
      <c r="O318">
        <v>158</v>
      </c>
      <c r="P318" t="b">
        <v>1</v>
      </c>
      <c r="Q318" t="s">
        <v>8269</v>
      </c>
      <c r="R318" s="6">
        <f>E318/D318</f>
        <v>1.1377333333333333</v>
      </c>
      <c r="S318" s="5">
        <f>O318/E318</f>
        <v>9.2581741474276336E-3</v>
      </c>
      <c r="T318" t="s">
        <v>8314</v>
      </c>
      <c r="U318" t="s">
        <v>8319</v>
      </c>
    </row>
    <row r="319" spans="1:21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0">
        <f t="shared" si="10"/>
        <v>41589.676886574074</v>
      </c>
      <c r="L319" s="13" t="str">
        <f t="shared" si="11"/>
        <v>2013</v>
      </c>
      <c r="M319" s="10">
        <f>(((I319/60)/60)/24)+DATE(1970,1,1)</f>
        <v>41619.676886574074</v>
      </c>
      <c r="N319" t="b">
        <v>1</v>
      </c>
      <c r="O319">
        <v>316</v>
      </c>
      <c r="P319" t="b">
        <v>1</v>
      </c>
      <c r="Q319" t="s">
        <v>8269</v>
      </c>
      <c r="R319" s="6">
        <f>E319/D319</f>
        <v>1.0080333333333333</v>
      </c>
      <c r="S319" s="5">
        <f>O319/E319</f>
        <v>1.0449389901127608E-2</v>
      </c>
      <c r="T319" t="s">
        <v>8314</v>
      </c>
      <c r="U319" t="s">
        <v>8319</v>
      </c>
    </row>
    <row r="320" spans="1:21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0">
        <f t="shared" si="10"/>
        <v>41330.038784722223</v>
      </c>
      <c r="L320" s="13" t="str">
        <f t="shared" si="11"/>
        <v>2013</v>
      </c>
      <c r="M320" s="10">
        <f>(((I320/60)/60)/24)+DATE(1970,1,1)</f>
        <v>41359.997118055559</v>
      </c>
      <c r="N320" t="b">
        <v>1</v>
      </c>
      <c r="O320">
        <v>284</v>
      </c>
      <c r="P320" t="b">
        <v>1</v>
      </c>
      <c r="Q320" t="s">
        <v>8269</v>
      </c>
      <c r="R320" s="6">
        <f>E320/D320</f>
        <v>2.8332000000000002</v>
      </c>
      <c r="S320" s="5">
        <f>O320/E320</f>
        <v>2.0048002258929831E-2</v>
      </c>
      <c r="T320" t="s">
        <v>8314</v>
      </c>
      <c r="U320" t="s">
        <v>8319</v>
      </c>
    </row>
    <row r="321" spans="1:21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0">
        <f t="shared" si="10"/>
        <v>40123.83829861111</v>
      </c>
      <c r="L321" s="13" t="str">
        <f t="shared" si="11"/>
        <v>2009</v>
      </c>
      <c r="M321" s="10">
        <f>(((I321/60)/60)/24)+DATE(1970,1,1)</f>
        <v>40211.332638888889</v>
      </c>
      <c r="N321" t="b">
        <v>1</v>
      </c>
      <c r="O321">
        <v>51</v>
      </c>
      <c r="P321" t="b">
        <v>1</v>
      </c>
      <c r="Q321" t="s">
        <v>8269</v>
      </c>
      <c r="R321" s="6">
        <f>E321/D321</f>
        <v>1.1268</v>
      </c>
      <c r="S321" s="5">
        <f>O321/E321</f>
        <v>9.0521831735889246E-3</v>
      </c>
      <c r="T321" t="s">
        <v>8314</v>
      </c>
      <c r="U321" t="s">
        <v>8319</v>
      </c>
    </row>
    <row r="322" spans="1:21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0">
        <f t="shared" si="10"/>
        <v>42331.551307870366</v>
      </c>
      <c r="L322" s="13" t="str">
        <f t="shared" si="11"/>
        <v>2015</v>
      </c>
      <c r="M322" s="10">
        <f>(((I322/60)/60)/24)+DATE(1970,1,1)</f>
        <v>42360.958333333328</v>
      </c>
      <c r="N322" t="b">
        <v>1</v>
      </c>
      <c r="O322">
        <v>158</v>
      </c>
      <c r="P322" t="b">
        <v>1</v>
      </c>
      <c r="Q322" t="s">
        <v>8269</v>
      </c>
      <c r="R322" s="6">
        <f>E322/D322</f>
        <v>1.0658000000000001</v>
      </c>
      <c r="S322" s="5">
        <f>O322/E322</f>
        <v>7.4122724713829987E-3</v>
      </c>
      <c r="T322" t="s">
        <v>8314</v>
      </c>
      <c r="U322" t="s">
        <v>8319</v>
      </c>
    </row>
    <row r="323" spans="1:21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0">
        <f t="shared" ref="K323:K386" si="12">(((J323/60)/60)/24)+DATE(1970,1,1)</f>
        <v>42647.446597222224</v>
      </c>
      <c r="L323" s="13" t="str">
        <f t="shared" ref="L323:L386" si="13">TEXT(K323,"yyyy")</f>
        <v>2016</v>
      </c>
      <c r="M323" s="10">
        <f>(((I323/60)/60)/24)+DATE(1970,1,1)</f>
        <v>42682.488263888896</v>
      </c>
      <c r="N323" t="b">
        <v>1</v>
      </c>
      <c r="O323">
        <v>337</v>
      </c>
      <c r="P323" t="b">
        <v>1</v>
      </c>
      <c r="Q323" t="s">
        <v>8269</v>
      </c>
      <c r="R323" s="6">
        <f>E323/D323</f>
        <v>1.0266285714285714</v>
      </c>
      <c r="S323" s="5">
        <f>O323/E323</f>
        <v>9.3788266726038075E-3</v>
      </c>
      <c r="T323" t="s">
        <v>8314</v>
      </c>
      <c r="U323" t="s">
        <v>8319</v>
      </c>
    </row>
    <row r="324" spans="1:21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0">
        <f t="shared" si="12"/>
        <v>42473.57</v>
      </c>
      <c r="L324" s="13" t="str">
        <f t="shared" si="13"/>
        <v>2016</v>
      </c>
      <c r="M324" s="10">
        <f>(((I324/60)/60)/24)+DATE(1970,1,1)</f>
        <v>42503.57</v>
      </c>
      <c r="N324" t="b">
        <v>1</v>
      </c>
      <c r="O324">
        <v>186</v>
      </c>
      <c r="P324" t="b">
        <v>1</v>
      </c>
      <c r="Q324" t="s">
        <v>8269</v>
      </c>
      <c r="R324" s="6">
        <f>E324/D324</f>
        <v>1.0791200000000001</v>
      </c>
      <c r="S324" s="5">
        <f>O324/E324</f>
        <v>6.8945066350359551E-3</v>
      </c>
      <c r="T324" t="s">
        <v>8314</v>
      </c>
      <c r="U324" t="s">
        <v>8319</v>
      </c>
    </row>
    <row r="325" spans="1:21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0">
        <f t="shared" si="12"/>
        <v>42697.32136574074</v>
      </c>
      <c r="L325" s="13" t="str">
        <f t="shared" si="13"/>
        <v>2016</v>
      </c>
      <c r="M325" s="10">
        <f>(((I325/60)/60)/24)+DATE(1970,1,1)</f>
        <v>42725.332638888889</v>
      </c>
      <c r="N325" t="b">
        <v>1</v>
      </c>
      <c r="O325">
        <v>58</v>
      </c>
      <c r="P325" t="b">
        <v>1</v>
      </c>
      <c r="Q325" t="s">
        <v>8269</v>
      </c>
      <c r="R325" s="6">
        <f>E325/D325</f>
        <v>1.2307407407407407</v>
      </c>
      <c r="S325" s="5">
        <f>O325/E325</f>
        <v>8.7270538669876625E-3</v>
      </c>
      <c r="T325" t="s">
        <v>8314</v>
      </c>
      <c r="U325" t="s">
        <v>8319</v>
      </c>
    </row>
    <row r="326" spans="1:21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0">
        <f t="shared" si="12"/>
        <v>42184.626250000001</v>
      </c>
      <c r="L326" s="13" t="str">
        <f t="shared" si="13"/>
        <v>2015</v>
      </c>
      <c r="M326" s="10">
        <f>(((I326/60)/60)/24)+DATE(1970,1,1)</f>
        <v>42217.626250000001</v>
      </c>
      <c r="N326" t="b">
        <v>1</v>
      </c>
      <c r="O326">
        <v>82</v>
      </c>
      <c r="P326" t="b">
        <v>1</v>
      </c>
      <c r="Q326" t="s">
        <v>8269</v>
      </c>
      <c r="R326" s="6">
        <f>E326/D326</f>
        <v>1.016</v>
      </c>
      <c r="S326" s="5">
        <f>O326/E326</f>
        <v>9.4951366373320981E-3</v>
      </c>
      <c r="T326" t="s">
        <v>8314</v>
      </c>
      <c r="U326" t="s">
        <v>8319</v>
      </c>
    </row>
    <row r="327" spans="1:21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0">
        <f t="shared" si="12"/>
        <v>42689.187881944439</v>
      </c>
      <c r="L327" s="13" t="str">
        <f t="shared" si="13"/>
        <v>2016</v>
      </c>
      <c r="M327" s="10">
        <f>(((I327/60)/60)/24)+DATE(1970,1,1)</f>
        <v>42724.187881944439</v>
      </c>
      <c r="N327" t="b">
        <v>1</v>
      </c>
      <c r="O327">
        <v>736</v>
      </c>
      <c r="P327" t="b">
        <v>1</v>
      </c>
      <c r="Q327" t="s">
        <v>8269</v>
      </c>
      <c r="R327" s="6">
        <f>E327/D327</f>
        <v>1.04396</v>
      </c>
      <c r="S327" s="5">
        <f>O327/E327</f>
        <v>1.4100157094141539E-2</v>
      </c>
      <c r="T327" t="s">
        <v>8314</v>
      </c>
      <c r="U327" t="s">
        <v>8319</v>
      </c>
    </row>
    <row r="328" spans="1:21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0">
        <f t="shared" si="12"/>
        <v>42775.314884259264</v>
      </c>
      <c r="L328" s="13" t="str">
        <f t="shared" si="13"/>
        <v>2017</v>
      </c>
      <c r="M328" s="10">
        <f>(((I328/60)/60)/24)+DATE(1970,1,1)</f>
        <v>42808.956250000003</v>
      </c>
      <c r="N328" t="b">
        <v>1</v>
      </c>
      <c r="O328">
        <v>1151</v>
      </c>
      <c r="P328" t="b">
        <v>1</v>
      </c>
      <c r="Q328" t="s">
        <v>8269</v>
      </c>
      <c r="R328" s="6">
        <f>E328/D328</f>
        <v>1.1292973333333334</v>
      </c>
      <c r="S328" s="5">
        <f>O328/E328</f>
        <v>6.7947856661310334E-3</v>
      </c>
      <c r="T328" t="s">
        <v>8314</v>
      </c>
      <c r="U328" t="s">
        <v>8319</v>
      </c>
    </row>
    <row r="329" spans="1:21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0">
        <f t="shared" si="12"/>
        <v>42058.235289351855</v>
      </c>
      <c r="L329" s="13" t="str">
        <f t="shared" si="13"/>
        <v>2015</v>
      </c>
      <c r="M329" s="10">
        <f>(((I329/60)/60)/24)+DATE(1970,1,1)</f>
        <v>42085.333333333328</v>
      </c>
      <c r="N329" t="b">
        <v>1</v>
      </c>
      <c r="O329">
        <v>34</v>
      </c>
      <c r="P329" t="b">
        <v>1</v>
      </c>
      <c r="Q329" t="s">
        <v>8269</v>
      </c>
      <c r="R329" s="6">
        <f>E329/D329</f>
        <v>1.3640000000000001</v>
      </c>
      <c r="S329" s="5">
        <f>O329/E329</f>
        <v>6.2316715542521991E-3</v>
      </c>
      <c r="T329" t="s">
        <v>8314</v>
      </c>
      <c r="U329" t="s">
        <v>8319</v>
      </c>
    </row>
    <row r="330" spans="1:21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0">
        <f t="shared" si="12"/>
        <v>42278.946620370371</v>
      </c>
      <c r="L330" s="13" t="str">
        <f t="shared" si="13"/>
        <v>2015</v>
      </c>
      <c r="M330" s="10">
        <f>(((I330/60)/60)/24)+DATE(1970,1,1)</f>
        <v>42309.166666666672</v>
      </c>
      <c r="N330" t="b">
        <v>1</v>
      </c>
      <c r="O330">
        <v>498</v>
      </c>
      <c r="P330" t="b">
        <v>1</v>
      </c>
      <c r="Q330" t="s">
        <v>8269</v>
      </c>
      <c r="R330" s="6">
        <f>E330/D330</f>
        <v>1.036144</v>
      </c>
      <c r="S330" s="5">
        <f>O330/E330</f>
        <v>6.4083756697910716E-3</v>
      </c>
      <c r="T330" t="s">
        <v>8314</v>
      </c>
      <c r="U330" t="s">
        <v>8319</v>
      </c>
    </row>
    <row r="331" spans="1:21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0">
        <f t="shared" si="12"/>
        <v>42291.46674768519</v>
      </c>
      <c r="L331" s="13" t="str">
        <f t="shared" si="13"/>
        <v>2015</v>
      </c>
      <c r="M331" s="10">
        <f>(((I331/60)/60)/24)+DATE(1970,1,1)</f>
        <v>42315.166666666672</v>
      </c>
      <c r="N331" t="b">
        <v>1</v>
      </c>
      <c r="O331">
        <v>167</v>
      </c>
      <c r="P331" t="b">
        <v>1</v>
      </c>
      <c r="Q331" t="s">
        <v>8269</v>
      </c>
      <c r="R331" s="6">
        <f>E331/D331</f>
        <v>1.0549999999999999</v>
      </c>
      <c r="S331" s="5">
        <f>O331/E331</f>
        <v>1.5829383886255925E-2</v>
      </c>
      <c r="T331" t="s">
        <v>8314</v>
      </c>
      <c r="U331" t="s">
        <v>8319</v>
      </c>
    </row>
    <row r="332" spans="1:21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0">
        <f t="shared" si="12"/>
        <v>41379.515775462962</v>
      </c>
      <c r="L332" s="13" t="str">
        <f t="shared" si="13"/>
        <v>2013</v>
      </c>
      <c r="M332" s="10">
        <f>(((I332/60)/60)/24)+DATE(1970,1,1)</f>
        <v>41411.165972222225</v>
      </c>
      <c r="N332" t="b">
        <v>1</v>
      </c>
      <c r="O332">
        <v>340</v>
      </c>
      <c r="P332" t="b">
        <v>1</v>
      </c>
      <c r="Q332" t="s">
        <v>8269</v>
      </c>
      <c r="R332" s="6">
        <f>E332/D332</f>
        <v>1.0182857142857142</v>
      </c>
      <c r="S332" s="5">
        <f>O332/E332</f>
        <v>9.5398428731762065E-3</v>
      </c>
      <c r="T332" t="s">
        <v>8314</v>
      </c>
      <c r="U332" t="s">
        <v>8319</v>
      </c>
    </row>
    <row r="333" spans="1:21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0">
        <f t="shared" si="12"/>
        <v>42507.581412037034</v>
      </c>
      <c r="L333" s="13" t="str">
        <f t="shared" si="13"/>
        <v>2016</v>
      </c>
      <c r="M333" s="10">
        <f>(((I333/60)/60)/24)+DATE(1970,1,1)</f>
        <v>42538.581412037034</v>
      </c>
      <c r="N333" t="b">
        <v>1</v>
      </c>
      <c r="O333">
        <v>438</v>
      </c>
      <c r="P333" t="b">
        <v>1</v>
      </c>
      <c r="Q333" t="s">
        <v>8269</v>
      </c>
      <c r="R333" s="6">
        <f>E333/D333</f>
        <v>1.0660499999999999</v>
      </c>
      <c r="S333" s="5">
        <f>O333/E333</f>
        <v>1.0271563247502462E-2</v>
      </c>
      <c r="T333" t="s">
        <v>8314</v>
      </c>
      <c r="U333" t="s">
        <v>8319</v>
      </c>
    </row>
    <row r="334" spans="1:21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0">
        <f t="shared" si="12"/>
        <v>42263.680289351847</v>
      </c>
      <c r="L334" s="13" t="str">
        <f t="shared" si="13"/>
        <v>2015</v>
      </c>
      <c r="M334" s="10">
        <f>(((I334/60)/60)/24)+DATE(1970,1,1)</f>
        <v>42305.333333333328</v>
      </c>
      <c r="N334" t="b">
        <v>1</v>
      </c>
      <c r="O334">
        <v>555</v>
      </c>
      <c r="P334" t="b">
        <v>1</v>
      </c>
      <c r="Q334" t="s">
        <v>8269</v>
      </c>
      <c r="R334" s="6">
        <f>E334/D334</f>
        <v>1.13015</v>
      </c>
      <c r="S334" s="5">
        <f>O334/E334</f>
        <v>4.9108525416980044E-3</v>
      </c>
      <c r="T334" t="s">
        <v>8314</v>
      </c>
      <c r="U334" t="s">
        <v>8319</v>
      </c>
    </row>
    <row r="335" spans="1:21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0">
        <f t="shared" si="12"/>
        <v>42437.636469907404</v>
      </c>
      <c r="L335" s="13" t="str">
        <f t="shared" si="13"/>
        <v>2016</v>
      </c>
      <c r="M335" s="10">
        <f>(((I335/60)/60)/24)+DATE(1970,1,1)</f>
        <v>42467.59480324074</v>
      </c>
      <c r="N335" t="b">
        <v>1</v>
      </c>
      <c r="O335">
        <v>266</v>
      </c>
      <c r="P335" t="b">
        <v>1</v>
      </c>
      <c r="Q335" t="s">
        <v>8269</v>
      </c>
      <c r="R335" s="6">
        <f>E335/D335</f>
        <v>1.252275</v>
      </c>
      <c r="S335" s="5">
        <f>O335/E335</f>
        <v>5.3103351899542834E-3</v>
      </c>
      <c r="T335" t="s">
        <v>8314</v>
      </c>
      <c r="U335" t="s">
        <v>8319</v>
      </c>
    </row>
    <row r="336" spans="1:21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0">
        <f t="shared" si="12"/>
        <v>42101.682372685187</v>
      </c>
      <c r="L336" s="13" t="str">
        <f t="shared" si="13"/>
        <v>2015</v>
      </c>
      <c r="M336" s="10">
        <f>(((I336/60)/60)/24)+DATE(1970,1,1)</f>
        <v>42139.791666666672</v>
      </c>
      <c r="N336" t="b">
        <v>1</v>
      </c>
      <c r="O336">
        <v>69</v>
      </c>
      <c r="P336" t="b">
        <v>1</v>
      </c>
      <c r="Q336" t="s">
        <v>8269</v>
      </c>
      <c r="R336" s="6">
        <f>E336/D336</f>
        <v>1.0119</v>
      </c>
      <c r="S336" s="5">
        <f>O336/E336</f>
        <v>6.8188556181440858E-3</v>
      </c>
      <c r="T336" t="s">
        <v>8314</v>
      </c>
      <c r="U336" t="s">
        <v>8319</v>
      </c>
    </row>
    <row r="337" spans="1:21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0">
        <f t="shared" si="12"/>
        <v>42101.737442129626</v>
      </c>
      <c r="L337" s="13" t="str">
        <f t="shared" si="13"/>
        <v>2015</v>
      </c>
      <c r="M337" s="10">
        <f>(((I337/60)/60)/24)+DATE(1970,1,1)</f>
        <v>42132.916666666672</v>
      </c>
      <c r="N337" t="b">
        <v>1</v>
      </c>
      <c r="O337">
        <v>80</v>
      </c>
      <c r="P337" t="b">
        <v>1</v>
      </c>
      <c r="Q337" t="s">
        <v>8269</v>
      </c>
      <c r="R337" s="6">
        <f>E337/D337</f>
        <v>1.0276470588235294</v>
      </c>
      <c r="S337" s="5">
        <f>O337/E337</f>
        <v>9.1585575271894669E-3</v>
      </c>
      <c r="T337" t="s">
        <v>8314</v>
      </c>
      <c r="U337" t="s">
        <v>8319</v>
      </c>
    </row>
    <row r="338" spans="1:21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0">
        <f t="shared" si="12"/>
        <v>42291.596273148149</v>
      </c>
      <c r="L338" s="13" t="str">
        <f t="shared" si="13"/>
        <v>2015</v>
      </c>
      <c r="M338" s="10">
        <f>(((I338/60)/60)/24)+DATE(1970,1,1)</f>
        <v>42321.637939814813</v>
      </c>
      <c r="N338" t="b">
        <v>1</v>
      </c>
      <c r="O338">
        <v>493</v>
      </c>
      <c r="P338" t="b">
        <v>1</v>
      </c>
      <c r="Q338" t="s">
        <v>8269</v>
      </c>
      <c r="R338" s="6">
        <f>E338/D338</f>
        <v>1.1683911999999999</v>
      </c>
      <c r="S338" s="5">
        <f>O338/E338</f>
        <v>1.6877908700442115E-2</v>
      </c>
      <c r="T338" t="s">
        <v>8314</v>
      </c>
      <c r="U338" t="s">
        <v>8319</v>
      </c>
    </row>
    <row r="339" spans="1:21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0">
        <f t="shared" si="12"/>
        <v>42047.128564814819</v>
      </c>
      <c r="L339" s="13" t="str">
        <f t="shared" si="13"/>
        <v>2015</v>
      </c>
      <c r="M339" s="10">
        <f>(((I339/60)/60)/24)+DATE(1970,1,1)</f>
        <v>42077.086898148147</v>
      </c>
      <c r="N339" t="b">
        <v>1</v>
      </c>
      <c r="O339">
        <v>31</v>
      </c>
      <c r="P339" t="b">
        <v>1</v>
      </c>
      <c r="Q339" t="s">
        <v>8269</v>
      </c>
      <c r="R339" s="6">
        <f>E339/D339</f>
        <v>1.0116833333333335</v>
      </c>
      <c r="S339" s="5">
        <f>O339/E339</f>
        <v>1.0213999769361295E-2</v>
      </c>
      <c r="T339" t="s">
        <v>8314</v>
      </c>
      <c r="U339" t="s">
        <v>8319</v>
      </c>
    </row>
    <row r="340" spans="1:21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0">
        <f t="shared" si="12"/>
        <v>42559.755671296298</v>
      </c>
      <c r="L340" s="13" t="str">
        <f t="shared" si="13"/>
        <v>2016</v>
      </c>
      <c r="M340" s="10">
        <f>(((I340/60)/60)/24)+DATE(1970,1,1)</f>
        <v>42616.041666666672</v>
      </c>
      <c r="N340" t="b">
        <v>1</v>
      </c>
      <c r="O340">
        <v>236</v>
      </c>
      <c r="P340" t="b">
        <v>1</v>
      </c>
      <c r="Q340" t="s">
        <v>8269</v>
      </c>
      <c r="R340" s="6">
        <f>E340/D340</f>
        <v>1.1013360000000001</v>
      </c>
      <c r="S340" s="5">
        <f>O340/E340</f>
        <v>1.428567969569081E-2</v>
      </c>
      <c r="T340" t="s">
        <v>8314</v>
      </c>
      <c r="U340" t="s">
        <v>8319</v>
      </c>
    </row>
    <row r="341" spans="1:21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0">
        <f t="shared" si="12"/>
        <v>42093.760046296295</v>
      </c>
      <c r="L341" s="13" t="str">
        <f t="shared" si="13"/>
        <v>2015</v>
      </c>
      <c r="M341" s="10">
        <f>(((I341/60)/60)/24)+DATE(1970,1,1)</f>
        <v>42123.760046296295</v>
      </c>
      <c r="N341" t="b">
        <v>1</v>
      </c>
      <c r="O341">
        <v>89</v>
      </c>
      <c r="P341" t="b">
        <v>1</v>
      </c>
      <c r="Q341" t="s">
        <v>8269</v>
      </c>
      <c r="R341" s="6">
        <f>E341/D341</f>
        <v>1.0808333333333333</v>
      </c>
      <c r="S341" s="5">
        <f>O341/E341</f>
        <v>1.3723978411719353E-2</v>
      </c>
      <c r="T341" t="s">
        <v>8314</v>
      </c>
      <c r="U341" t="s">
        <v>8319</v>
      </c>
    </row>
    <row r="342" spans="1:21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0">
        <f t="shared" si="12"/>
        <v>42772.669062500005</v>
      </c>
      <c r="L342" s="13" t="str">
        <f t="shared" si="13"/>
        <v>2017</v>
      </c>
      <c r="M342" s="10">
        <f>(((I342/60)/60)/24)+DATE(1970,1,1)</f>
        <v>42802.875</v>
      </c>
      <c r="N342" t="b">
        <v>1</v>
      </c>
      <c r="O342">
        <v>299</v>
      </c>
      <c r="P342" t="b">
        <v>1</v>
      </c>
      <c r="Q342" t="s">
        <v>8269</v>
      </c>
      <c r="R342" s="6">
        <f>E342/D342</f>
        <v>1.2502285714285715</v>
      </c>
      <c r="S342" s="5">
        <f>O342/E342</f>
        <v>6.833036244800951E-3</v>
      </c>
      <c r="T342" t="s">
        <v>8314</v>
      </c>
      <c r="U342" t="s">
        <v>8319</v>
      </c>
    </row>
    <row r="343" spans="1:21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0">
        <f t="shared" si="12"/>
        <v>41894.879606481481</v>
      </c>
      <c r="L343" s="13" t="str">
        <f t="shared" si="13"/>
        <v>2014</v>
      </c>
      <c r="M343" s="10">
        <f>(((I343/60)/60)/24)+DATE(1970,1,1)</f>
        <v>41913.165972222225</v>
      </c>
      <c r="N343" t="b">
        <v>1</v>
      </c>
      <c r="O343">
        <v>55</v>
      </c>
      <c r="P343" t="b">
        <v>1</v>
      </c>
      <c r="Q343" t="s">
        <v>8269</v>
      </c>
      <c r="R343" s="6">
        <f>E343/D343</f>
        <v>1.0671428571428572</v>
      </c>
      <c r="S343" s="5">
        <f>O343/E343</f>
        <v>1.4725568942436412E-2</v>
      </c>
      <c r="T343" t="s">
        <v>8314</v>
      </c>
      <c r="U343" t="s">
        <v>8319</v>
      </c>
    </row>
    <row r="344" spans="1:21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0">
        <f t="shared" si="12"/>
        <v>42459.780844907407</v>
      </c>
      <c r="L344" s="13" t="str">
        <f t="shared" si="13"/>
        <v>2016</v>
      </c>
      <c r="M344" s="10">
        <f>(((I344/60)/60)/24)+DATE(1970,1,1)</f>
        <v>42489.780844907407</v>
      </c>
      <c r="N344" t="b">
        <v>1</v>
      </c>
      <c r="O344">
        <v>325</v>
      </c>
      <c r="P344" t="b">
        <v>1</v>
      </c>
      <c r="Q344" t="s">
        <v>8269</v>
      </c>
      <c r="R344" s="6">
        <f>E344/D344</f>
        <v>1.0036639999999999</v>
      </c>
      <c r="S344" s="5">
        <f>O344/E344</f>
        <v>5.8875190393308015E-3</v>
      </c>
      <c r="T344" t="s">
        <v>8314</v>
      </c>
      <c r="U344" t="s">
        <v>8319</v>
      </c>
    </row>
    <row r="345" spans="1:21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0">
        <f t="shared" si="12"/>
        <v>41926.73778935185</v>
      </c>
      <c r="L345" s="13" t="str">
        <f t="shared" si="13"/>
        <v>2014</v>
      </c>
      <c r="M345" s="10">
        <f>(((I345/60)/60)/24)+DATE(1970,1,1)</f>
        <v>41957.125</v>
      </c>
      <c r="N345" t="b">
        <v>1</v>
      </c>
      <c r="O345">
        <v>524</v>
      </c>
      <c r="P345" t="b">
        <v>1</v>
      </c>
      <c r="Q345" t="s">
        <v>8269</v>
      </c>
      <c r="R345" s="6">
        <f>E345/D345</f>
        <v>1.0202863333333334</v>
      </c>
      <c r="S345" s="5">
        <f>O345/E345</f>
        <v>1.7119377272850528E-2</v>
      </c>
      <c r="T345" t="s">
        <v>8314</v>
      </c>
      <c r="U345" t="s">
        <v>8319</v>
      </c>
    </row>
    <row r="346" spans="1:21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0">
        <f t="shared" si="12"/>
        <v>42111.970995370371</v>
      </c>
      <c r="L346" s="13" t="str">
        <f t="shared" si="13"/>
        <v>2015</v>
      </c>
      <c r="M346" s="10">
        <f>(((I346/60)/60)/24)+DATE(1970,1,1)</f>
        <v>42156.097222222219</v>
      </c>
      <c r="N346" t="b">
        <v>1</v>
      </c>
      <c r="O346">
        <v>285</v>
      </c>
      <c r="P346" t="b">
        <v>1</v>
      </c>
      <c r="Q346" t="s">
        <v>8269</v>
      </c>
      <c r="R346" s="6">
        <f>E346/D346</f>
        <v>1.0208358208955224</v>
      </c>
      <c r="S346" s="5">
        <f>O346/E346</f>
        <v>8.333820691268496E-3</v>
      </c>
      <c r="T346" t="s">
        <v>8314</v>
      </c>
      <c r="U346" t="s">
        <v>8319</v>
      </c>
    </row>
    <row r="347" spans="1:21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0">
        <f t="shared" si="12"/>
        <v>42114.944328703699</v>
      </c>
      <c r="L347" s="13" t="str">
        <f t="shared" si="13"/>
        <v>2015</v>
      </c>
      <c r="M347" s="10">
        <f>(((I347/60)/60)/24)+DATE(1970,1,1)</f>
        <v>42144.944328703699</v>
      </c>
      <c r="N347" t="b">
        <v>1</v>
      </c>
      <c r="O347">
        <v>179</v>
      </c>
      <c r="P347" t="b">
        <v>1</v>
      </c>
      <c r="Q347" t="s">
        <v>8269</v>
      </c>
      <c r="R347" s="6">
        <f>E347/D347</f>
        <v>1.2327586206896552</v>
      </c>
      <c r="S347" s="5">
        <f>O347/E347</f>
        <v>1.0013986013986014E-2</v>
      </c>
      <c r="T347" t="s">
        <v>8314</v>
      </c>
      <c r="U347" t="s">
        <v>8319</v>
      </c>
    </row>
    <row r="348" spans="1:21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0">
        <f t="shared" si="12"/>
        <v>42261.500243055561</v>
      </c>
      <c r="L348" s="13" t="str">
        <f t="shared" si="13"/>
        <v>2015</v>
      </c>
      <c r="M348" s="10">
        <f>(((I348/60)/60)/24)+DATE(1970,1,1)</f>
        <v>42291.500243055561</v>
      </c>
      <c r="N348" t="b">
        <v>1</v>
      </c>
      <c r="O348">
        <v>188</v>
      </c>
      <c r="P348" t="b">
        <v>1</v>
      </c>
      <c r="Q348" t="s">
        <v>8269</v>
      </c>
      <c r="R348" s="6">
        <f>E348/D348</f>
        <v>1.7028880000000002</v>
      </c>
      <c r="S348" s="5">
        <f>O348/E348</f>
        <v>1.1040068401445073E-2</v>
      </c>
      <c r="T348" t="s">
        <v>8314</v>
      </c>
      <c r="U348" t="s">
        <v>8319</v>
      </c>
    </row>
    <row r="349" spans="1:21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0">
        <f t="shared" si="12"/>
        <v>42292.495474537034</v>
      </c>
      <c r="L349" s="13" t="str">
        <f t="shared" si="13"/>
        <v>2015</v>
      </c>
      <c r="M349" s="10">
        <f>(((I349/60)/60)/24)+DATE(1970,1,1)</f>
        <v>42322.537141203706</v>
      </c>
      <c r="N349" t="b">
        <v>1</v>
      </c>
      <c r="O349">
        <v>379</v>
      </c>
      <c r="P349" t="b">
        <v>1</v>
      </c>
      <c r="Q349" t="s">
        <v>8269</v>
      </c>
      <c r="R349" s="6">
        <f>E349/D349</f>
        <v>1.1159049999999999</v>
      </c>
      <c r="S349" s="5">
        <f>O349/E349</f>
        <v>8.4908661579614752E-3</v>
      </c>
      <c r="T349" t="s">
        <v>8314</v>
      </c>
      <c r="U349" t="s">
        <v>8319</v>
      </c>
    </row>
    <row r="350" spans="1:21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0">
        <f t="shared" si="12"/>
        <v>42207.58699074074</v>
      </c>
      <c r="L350" s="13" t="str">
        <f t="shared" si="13"/>
        <v>2015</v>
      </c>
      <c r="M350" s="10">
        <f>(((I350/60)/60)/24)+DATE(1970,1,1)</f>
        <v>42237.58699074074</v>
      </c>
      <c r="N350" t="b">
        <v>1</v>
      </c>
      <c r="O350">
        <v>119</v>
      </c>
      <c r="P350" t="b">
        <v>1</v>
      </c>
      <c r="Q350" t="s">
        <v>8269</v>
      </c>
      <c r="R350" s="6">
        <f>E350/D350</f>
        <v>1.03</v>
      </c>
      <c r="S350" s="5">
        <f>O350/E350</f>
        <v>1.1553398058252427E-2</v>
      </c>
      <c r="T350" t="s">
        <v>8314</v>
      </c>
      <c r="U350" t="s">
        <v>8319</v>
      </c>
    </row>
    <row r="351" spans="1:21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0">
        <f t="shared" si="12"/>
        <v>42760.498935185184</v>
      </c>
      <c r="L351" s="13" t="str">
        <f t="shared" si="13"/>
        <v>2017</v>
      </c>
      <c r="M351" s="10">
        <f>(((I351/60)/60)/24)+DATE(1970,1,1)</f>
        <v>42790.498935185184</v>
      </c>
      <c r="N351" t="b">
        <v>1</v>
      </c>
      <c r="O351">
        <v>167</v>
      </c>
      <c r="P351" t="b">
        <v>1</v>
      </c>
      <c r="Q351" t="s">
        <v>8269</v>
      </c>
      <c r="R351" s="6">
        <f>E351/D351</f>
        <v>1.0663570159857905</v>
      </c>
      <c r="S351" s="5">
        <f>O351/E351</f>
        <v>1.3908344840337199E-2</v>
      </c>
      <c r="T351" t="s">
        <v>8314</v>
      </c>
      <c r="U351" t="s">
        <v>8319</v>
      </c>
    </row>
    <row r="352" spans="1:21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0">
        <f t="shared" si="12"/>
        <v>42586.066076388888</v>
      </c>
      <c r="L352" s="13" t="str">
        <f t="shared" si="13"/>
        <v>2016</v>
      </c>
      <c r="M352" s="10">
        <f>(((I352/60)/60)/24)+DATE(1970,1,1)</f>
        <v>42624.165972222225</v>
      </c>
      <c r="N352" t="b">
        <v>1</v>
      </c>
      <c r="O352">
        <v>221</v>
      </c>
      <c r="P352" t="b">
        <v>1</v>
      </c>
      <c r="Q352" t="s">
        <v>8269</v>
      </c>
      <c r="R352" s="6">
        <f>E352/D352</f>
        <v>1.1476</v>
      </c>
      <c r="S352" s="5">
        <f>O352/E352</f>
        <v>7.7030324154757756E-3</v>
      </c>
      <c r="T352" t="s">
        <v>8314</v>
      </c>
      <c r="U352" t="s">
        <v>8319</v>
      </c>
    </row>
    <row r="353" spans="1:21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0">
        <f t="shared" si="12"/>
        <v>42427.964745370366</v>
      </c>
      <c r="L353" s="13" t="str">
        <f t="shared" si="13"/>
        <v>2016</v>
      </c>
      <c r="M353" s="10">
        <f>(((I353/60)/60)/24)+DATE(1970,1,1)</f>
        <v>42467.923078703709</v>
      </c>
      <c r="N353" t="b">
        <v>1</v>
      </c>
      <c r="O353">
        <v>964</v>
      </c>
      <c r="P353" t="b">
        <v>1</v>
      </c>
      <c r="Q353" t="s">
        <v>8269</v>
      </c>
      <c r="R353" s="6">
        <f>E353/D353</f>
        <v>1.2734117647058822</v>
      </c>
      <c r="S353" s="5">
        <f>O353/E353</f>
        <v>2.2265336289726535E-2</v>
      </c>
      <c r="T353" t="s">
        <v>8314</v>
      </c>
      <c r="U353" t="s">
        <v>8319</v>
      </c>
    </row>
    <row r="354" spans="1:21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0">
        <f t="shared" si="12"/>
        <v>41890.167453703703</v>
      </c>
      <c r="L354" s="13" t="str">
        <f t="shared" si="13"/>
        <v>2014</v>
      </c>
      <c r="M354" s="10">
        <f>(((I354/60)/60)/24)+DATE(1970,1,1)</f>
        <v>41920.167453703703</v>
      </c>
      <c r="N354" t="b">
        <v>1</v>
      </c>
      <c r="O354">
        <v>286</v>
      </c>
      <c r="P354" t="b">
        <v>1</v>
      </c>
      <c r="Q354" t="s">
        <v>8269</v>
      </c>
      <c r="R354" s="6">
        <f>E354/D354</f>
        <v>1.1656</v>
      </c>
      <c r="S354" s="5">
        <f>O354/E354</f>
        <v>2.4536719286204531E-2</v>
      </c>
      <c r="T354" t="s">
        <v>8314</v>
      </c>
      <c r="U354" t="s">
        <v>8319</v>
      </c>
    </row>
    <row r="355" spans="1:21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0">
        <f t="shared" si="12"/>
        <v>42297.791886574079</v>
      </c>
      <c r="L355" s="13" t="str">
        <f t="shared" si="13"/>
        <v>2015</v>
      </c>
      <c r="M355" s="10">
        <f>(((I355/60)/60)/24)+DATE(1970,1,1)</f>
        <v>42327.833553240736</v>
      </c>
      <c r="N355" t="b">
        <v>1</v>
      </c>
      <c r="O355">
        <v>613</v>
      </c>
      <c r="P355" t="b">
        <v>1</v>
      </c>
      <c r="Q355" t="s">
        <v>8269</v>
      </c>
      <c r="R355" s="6">
        <f>E355/D355</f>
        <v>1.0861819426615318</v>
      </c>
      <c r="S355" s="5">
        <f>O355/E355</f>
        <v>9.6596007133922402E-3</v>
      </c>
      <c r="T355" t="s">
        <v>8314</v>
      </c>
      <c r="U355" t="s">
        <v>8319</v>
      </c>
    </row>
    <row r="356" spans="1:21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0">
        <f t="shared" si="12"/>
        <v>42438.827789351853</v>
      </c>
      <c r="L356" s="13" t="str">
        <f t="shared" si="13"/>
        <v>2016</v>
      </c>
      <c r="M356" s="10">
        <f>(((I356/60)/60)/24)+DATE(1970,1,1)</f>
        <v>42468.786122685182</v>
      </c>
      <c r="N356" t="b">
        <v>1</v>
      </c>
      <c r="O356">
        <v>29</v>
      </c>
      <c r="P356" t="b">
        <v>1</v>
      </c>
      <c r="Q356" t="s">
        <v>8269</v>
      </c>
      <c r="R356" s="6">
        <f>E356/D356</f>
        <v>1.0394285714285714</v>
      </c>
      <c r="S356" s="5">
        <f>O356/E356</f>
        <v>7.9714128642111044E-3</v>
      </c>
      <c r="T356" t="s">
        <v>8314</v>
      </c>
      <c r="U356" t="s">
        <v>8319</v>
      </c>
    </row>
    <row r="357" spans="1:21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0">
        <f t="shared" si="12"/>
        <v>41943.293912037036</v>
      </c>
      <c r="L357" s="13" t="str">
        <f t="shared" si="13"/>
        <v>2014</v>
      </c>
      <c r="M357" s="10">
        <f>(((I357/60)/60)/24)+DATE(1970,1,1)</f>
        <v>41974.3355787037</v>
      </c>
      <c r="N357" t="b">
        <v>1</v>
      </c>
      <c r="O357">
        <v>165</v>
      </c>
      <c r="P357" t="b">
        <v>1</v>
      </c>
      <c r="Q357" t="s">
        <v>8269</v>
      </c>
      <c r="R357" s="6">
        <f>E357/D357</f>
        <v>1.1625714285714286</v>
      </c>
      <c r="S357" s="5">
        <f>O357/E357</f>
        <v>4.0550503809289751E-3</v>
      </c>
      <c r="T357" t="s">
        <v>8314</v>
      </c>
      <c r="U357" t="s">
        <v>8319</v>
      </c>
    </row>
    <row r="358" spans="1:21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0">
        <f t="shared" si="12"/>
        <v>42415.803159722222</v>
      </c>
      <c r="L358" s="13" t="str">
        <f t="shared" si="13"/>
        <v>2016</v>
      </c>
      <c r="M358" s="10">
        <f>(((I358/60)/60)/24)+DATE(1970,1,1)</f>
        <v>42445.761493055557</v>
      </c>
      <c r="N358" t="b">
        <v>1</v>
      </c>
      <c r="O358">
        <v>97</v>
      </c>
      <c r="P358" t="b">
        <v>1</v>
      </c>
      <c r="Q358" t="s">
        <v>8269</v>
      </c>
      <c r="R358" s="6">
        <f>E358/D358</f>
        <v>1.0269239999999999</v>
      </c>
      <c r="S358" s="5">
        <f>O358/E358</f>
        <v>1.2594245857856406E-2</v>
      </c>
      <c r="T358" t="s">
        <v>8314</v>
      </c>
      <c r="U358" t="s">
        <v>8319</v>
      </c>
    </row>
    <row r="359" spans="1:21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0">
        <f t="shared" si="12"/>
        <v>42078.222187499996</v>
      </c>
      <c r="L359" s="13" t="str">
        <f t="shared" si="13"/>
        <v>2015</v>
      </c>
      <c r="M359" s="10">
        <f>(((I359/60)/60)/24)+DATE(1970,1,1)</f>
        <v>42118.222187499996</v>
      </c>
      <c r="N359" t="b">
        <v>1</v>
      </c>
      <c r="O359">
        <v>303</v>
      </c>
      <c r="P359" t="b">
        <v>1</v>
      </c>
      <c r="Q359" t="s">
        <v>8269</v>
      </c>
      <c r="R359" s="6">
        <f>E359/D359</f>
        <v>1.74</v>
      </c>
      <c r="S359" s="5">
        <f>O359/E359</f>
        <v>1.160919540229885E-2</v>
      </c>
      <c r="T359" t="s">
        <v>8314</v>
      </c>
      <c r="U359" t="s">
        <v>8319</v>
      </c>
    </row>
    <row r="360" spans="1:21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0">
        <f t="shared" si="12"/>
        <v>42507.860196759255</v>
      </c>
      <c r="L360" s="13" t="str">
        <f t="shared" si="13"/>
        <v>2016</v>
      </c>
      <c r="M360" s="10">
        <f>(((I360/60)/60)/24)+DATE(1970,1,1)</f>
        <v>42536.625</v>
      </c>
      <c r="N360" t="b">
        <v>1</v>
      </c>
      <c r="O360">
        <v>267</v>
      </c>
      <c r="P360" t="b">
        <v>1</v>
      </c>
      <c r="Q360" t="s">
        <v>8269</v>
      </c>
      <c r="R360" s="6">
        <f>E360/D360</f>
        <v>1.03088</v>
      </c>
      <c r="S360" s="5">
        <f>O360/E360</f>
        <v>5.1800403538724196E-3</v>
      </c>
      <c r="T360" t="s">
        <v>8314</v>
      </c>
      <c r="U360" t="s">
        <v>8319</v>
      </c>
    </row>
    <row r="361" spans="1:21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0">
        <f t="shared" si="12"/>
        <v>41935.070486111108</v>
      </c>
      <c r="L361" s="13" t="str">
        <f t="shared" si="13"/>
        <v>2014</v>
      </c>
      <c r="M361" s="10">
        <f>(((I361/60)/60)/24)+DATE(1970,1,1)</f>
        <v>41957.216666666667</v>
      </c>
      <c r="N361" t="b">
        <v>1</v>
      </c>
      <c r="O361">
        <v>302</v>
      </c>
      <c r="P361" t="b">
        <v>1</v>
      </c>
      <c r="Q361" t="s">
        <v>8269</v>
      </c>
      <c r="R361" s="6">
        <f>E361/D361</f>
        <v>1.0485537190082646</v>
      </c>
      <c r="S361" s="5">
        <f>O361/E361</f>
        <v>1.1901477832512315E-2</v>
      </c>
      <c r="T361" t="s">
        <v>8314</v>
      </c>
      <c r="U361" t="s">
        <v>8319</v>
      </c>
    </row>
    <row r="362" spans="1:21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0">
        <f t="shared" si="12"/>
        <v>42163.897916666669</v>
      </c>
      <c r="L362" s="13" t="str">
        <f t="shared" si="13"/>
        <v>2015</v>
      </c>
      <c r="M362" s="10">
        <f>(((I362/60)/60)/24)+DATE(1970,1,1)</f>
        <v>42208.132638888885</v>
      </c>
      <c r="N362" t="b">
        <v>0</v>
      </c>
      <c r="O362">
        <v>87</v>
      </c>
      <c r="P362" t="b">
        <v>1</v>
      </c>
      <c r="Q362" t="s">
        <v>8269</v>
      </c>
      <c r="R362" s="6">
        <f>E362/D362</f>
        <v>1.0137499999999999</v>
      </c>
      <c r="S362" s="5">
        <f>O362/E362</f>
        <v>7.1516646115906291E-3</v>
      </c>
      <c r="T362" t="s">
        <v>8314</v>
      </c>
      <c r="U362" t="s">
        <v>8319</v>
      </c>
    </row>
    <row r="363" spans="1:21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0">
        <f t="shared" si="12"/>
        <v>41936.001226851848</v>
      </c>
      <c r="L363" s="13" t="str">
        <f t="shared" si="13"/>
        <v>2014</v>
      </c>
      <c r="M363" s="10">
        <f>(((I363/60)/60)/24)+DATE(1970,1,1)</f>
        <v>41966.042893518519</v>
      </c>
      <c r="N363" t="b">
        <v>0</v>
      </c>
      <c r="O363">
        <v>354</v>
      </c>
      <c r="P363" t="b">
        <v>1</v>
      </c>
      <c r="Q363" t="s">
        <v>8269</v>
      </c>
      <c r="R363" s="6">
        <f>E363/D363</f>
        <v>1.1107699999999998</v>
      </c>
      <c r="S363" s="5">
        <f>O363/E363</f>
        <v>9.105652578198651E-3</v>
      </c>
      <c r="T363" t="s">
        <v>8314</v>
      </c>
      <c r="U363" t="s">
        <v>8319</v>
      </c>
    </row>
    <row r="364" spans="1:21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0">
        <f t="shared" si="12"/>
        <v>41837.210543981484</v>
      </c>
      <c r="L364" s="13" t="str">
        <f t="shared" si="13"/>
        <v>2014</v>
      </c>
      <c r="M364" s="10">
        <f>(((I364/60)/60)/24)+DATE(1970,1,1)</f>
        <v>41859</v>
      </c>
      <c r="N364" t="b">
        <v>0</v>
      </c>
      <c r="O364">
        <v>86</v>
      </c>
      <c r="P364" t="b">
        <v>1</v>
      </c>
      <c r="Q364" t="s">
        <v>8269</v>
      </c>
      <c r="R364" s="6">
        <f>E364/D364</f>
        <v>1.2415933781686497</v>
      </c>
      <c r="S364" s="5">
        <f>O364/E364</f>
        <v>7.1666666666666667E-3</v>
      </c>
      <c r="T364" t="s">
        <v>8314</v>
      </c>
      <c r="U364" t="s">
        <v>8319</v>
      </c>
    </row>
    <row r="365" spans="1:21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0">
        <f t="shared" si="12"/>
        <v>40255.744629629626</v>
      </c>
      <c r="L365" s="13" t="str">
        <f t="shared" si="13"/>
        <v>2010</v>
      </c>
      <c r="M365" s="10">
        <f>(((I365/60)/60)/24)+DATE(1970,1,1)</f>
        <v>40300.806944444441</v>
      </c>
      <c r="N365" t="b">
        <v>0</v>
      </c>
      <c r="O365">
        <v>26</v>
      </c>
      <c r="P365" t="b">
        <v>1</v>
      </c>
      <c r="Q365" t="s">
        <v>8269</v>
      </c>
      <c r="R365" s="6">
        <f>E365/D365</f>
        <v>1.0133333333333334</v>
      </c>
      <c r="S365" s="5">
        <f>O365/E365</f>
        <v>2.8748341441839896E-3</v>
      </c>
      <c r="T365" t="s">
        <v>8314</v>
      </c>
      <c r="U365" t="s">
        <v>8319</v>
      </c>
    </row>
    <row r="366" spans="1:21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0">
        <f t="shared" si="12"/>
        <v>41780.859629629631</v>
      </c>
      <c r="L366" s="13" t="str">
        <f t="shared" si="13"/>
        <v>2014</v>
      </c>
      <c r="M366" s="10">
        <f>(((I366/60)/60)/24)+DATE(1970,1,1)</f>
        <v>41811.165972222225</v>
      </c>
      <c r="N366" t="b">
        <v>0</v>
      </c>
      <c r="O366">
        <v>113</v>
      </c>
      <c r="P366" t="b">
        <v>1</v>
      </c>
      <c r="Q366" t="s">
        <v>8269</v>
      </c>
      <c r="R366" s="6">
        <f>E366/D366</f>
        <v>1.1016142857142857</v>
      </c>
      <c r="S366" s="5">
        <f>O366/E366</f>
        <v>1.4653819719113509E-2</v>
      </c>
      <c r="T366" t="s">
        <v>8314</v>
      </c>
      <c r="U366" t="s">
        <v>8319</v>
      </c>
    </row>
    <row r="367" spans="1:21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0">
        <f t="shared" si="12"/>
        <v>41668.606469907405</v>
      </c>
      <c r="L367" s="13" t="str">
        <f t="shared" si="13"/>
        <v>2014</v>
      </c>
      <c r="M367" s="10">
        <f>(((I367/60)/60)/24)+DATE(1970,1,1)</f>
        <v>41698.606469907405</v>
      </c>
      <c r="N367" t="b">
        <v>0</v>
      </c>
      <c r="O367">
        <v>65</v>
      </c>
      <c r="P367" t="b">
        <v>1</v>
      </c>
      <c r="Q367" t="s">
        <v>8269</v>
      </c>
      <c r="R367" s="6">
        <f>E367/D367</f>
        <v>1.0397333333333334</v>
      </c>
      <c r="S367" s="5">
        <f>O367/E367</f>
        <v>4.1677353167478837E-3</v>
      </c>
      <c r="T367" t="s">
        <v>8314</v>
      </c>
      <c r="U367" t="s">
        <v>8319</v>
      </c>
    </row>
    <row r="368" spans="1:21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0">
        <f t="shared" si="12"/>
        <v>41019.793032407404</v>
      </c>
      <c r="L368" s="13" t="str">
        <f t="shared" si="13"/>
        <v>2012</v>
      </c>
      <c r="M368" s="10">
        <f>(((I368/60)/60)/24)+DATE(1970,1,1)</f>
        <v>41049.793032407404</v>
      </c>
      <c r="N368" t="b">
        <v>0</v>
      </c>
      <c r="O368">
        <v>134</v>
      </c>
      <c r="P368" t="b">
        <v>1</v>
      </c>
      <c r="Q368" t="s">
        <v>8269</v>
      </c>
      <c r="R368" s="6">
        <f>E368/D368</f>
        <v>1.013157894736842</v>
      </c>
      <c r="S368" s="5">
        <f>O368/E368</f>
        <v>3.4805194805194806E-3</v>
      </c>
      <c r="T368" t="s">
        <v>8314</v>
      </c>
      <c r="U368" t="s">
        <v>8319</v>
      </c>
    </row>
    <row r="369" spans="1:21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0">
        <f t="shared" si="12"/>
        <v>41355.577291666668</v>
      </c>
      <c r="L369" s="13" t="str">
        <f t="shared" si="13"/>
        <v>2013</v>
      </c>
      <c r="M369" s="10">
        <f>(((I369/60)/60)/24)+DATE(1970,1,1)</f>
        <v>41395.207638888889</v>
      </c>
      <c r="N369" t="b">
        <v>0</v>
      </c>
      <c r="O369">
        <v>119</v>
      </c>
      <c r="P369" t="b">
        <v>1</v>
      </c>
      <c r="Q369" t="s">
        <v>8269</v>
      </c>
      <c r="R369" s="6">
        <f>E369/D369</f>
        <v>1.033501</v>
      </c>
      <c r="S369" s="5">
        <f>O369/E369</f>
        <v>1.1514260750594339E-2</v>
      </c>
      <c r="T369" t="s">
        <v>8314</v>
      </c>
      <c r="U369" t="s">
        <v>8319</v>
      </c>
    </row>
    <row r="370" spans="1:21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0">
        <f t="shared" si="12"/>
        <v>42043.605578703704</v>
      </c>
      <c r="L370" s="13" t="str">
        <f t="shared" si="13"/>
        <v>2015</v>
      </c>
      <c r="M370" s="10">
        <f>(((I370/60)/60)/24)+DATE(1970,1,1)</f>
        <v>42078.563912037032</v>
      </c>
      <c r="N370" t="b">
        <v>0</v>
      </c>
      <c r="O370">
        <v>159</v>
      </c>
      <c r="P370" t="b">
        <v>1</v>
      </c>
      <c r="Q370" t="s">
        <v>8269</v>
      </c>
      <c r="R370" s="6">
        <f>E370/D370</f>
        <v>1.04112</v>
      </c>
      <c r="S370" s="5">
        <f>O370/E370</f>
        <v>1.2217611802674043E-2</v>
      </c>
      <c r="T370" t="s">
        <v>8314</v>
      </c>
      <c r="U370" t="s">
        <v>8319</v>
      </c>
    </row>
    <row r="371" spans="1:21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0">
        <f t="shared" si="12"/>
        <v>40893.551724537036</v>
      </c>
      <c r="L371" s="13" t="str">
        <f t="shared" si="13"/>
        <v>2011</v>
      </c>
      <c r="M371" s="10">
        <f>(((I371/60)/60)/24)+DATE(1970,1,1)</f>
        <v>40923.551724537036</v>
      </c>
      <c r="N371" t="b">
        <v>0</v>
      </c>
      <c r="O371">
        <v>167</v>
      </c>
      <c r="P371" t="b">
        <v>1</v>
      </c>
      <c r="Q371" t="s">
        <v>8269</v>
      </c>
      <c r="R371" s="6">
        <f>E371/D371</f>
        <v>1.1015569230769231</v>
      </c>
      <c r="S371" s="5">
        <f>O371/E371</f>
        <v>2.3323631447517638E-2</v>
      </c>
      <c r="T371" t="s">
        <v>8314</v>
      </c>
      <c r="U371" t="s">
        <v>8319</v>
      </c>
    </row>
    <row r="372" spans="1:21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0">
        <f t="shared" si="12"/>
        <v>42711.795138888891</v>
      </c>
      <c r="L372" s="13" t="str">
        <f t="shared" si="13"/>
        <v>2016</v>
      </c>
      <c r="M372" s="10">
        <f>(((I372/60)/60)/24)+DATE(1970,1,1)</f>
        <v>42741.795138888891</v>
      </c>
      <c r="N372" t="b">
        <v>0</v>
      </c>
      <c r="O372">
        <v>43</v>
      </c>
      <c r="P372" t="b">
        <v>1</v>
      </c>
      <c r="Q372" t="s">
        <v>8269</v>
      </c>
      <c r="R372" s="6">
        <f>E372/D372</f>
        <v>1.2202</v>
      </c>
      <c r="S372" s="5">
        <f>O372/E372</f>
        <v>1.4096049827897067E-3</v>
      </c>
      <c r="T372" t="s">
        <v>8314</v>
      </c>
      <c r="U372" t="s">
        <v>8319</v>
      </c>
    </row>
    <row r="373" spans="1:21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0">
        <f t="shared" si="12"/>
        <v>41261.767812500002</v>
      </c>
      <c r="L373" s="13" t="str">
        <f t="shared" si="13"/>
        <v>2012</v>
      </c>
      <c r="M373" s="10">
        <f>(((I373/60)/60)/24)+DATE(1970,1,1)</f>
        <v>41306.767812500002</v>
      </c>
      <c r="N373" t="b">
        <v>0</v>
      </c>
      <c r="O373">
        <v>1062</v>
      </c>
      <c r="P373" t="b">
        <v>1</v>
      </c>
      <c r="Q373" t="s">
        <v>8269</v>
      </c>
      <c r="R373" s="6">
        <f>E373/D373</f>
        <v>1.1416866666666667</v>
      </c>
      <c r="S373" s="5">
        <f>O373/E373</f>
        <v>6.2013512172049545E-3</v>
      </c>
      <c r="T373" t="s">
        <v>8314</v>
      </c>
      <c r="U373" t="s">
        <v>8319</v>
      </c>
    </row>
    <row r="374" spans="1:21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0">
        <f t="shared" si="12"/>
        <v>42425.576898148152</v>
      </c>
      <c r="L374" s="13" t="str">
        <f t="shared" si="13"/>
        <v>2016</v>
      </c>
      <c r="M374" s="10">
        <f>(((I374/60)/60)/24)+DATE(1970,1,1)</f>
        <v>42465.666666666672</v>
      </c>
      <c r="N374" t="b">
        <v>0</v>
      </c>
      <c r="O374">
        <v>9</v>
      </c>
      <c r="P374" t="b">
        <v>1</v>
      </c>
      <c r="Q374" t="s">
        <v>8269</v>
      </c>
      <c r="R374" s="6">
        <f>E374/D374</f>
        <v>1.2533333333333334</v>
      </c>
      <c r="S374" s="5">
        <f>O374/E374</f>
        <v>2.3936170212765957E-2</v>
      </c>
      <c r="T374" t="s">
        <v>8314</v>
      </c>
      <c r="U374" t="s">
        <v>8319</v>
      </c>
    </row>
    <row r="375" spans="1:21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0">
        <f t="shared" si="12"/>
        <v>41078.91201388889</v>
      </c>
      <c r="L375" s="13" t="str">
        <f t="shared" si="13"/>
        <v>2012</v>
      </c>
      <c r="M375" s="10">
        <f>(((I375/60)/60)/24)+DATE(1970,1,1)</f>
        <v>41108.91201388889</v>
      </c>
      <c r="N375" t="b">
        <v>0</v>
      </c>
      <c r="O375">
        <v>89</v>
      </c>
      <c r="P375" t="b">
        <v>1</v>
      </c>
      <c r="Q375" t="s">
        <v>8269</v>
      </c>
      <c r="R375" s="6">
        <f>E375/D375</f>
        <v>1.0666666666666667</v>
      </c>
      <c r="S375" s="5">
        <f>O375/E375</f>
        <v>1.1124999999999999E-2</v>
      </c>
      <c r="T375" t="s">
        <v>8314</v>
      </c>
      <c r="U375" t="s">
        <v>8319</v>
      </c>
    </row>
    <row r="376" spans="1:21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0">
        <f t="shared" si="12"/>
        <v>40757.889247685183</v>
      </c>
      <c r="L376" s="13" t="str">
        <f t="shared" si="13"/>
        <v>2011</v>
      </c>
      <c r="M376" s="10">
        <f>(((I376/60)/60)/24)+DATE(1970,1,1)</f>
        <v>40802.889247685183</v>
      </c>
      <c r="N376" t="b">
        <v>0</v>
      </c>
      <c r="O376">
        <v>174</v>
      </c>
      <c r="P376" t="b">
        <v>1</v>
      </c>
      <c r="Q376" t="s">
        <v>8269</v>
      </c>
      <c r="R376" s="6">
        <f>E376/D376</f>
        <v>1.3065</v>
      </c>
      <c r="S376" s="5">
        <f>O376/E376</f>
        <v>2.2196708763872943E-2</v>
      </c>
      <c r="T376" t="s">
        <v>8314</v>
      </c>
      <c r="U376" t="s">
        <v>8319</v>
      </c>
    </row>
    <row r="377" spans="1:21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0">
        <f t="shared" si="12"/>
        <v>41657.985081018516</v>
      </c>
      <c r="L377" s="13" t="str">
        <f t="shared" si="13"/>
        <v>2014</v>
      </c>
      <c r="M377" s="10">
        <f>(((I377/60)/60)/24)+DATE(1970,1,1)</f>
        <v>41699.720833333333</v>
      </c>
      <c r="N377" t="b">
        <v>0</v>
      </c>
      <c r="O377">
        <v>14</v>
      </c>
      <c r="P377" t="b">
        <v>1</v>
      </c>
      <c r="Q377" t="s">
        <v>8269</v>
      </c>
      <c r="R377" s="6">
        <f>E377/D377</f>
        <v>1.2</v>
      </c>
      <c r="S377" s="5">
        <f>O377/E377</f>
        <v>2.3333333333333334E-2</v>
      </c>
      <c r="T377" t="s">
        <v>8314</v>
      </c>
      <c r="U377" t="s">
        <v>8319</v>
      </c>
    </row>
    <row r="378" spans="1:21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0">
        <f t="shared" si="12"/>
        <v>42576.452731481477</v>
      </c>
      <c r="L378" s="13" t="str">
        <f t="shared" si="13"/>
        <v>2016</v>
      </c>
      <c r="M378" s="10">
        <f>(((I378/60)/60)/24)+DATE(1970,1,1)</f>
        <v>42607.452731481477</v>
      </c>
      <c r="N378" t="b">
        <v>0</v>
      </c>
      <c r="O378">
        <v>48</v>
      </c>
      <c r="P378" t="b">
        <v>1</v>
      </c>
      <c r="Q378" t="s">
        <v>8269</v>
      </c>
      <c r="R378" s="6">
        <f>E378/D378</f>
        <v>1.0595918367346939</v>
      </c>
      <c r="S378" s="5">
        <f>O378/E378</f>
        <v>1.8489984591679508E-2</v>
      </c>
      <c r="T378" t="s">
        <v>8314</v>
      </c>
      <c r="U378" t="s">
        <v>8319</v>
      </c>
    </row>
    <row r="379" spans="1:21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0">
        <f t="shared" si="12"/>
        <v>42292.250787037032</v>
      </c>
      <c r="L379" s="13" t="str">
        <f t="shared" si="13"/>
        <v>2015</v>
      </c>
      <c r="M379" s="10">
        <f>(((I379/60)/60)/24)+DATE(1970,1,1)</f>
        <v>42322.292361111111</v>
      </c>
      <c r="N379" t="b">
        <v>0</v>
      </c>
      <c r="O379">
        <v>133</v>
      </c>
      <c r="P379" t="b">
        <v>1</v>
      </c>
      <c r="Q379" t="s">
        <v>8269</v>
      </c>
      <c r="R379" s="6">
        <f>E379/D379</f>
        <v>1.1439999999999999</v>
      </c>
      <c r="S379" s="5">
        <f>O379/E379</f>
        <v>9.688228438228438E-3</v>
      </c>
      <c r="T379" t="s">
        <v>8314</v>
      </c>
      <c r="U379" t="s">
        <v>8319</v>
      </c>
    </row>
    <row r="380" spans="1:21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0">
        <f t="shared" si="12"/>
        <v>42370.571851851855</v>
      </c>
      <c r="L380" s="13" t="str">
        <f t="shared" si="13"/>
        <v>2016</v>
      </c>
      <c r="M380" s="10">
        <f>(((I380/60)/60)/24)+DATE(1970,1,1)</f>
        <v>42394.994444444441</v>
      </c>
      <c r="N380" t="b">
        <v>0</v>
      </c>
      <c r="O380">
        <v>83</v>
      </c>
      <c r="P380" t="b">
        <v>1</v>
      </c>
      <c r="Q380" t="s">
        <v>8269</v>
      </c>
      <c r="R380" s="6">
        <f>E380/D380</f>
        <v>1.1176666666666666</v>
      </c>
      <c r="S380" s="5">
        <f>O380/E380</f>
        <v>2.4753951685058156E-2</v>
      </c>
      <c r="T380" t="s">
        <v>8314</v>
      </c>
      <c r="U380" t="s">
        <v>8319</v>
      </c>
    </row>
    <row r="381" spans="1:21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0">
        <f t="shared" si="12"/>
        <v>40987.688333333332</v>
      </c>
      <c r="L381" s="13" t="str">
        <f t="shared" si="13"/>
        <v>2012</v>
      </c>
      <c r="M381" s="10">
        <f>(((I381/60)/60)/24)+DATE(1970,1,1)</f>
        <v>41032.688333333332</v>
      </c>
      <c r="N381" t="b">
        <v>0</v>
      </c>
      <c r="O381">
        <v>149</v>
      </c>
      <c r="P381" t="b">
        <v>1</v>
      </c>
      <c r="Q381" t="s">
        <v>8269</v>
      </c>
      <c r="R381" s="6">
        <f>E381/D381</f>
        <v>1.1608000000000001</v>
      </c>
      <c r="S381" s="5">
        <f>O381/E381</f>
        <v>8.5573167930163112E-3</v>
      </c>
      <c r="T381" t="s">
        <v>8314</v>
      </c>
      <c r="U381" t="s">
        <v>8319</v>
      </c>
    </row>
    <row r="382" spans="1:21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0">
        <f t="shared" si="12"/>
        <v>42367.719814814816</v>
      </c>
      <c r="L382" s="13" t="str">
        <f t="shared" si="13"/>
        <v>2015</v>
      </c>
      <c r="M382" s="10">
        <f>(((I382/60)/60)/24)+DATE(1970,1,1)</f>
        <v>42392.719814814816</v>
      </c>
      <c r="N382" t="b">
        <v>0</v>
      </c>
      <c r="O382">
        <v>49</v>
      </c>
      <c r="P382" t="b">
        <v>1</v>
      </c>
      <c r="Q382" t="s">
        <v>8269</v>
      </c>
      <c r="R382" s="6">
        <f>E382/D382</f>
        <v>1.415</v>
      </c>
      <c r="S382" s="5">
        <f>O382/E382</f>
        <v>8.6572438162544167E-3</v>
      </c>
      <c r="T382" t="s">
        <v>8314</v>
      </c>
      <c r="U382" t="s">
        <v>8319</v>
      </c>
    </row>
    <row r="383" spans="1:21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0">
        <f t="shared" si="12"/>
        <v>41085.698113425926</v>
      </c>
      <c r="L383" s="13" t="str">
        <f t="shared" si="13"/>
        <v>2012</v>
      </c>
      <c r="M383" s="10">
        <f>(((I383/60)/60)/24)+DATE(1970,1,1)</f>
        <v>41120.208333333336</v>
      </c>
      <c r="N383" t="b">
        <v>0</v>
      </c>
      <c r="O383">
        <v>251</v>
      </c>
      <c r="P383" t="b">
        <v>1</v>
      </c>
      <c r="Q383" t="s">
        <v>8269</v>
      </c>
      <c r="R383" s="6">
        <f>E383/D383</f>
        <v>1.0472999999999999</v>
      </c>
      <c r="S383" s="5">
        <f>O383/E383</f>
        <v>9.586555905662179E-3</v>
      </c>
      <c r="T383" t="s">
        <v>8314</v>
      </c>
      <c r="U383" t="s">
        <v>8319</v>
      </c>
    </row>
    <row r="384" spans="1:21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0">
        <f t="shared" si="12"/>
        <v>41144.709490740745</v>
      </c>
      <c r="L384" s="13" t="str">
        <f t="shared" si="13"/>
        <v>2012</v>
      </c>
      <c r="M384" s="10">
        <f>(((I384/60)/60)/24)+DATE(1970,1,1)</f>
        <v>41158.709490740745</v>
      </c>
      <c r="N384" t="b">
        <v>0</v>
      </c>
      <c r="O384">
        <v>22</v>
      </c>
      <c r="P384" t="b">
        <v>1</v>
      </c>
      <c r="Q384" t="s">
        <v>8269</v>
      </c>
      <c r="R384" s="6">
        <f>E384/D384</f>
        <v>2.5583333333333331</v>
      </c>
      <c r="S384" s="5">
        <f>O384/E384</f>
        <v>1.4332247557003257E-2</v>
      </c>
      <c r="T384" t="s">
        <v>8314</v>
      </c>
      <c r="U384" t="s">
        <v>8319</v>
      </c>
    </row>
    <row r="385" spans="1:21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0">
        <f t="shared" si="12"/>
        <v>41755.117581018516</v>
      </c>
      <c r="L385" s="13" t="str">
        <f t="shared" si="13"/>
        <v>2014</v>
      </c>
      <c r="M385" s="10">
        <f>(((I385/60)/60)/24)+DATE(1970,1,1)</f>
        <v>41778.117581018516</v>
      </c>
      <c r="N385" t="b">
        <v>0</v>
      </c>
      <c r="O385">
        <v>48</v>
      </c>
      <c r="P385" t="b">
        <v>1</v>
      </c>
      <c r="Q385" t="s">
        <v>8269</v>
      </c>
      <c r="R385" s="6">
        <f>E385/D385</f>
        <v>2.0670670670670672</v>
      </c>
      <c r="S385" s="5">
        <f>O385/E385</f>
        <v>2.3244552058111378E-2</v>
      </c>
      <c r="T385" t="s">
        <v>8314</v>
      </c>
      <c r="U385" t="s">
        <v>8319</v>
      </c>
    </row>
    <row r="386" spans="1:21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0">
        <f t="shared" si="12"/>
        <v>41980.781793981485</v>
      </c>
      <c r="L386" s="13" t="str">
        <f t="shared" si="13"/>
        <v>2014</v>
      </c>
      <c r="M386" s="10">
        <f>(((I386/60)/60)/24)+DATE(1970,1,1)</f>
        <v>42010.781793981485</v>
      </c>
      <c r="N386" t="b">
        <v>0</v>
      </c>
      <c r="O386">
        <v>383</v>
      </c>
      <c r="P386" t="b">
        <v>1</v>
      </c>
      <c r="Q386" t="s">
        <v>8269</v>
      </c>
      <c r="R386" s="6">
        <f>E386/D386</f>
        <v>1.1210500000000001</v>
      </c>
      <c r="S386" s="5">
        <f>O386/E386</f>
        <v>1.708219972347353E-2</v>
      </c>
      <c r="T386" t="s">
        <v>8314</v>
      </c>
      <c r="U386" t="s">
        <v>8319</v>
      </c>
    </row>
    <row r="387" spans="1:21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0">
        <f t="shared" ref="K387:K450" si="14">(((J387/60)/60)/24)+DATE(1970,1,1)</f>
        <v>41934.584502314814</v>
      </c>
      <c r="L387" s="13" t="str">
        <f t="shared" ref="L387:L450" si="15">TEXT(K387,"yyyy")</f>
        <v>2014</v>
      </c>
      <c r="M387" s="10">
        <f>(((I387/60)/60)/24)+DATE(1970,1,1)</f>
        <v>41964.626168981486</v>
      </c>
      <c r="N387" t="b">
        <v>0</v>
      </c>
      <c r="O387">
        <v>237</v>
      </c>
      <c r="P387" t="b">
        <v>1</v>
      </c>
      <c r="Q387" t="s">
        <v>8269</v>
      </c>
      <c r="R387" s="6">
        <f>E387/D387</f>
        <v>1.05982</v>
      </c>
      <c r="S387" s="5">
        <f>O387/E387</f>
        <v>8.944915174274877E-3</v>
      </c>
      <c r="T387" t="s">
        <v>8314</v>
      </c>
      <c r="U387" t="s">
        <v>8319</v>
      </c>
    </row>
    <row r="388" spans="1:21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0">
        <f t="shared" si="14"/>
        <v>42211.951284722221</v>
      </c>
      <c r="L388" s="13" t="str">
        <f t="shared" si="15"/>
        <v>2015</v>
      </c>
      <c r="M388" s="10">
        <f>(((I388/60)/60)/24)+DATE(1970,1,1)</f>
        <v>42226.951284722221</v>
      </c>
      <c r="N388" t="b">
        <v>0</v>
      </c>
      <c r="O388">
        <v>13</v>
      </c>
      <c r="P388" t="b">
        <v>1</v>
      </c>
      <c r="Q388" t="s">
        <v>8269</v>
      </c>
      <c r="R388" s="6">
        <f>E388/D388</f>
        <v>1.0016666666666667</v>
      </c>
      <c r="S388" s="5">
        <f>O388/E388</f>
        <v>2.1630615640599003E-2</v>
      </c>
      <c r="T388" t="s">
        <v>8314</v>
      </c>
      <c r="U388" t="s">
        <v>8319</v>
      </c>
    </row>
    <row r="389" spans="1:21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0">
        <f t="shared" si="14"/>
        <v>42200.67659722222</v>
      </c>
      <c r="L389" s="13" t="str">
        <f t="shared" si="15"/>
        <v>2015</v>
      </c>
      <c r="M389" s="10">
        <f>(((I389/60)/60)/24)+DATE(1970,1,1)</f>
        <v>42231.25</v>
      </c>
      <c r="N389" t="b">
        <v>0</v>
      </c>
      <c r="O389">
        <v>562</v>
      </c>
      <c r="P389" t="b">
        <v>1</v>
      </c>
      <c r="Q389" t="s">
        <v>8269</v>
      </c>
      <c r="R389" s="6">
        <f>E389/D389</f>
        <v>2.1398947368421051</v>
      </c>
      <c r="S389" s="5">
        <f>O389/E389</f>
        <v>6.911308967484874E-3</v>
      </c>
      <c r="T389" t="s">
        <v>8314</v>
      </c>
      <c r="U389" t="s">
        <v>8319</v>
      </c>
    </row>
    <row r="390" spans="1:21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0">
        <f t="shared" si="14"/>
        <v>42549.076157407413</v>
      </c>
      <c r="L390" s="13" t="str">
        <f t="shared" si="15"/>
        <v>2016</v>
      </c>
      <c r="M390" s="10">
        <f>(((I390/60)/60)/24)+DATE(1970,1,1)</f>
        <v>42579.076157407413</v>
      </c>
      <c r="N390" t="b">
        <v>0</v>
      </c>
      <c r="O390">
        <v>71</v>
      </c>
      <c r="P390" t="b">
        <v>1</v>
      </c>
      <c r="Q390" t="s">
        <v>8269</v>
      </c>
      <c r="R390" s="6">
        <f>E390/D390</f>
        <v>1.2616000000000001</v>
      </c>
      <c r="S390" s="5">
        <f>O390/E390</f>
        <v>1.1255548509828789E-2</v>
      </c>
      <c r="T390" t="s">
        <v>8314</v>
      </c>
      <c r="U390" t="s">
        <v>8319</v>
      </c>
    </row>
    <row r="391" spans="1:21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0">
        <f t="shared" si="14"/>
        <v>41674.063078703701</v>
      </c>
      <c r="L391" s="13" t="str">
        <f t="shared" si="15"/>
        <v>2014</v>
      </c>
      <c r="M391" s="10">
        <f>(((I391/60)/60)/24)+DATE(1970,1,1)</f>
        <v>41705.957638888889</v>
      </c>
      <c r="N391" t="b">
        <v>0</v>
      </c>
      <c r="O391">
        <v>1510</v>
      </c>
      <c r="P391" t="b">
        <v>1</v>
      </c>
      <c r="Q391" t="s">
        <v>8269</v>
      </c>
      <c r="R391" s="6">
        <f>E391/D391</f>
        <v>1.8153547058823529</v>
      </c>
      <c r="S391" s="5">
        <f>O391/E391</f>
        <v>1.2232255371904309E-2</v>
      </c>
      <c r="T391" t="s">
        <v>8314</v>
      </c>
      <c r="U391" t="s">
        <v>8319</v>
      </c>
    </row>
    <row r="392" spans="1:21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0">
        <f t="shared" si="14"/>
        <v>42112.036712962959</v>
      </c>
      <c r="L392" s="13" t="str">
        <f t="shared" si="15"/>
        <v>2015</v>
      </c>
      <c r="M392" s="10">
        <f>(((I392/60)/60)/24)+DATE(1970,1,1)</f>
        <v>42132.036712962959</v>
      </c>
      <c r="N392" t="b">
        <v>0</v>
      </c>
      <c r="O392">
        <v>14</v>
      </c>
      <c r="P392" t="b">
        <v>1</v>
      </c>
      <c r="Q392" t="s">
        <v>8269</v>
      </c>
      <c r="R392" s="6">
        <f>E392/D392</f>
        <v>1</v>
      </c>
      <c r="S392" s="5">
        <f>O392/E392</f>
        <v>1.4E-2</v>
      </c>
      <c r="T392" t="s">
        <v>8314</v>
      </c>
      <c r="U392" t="s">
        <v>8319</v>
      </c>
    </row>
    <row r="393" spans="1:21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0">
        <f t="shared" si="14"/>
        <v>40865.042256944449</v>
      </c>
      <c r="L393" s="13" t="str">
        <f t="shared" si="15"/>
        <v>2011</v>
      </c>
      <c r="M393" s="10">
        <f>(((I393/60)/60)/24)+DATE(1970,1,1)</f>
        <v>40895.040972222225</v>
      </c>
      <c r="N393" t="b">
        <v>0</v>
      </c>
      <c r="O393">
        <v>193</v>
      </c>
      <c r="P393" t="b">
        <v>1</v>
      </c>
      <c r="Q393" t="s">
        <v>8269</v>
      </c>
      <c r="R393" s="6">
        <f>E393/D393</f>
        <v>1.0061</v>
      </c>
      <c r="S393" s="5">
        <f>O393/E393</f>
        <v>9.5914918994135772E-3</v>
      </c>
      <c r="T393" t="s">
        <v>8314</v>
      </c>
      <c r="U393" t="s">
        <v>8319</v>
      </c>
    </row>
    <row r="394" spans="1:21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0">
        <f t="shared" si="14"/>
        <v>40763.717256944445</v>
      </c>
      <c r="L394" s="13" t="str">
        <f t="shared" si="15"/>
        <v>2011</v>
      </c>
      <c r="M394" s="10">
        <f>(((I394/60)/60)/24)+DATE(1970,1,1)</f>
        <v>40794.125</v>
      </c>
      <c r="N394" t="b">
        <v>0</v>
      </c>
      <c r="O394">
        <v>206</v>
      </c>
      <c r="P394" t="b">
        <v>1</v>
      </c>
      <c r="Q394" t="s">
        <v>8269</v>
      </c>
      <c r="R394" s="6">
        <f>E394/D394</f>
        <v>1.009027027027027</v>
      </c>
      <c r="S394" s="5">
        <f>O394/E394</f>
        <v>1.1035517222906735E-2</v>
      </c>
      <c r="T394" t="s">
        <v>8314</v>
      </c>
      <c r="U394" t="s">
        <v>8319</v>
      </c>
    </row>
    <row r="395" spans="1:21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0">
        <f t="shared" si="14"/>
        <v>41526.708935185183</v>
      </c>
      <c r="L395" s="13" t="str">
        <f t="shared" si="15"/>
        <v>2013</v>
      </c>
      <c r="M395" s="10">
        <f>(((I395/60)/60)/24)+DATE(1970,1,1)</f>
        <v>41557.708935185183</v>
      </c>
      <c r="N395" t="b">
        <v>0</v>
      </c>
      <c r="O395">
        <v>351</v>
      </c>
      <c r="P395" t="b">
        <v>1</v>
      </c>
      <c r="Q395" t="s">
        <v>8269</v>
      </c>
      <c r="R395" s="6">
        <f>E395/D395</f>
        <v>1.10446</v>
      </c>
      <c r="S395" s="5">
        <f>O395/E395</f>
        <v>6.3560472991326077E-3</v>
      </c>
      <c r="T395" t="s">
        <v>8314</v>
      </c>
      <c r="U395" t="s">
        <v>8319</v>
      </c>
    </row>
    <row r="396" spans="1:21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0">
        <f t="shared" si="14"/>
        <v>42417.818078703705</v>
      </c>
      <c r="L396" s="13" t="str">
        <f t="shared" si="15"/>
        <v>2016</v>
      </c>
      <c r="M396" s="10">
        <f>(((I396/60)/60)/24)+DATE(1970,1,1)</f>
        <v>42477.776412037041</v>
      </c>
      <c r="N396" t="b">
        <v>0</v>
      </c>
      <c r="O396">
        <v>50</v>
      </c>
      <c r="P396" t="b">
        <v>1</v>
      </c>
      <c r="Q396" t="s">
        <v>8269</v>
      </c>
      <c r="R396" s="6">
        <f>E396/D396</f>
        <v>1.118936170212766</v>
      </c>
      <c r="S396" s="5">
        <f>O396/E396</f>
        <v>9.5075109336375738E-3</v>
      </c>
      <c r="T396" t="s">
        <v>8314</v>
      </c>
      <c r="U396" t="s">
        <v>8319</v>
      </c>
    </row>
    <row r="397" spans="1:21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0">
        <f t="shared" si="14"/>
        <v>40990.909259259257</v>
      </c>
      <c r="L397" s="13" t="str">
        <f t="shared" si="15"/>
        <v>2012</v>
      </c>
      <c r="M397" s="10">
        <f>(((I397/60)/60)/24)+DATE(1970,1,1)</f>
        <v>41026.897222222222</v>
      </c>
      <c r="N397" t="b">
        <v>0</v>
      </c>
      <c r="O397">
        <v>184</v>
      </c>
      <c r="P397" t="b">
        <v>1</v>
      </c>
      <c r="Q397" t="s">
        <v>8269</v>
      </c>
      <c r="R397" s="6">
        <f>E397/D397</f>
        <v>1.0804450000000001</v>
      </c>
      <c r="S397" s="5">
        <f>O397/E397</f>
        <v>1.703002003803988E-2</v>
      </c>
      <c r="T397" t="s">
        <v>8314</v>
      </c>
      <c r="U397" t="s">
        <v>8319</v>
      </c>
    </row>
    <row r="398" spans="1:21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0">
        <f t="shared" si="14"/>
        <v>41082.564884259256</v>
      </c>
      <c r="L398" s="13" t="str">
        <f t="shared" si="15"/>
        <v>2012</v>
      </c>
      <c r="M398" s="10">
        <f>(((I398/60)/60)/24)+DATE(1970,1,1)</f>
        <v>41097.564884259256</v>
      </c>
      <c r="N398" t="b">
        <v>0</v>
      </c>
      <c r="O398">
        <v>196</v>
      </c>
      <c r="P398" t="b">
        <v>1</v>
      </c>
      <c r="Q398" t="s">
        <v>8269</v>
      </c>
      <c r="R398" s="6">
        <f>E398/D398</f>
        <v>1.0666666666666667</v>
      </c>
      <c r="S398" s="5">
        <f>O398/E398</f>
        <v>1.225E-2</v>
      </c>
      <c r="T398" t="s">
        <v>8314</v>
      </c>
      <c r="U398" t="s">
        <v>8319</v>
      </c>
    </row>
    <row r="399" spans="1:21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0">
        <f t="shared" si="14"/>
        <v>40379.776435185187</v>
      </c>
      <c r="L399" s="13" t="str">
        <f t="shared" si="15"/>
        <v>2010</v>
      </c>
      <c r="M399" s="10">
        <f>(((I399/60)/60)/24)+DATE(1970,1,1)</f>
        <v>40422.155555555553</v>
      </c>
      <c r="N399" t="b">
        <v>0</v>
      </c>
      <c r="O399">
        <v>229</v>
      </c>
      <c r="P399" t="b">
        <v>1</v>
      </c>
      <c r="Q399" t="s">
        <v>8269</v>
      </c>
      <c r="R399" s="6">
        <f>E399/D399</f>
        <v>1.0390027322404372</v>
      </c>
      <c r="S399" s="5">
        <f>O399/E399</f>
        <v>1.7711640569711546E-2</v>
      </c>
      <c r="T399" t="s">
        <v>8314</v>
      </c>
      <c r="U399" t="s">
        <v>8319</v>
      </c>
    </row>
    <row r="400" spans="1:21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0">
        <f t="shared" si="14"/>
        <v>42078.793124999997</v>
      </c>
      <c r="L400" s="13" t="str">
        <f t="shared" si="15"/>
        <v>2015</v>
      </c>
      <c r="M400" s="10">
        <f>(((I400/60)/60)/24)+DATE(1970,1,1)</f>
        <v>42123.793124999997</v>
      </c>
      <c r="N400" t="b">
        <v>0</v>
      </c>
      <c r="O400">
        <v>67</v>
      </c>
      <c r="P400" t="b">
        <v>1</v>
      </c>
      <c r="Q400" t="s">
        <v>8269</v>
      </c>
      <c r="R400" s="6">
        <f>E400/D400</f>
        <v>1.2516</v>
      </c>
      <c r="S400" s="5">
        <f>O400/E400</f>
        <v>7.137530627463513E-3</v>
      </c>
      <c r="T400" t="s">
        <v>8314</v>
      </c>
      <c r="U400" t="s">
        <v>8319</v>
      </c>
    </row>
    <row r="401" spans="1:21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0">
        <f t="shared" si="14"/>
        <v>42687.875775462962</v>
      </c>
      <c r="L401" s="13" t="str">
        <f t="shared" si="15"/>
        <v>2016</v>
      </c>
      <c r="M401" s="10">
        <f>(((I401/60)/60)/24)+DATE(1970,1,1)</f>
        <v>42718.5</v>
      </c>
      <c r="N401" t="b">
        <v>0</v>
      </c>
      <c r="O401">
        <v>95</v>
      </c>
      <c r="P401" t="b">
        <v>1</v>
      </c>
      <c r="Q401" t="s">
        <v>8269</v>
      </c>
      <c r="R401" s="6">
        <f>E401/D401</f>
        <v>1.0680499999999999</v>
      </c>
      <c r="S401" s="5">
        <f>O401/E401</f>
        <v>4.4473573334581715E-3</v>
      </c>
      <c r="T401" t="s">
        <v>8314</v>
      </c>
      <c r="U401" t="s">
        <v>8319</v>
      </c>
    </row>
    <row r="402" spans="1:21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0">
        <f t="shared" si="14"/>
        <v>41745.635960648149</v>
      </c>
      <c r="L402" s="13" t="str">
        <f t="shared" si="15"/>
        <v>2014</v>
      </c>
      <c r="M402" s="10">
        <f>(((I402/60)/60)/24)+DATE(1970,1,1)</f>
        <v>41776.145833333336</v>
      </c>
      <c r="N402" t="b">
        <v>0</v>
      </c>
      <c r="O402">
        <v>62</v>
      </c>
      <c r="P402" t="b">
        <v>1</v>
      </c>
      <c r="Q402" t="s">
        <v>8269</v>
      </c>
      <c r="R402" s="6">
        <f>E402/D402</f>
        <v>1.1230249999999999</v>
      </c>
      <c r="S402" s="5">
        <f>O402/E402</f>
        <v>5.5208031878186152E-3</v>
      </c>
      <c r="T402" t="s">
        <v>8314</v>
      </c>
      <c r="U402" t="s">
        <v>8319</v>
      </c>
    </row>
    <row r="403" spans="1:21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0">
        <f t="shared" si="14"/>
        <v>40732.842245370368</v>
      </c>
      <c r="L403" s="13" t="str">
        <f t="shared" si="15"/>
        <v>2011</v>
      </c>
      <c r="M403" s="10">
        <f>(((I403/60)/60)/24)+DATE(1970,1,1)</f>
        <v>40762.842245370368</v>
      </c>
      <c r="N403" t="b">
        <v>0</v>
      </c>
      <c r="O403">
        <v>73</v>
      </c>
      <c r="P403" t="b">
        <v>1</v>
      </c>
      <c r="Q403" t="s">
        <v>8269</v>
      </c>
      <c r="R403" s="6">
        <f>E403/D403</f>
        <v>1.0381199999999999</v>
      </c>
      <c r="S403" s="5">
        <f>O403/E403</f>
        <v>1.4063884714676531E-3</v>
      </c>
      <c r="T403" t="s">
        <v>8314</v>
      </c>
      <c r="U403" t="s">
        <v>8319</v>
      </c>
    </row>
    <row r="404" spans="1:21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0">
        <f t="shared" si="14"/>
        <v>42292.539548611108</v>
      </c>
      <c r="L404" s="13" t="str">
        <f t="shared" si="15"/>
        <v>2015</v>
      </c>
      <c r="M404" s="10">
        <f>(((I404/60)/60)/24)+DATE(1970,1,1)</f>
        <v>42313.58121527778</v>
      </c>
      <c r="N404" t="b">
        <v>0</v>
      </c>
      <c r="O404">
        <v>43</v>
      </c>
      <c r="P404" t="b">
        <v>1</v>
      </c>
      <c r="Q404" t="s">
        <v>8269</v>
      </c>
      <c r="R404" s="6">
        <f>E404/D404</f>
        <v>1.4165000000000001</v>
      </c>
      <c r="S404" s="5">
        <f>O404/E404</f>
        <v>1.5178256265442993E-2</v>
      </c>
      <c r="T404" t="s">
        <v>8314</v>
      </c>
      <c r="U404" t="s">
        <v>8319</v>
      </c>
    </row>
    <row r="405" spans="1:21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0">
        <f t="shared" si="14"/>
        <v>40718.310659722221</v>
      </c>
      <c r="L405" s="13" t="str">
        <f t="shared" si="15"/>
        <v>2011</v>
      </c>
      <c r="M405" s="10">
        <f>(((I405/60)/60)/24)+DATE(1970,1,1)</f>
        <v>40765.297222222223</v>
      </c>
      <c r="N405" t="b">
        <v>0</v>
      </c>
      <c r="O405">
        <v>70</v>
      </c>
      <c r="P405" t="b">
        <v>1</v>
      </c>
      <c r="Q405" t="s">
        <v>8269</v>
      </c>
      <c r="R405" s="6">
        <f>E405/D405</f>
        <v>1.0526</v>
      </c>
      <c r="S405" s="5">
        <f>O405/E405</f>
        <v>1.330039901197036E-2</v>
      </c>
      <c r="T405" t="s">
        <v>8314</v>
      </c>
      <c r="U405" t="s">
        <v>8319</v>
      </c>
    </row>
    <row r="406" spans="1:21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0">
        <f t="shared" si="14"/>
        <v>41646.628032407411</v>
      </c>
      <c r="L406" s="13" t="str">
        <f t="shared" si="15"/>
        <v>2014</v>
      </c>
      <c r="M406" s="10">
        <f>(((I406/60)/60)/24)+DATE(1970,1,1)</f>
        <v>41675.961111111108</v>
      </c>
      <c r="N406" t="b">
        <v>0</v>
      </c>
      <c r="O406">
        <v>271</v>
      </c>
      <c r="P406" t="b">
        <v>1</v>
      </c>
      <c r="Q406" t="s">
        <v>8269</v>
      </c>
      <c r="R406" s="6">
        <f>E406/D406</f>
        <v>1.0309142857142857</v>
      </c>
      <c r="S406" s="5">
        <f>O406/E406</f>
        <v>7.5106701402361288E-3</v>
      </c>
      <c r="T406" t="s">
        <v>8314</v>
      </c>
      <c r="U406" t="s">
        <v>8319</v>
      </c>
    </row>
    <row r="407" spans="1:21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0">
        <f t="shared" si="14"/>
        <v>41674.08494212963</v>
      </c>
      <c r="L407" s="13" t="str">
        <f t="shared" si="15"/>
        <v>2014</v>
      </c>
      <c r="M407" s="10">
        <f>(((I407/60)/60)/24)+DATE(1970,1,1)</f>
        <v>41704.08494212963</v>
      </c>
      <c r="N407" t="b">
        <v>0</v>
      </c>
      <c r="O407">
        <v>55</v>
      </c>
      <c r="P407" t="b">
        <v>1</v>
      </c>
      <c r="Q407" t="s">
        <v>8269</v>
      </c>
      <c r="R407" s="6">
        <f>E407/D407</f>
        <v>1.0765957446808512</v>
      </c>
      <c r="S407" s="5">
        <f>O407/E407</f>
        <v>1.8115942028985508E-2</v>
      </c>
      <c r="T407" t="s">
        <v>8314</v>
      </c>
      <c r="U407" t="s">
        <v>8319</v>
      </c>
    </row>
    <row r="408" spans="1:21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0">
        <f t="shared" si="14"/>
        <v>40638.162465277775</v>
      </c>
      <c r="L408" s="13" t="str">
        <f t="shared" si="15"/>
        <v>2011</v>
      </c>
      <c r="M408" s="10">
        <f>(((I408/60)/60)/24)+DATE(1970,1,1)</f>
        <v>40672.249305555553</v>
      </c>
      <c r="N408" t="b">
        <v>0</v>
      </c>
      <c r="O408">
        <v>35</v>
      </c>
      <c r="P408" t="b">
        <v>1</v>
      </c>
      <c r="Q408" t="s">
        <v>8269</v>
      </c>
      <c r="R408" s="6">
        <f>E408/D408</f>
        <v>1.0770464285714285</v>
      </c>
      <c r="S408" s="5">
        <f>O408/E408</f>
        <v>1.1605813517788397E-2</v>
      </c>
      <c r="T408" t="s">
        <v>8314</v>
      </c>
      <c r="U408" t="s">
        <v>8319</v>
      </c>
    </row>
    <row r="409" spans="1:21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0">
        <f t="shared" si="14"/>
        <v>40806.870949074073</v>
      </c>
      <c r="L409" s="13" t="str">
        <f t="shared" si="15"/>
        <v>2011</v>
      </c>
      <c r="M409" s="10">
        <f>(((I409/60)/60)/24)+DATE(1970,1,1)</f>
        <v>40866.912615740745</v>
      </c>
      <c r="N409" t="b">
        <v>0</v>
      </c>
      <c r="O409">
        <v>22</v>
      </c>
      <c r="P409" t="b">
        <v>1</v>
      </c>
      <c r="Q409" t="s">
        <v>8269</v>
      </c>
      <c r="R409" s="6">
        <f>E409/D409</f>
        <v>1.0155000000000001</v>
      </c>
      <c r="S409" s="5">
        <f>O409/E409</f>
        <v>1.0832102412604629E-2</v>
      </c>
      <c r="T409" t="s">
        <v>8314</v>
      </c>
      <c r="U409" t="s">
        <v>8319</v>
      </c>
    </row>
    <row r="410" spans="1:21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0">
        <f t="shared" si="14"/>
        <v>41543.735995370371</v>
      </c>
      <c r="L410" s="13" t="str">
        <f t="shared" si="15"/>
        <v>2013</v>
      </c>
      <c r="M410" s="10">
        <f>(((I410/60)/60)/24)+DATE(1970,1,1)</f>
        <v>41583.777662037035</v>
      </c>
      <c r="N410" t="b">
        <v>0</v>
      </c>
      <c r="O410">
        <v>38</v>
      </c>
      <c r="P410" t="b">
        <v>1</v>
      </c>
      <c r="Q410" t="s">
        <v>8269</v>
      </c>
      <c r="R410" s="6">
        <f>E410/D410</f>
        <v>1.0143766666666667</v>
      </c>
      <c r="S410" s="5">
        <f>O410/E410</f>
        <v>6.2435715858343219E-3</v>
      </c>
      <c r="T410" t="s">
        <v>8314</v>
      </c>
      <c r="U410" t="s">
        <v>8319</v>
      </c>
    </row>
    <row r="411" spans="1:21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0">
        <f t="shared" si="14"/>
        <v>42543.862777777773</v>
      </c>
      <c r="L411" s="13" t="str">
        <f t="shared" si="15"/>
        <v>2016</v>
      </c>
      <c r="M411" s="10">
        <f>(((I411/60)/60)/24)+DATE(1970,1,1)</f>
        <v>42573.862777777773</v>
      </c>
      <c r="N411" t="b">
        <v>0</v>
      </c>
      <c r="O411">
        <v>15</v>
      </c>
      <c r="P411" t="b">
        <v>1</v>
      </c>
      <c r="Q411" t="s">
        <v>8269</v>
      </c>
      <c r="R411" s="6">
        <f>E411/D411</f>
        <v>1.3680000000000001</v>
      </c>
      <c r="S411" s="5">
        <f>O411/E411</f>
        <v>2.1929824561403508E-2</v>
      </c>
      <c r="T411" t="s">
        <v>8314</v>
      </c>
      <c r="U411" t="s">
        <v>8319</v>
      </c>
    </row>
    <row r="412" spans="1:21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0">
        <f t="shared" si="14"/>
        <v>42113.981446759266</v>
      </c>
      <c r="L412" s="13" t="str">
        <f t="shared" si="15"/>
        <v>2015</v>
      </c>
      <c r="M412" s="10">
        <f>(((I412/60)/60)/24)+DATE(1970,1,1)</f>
        <v>42173.981446759266</v>
      </c>
      <c r="N412" t="b">
        <v>0</v>
      </c>
      <c r="O412">
        <v>7</v>
      </c>
      <c r="P412" t="b">
        <v>1</v>
      </c>
      <c r="Q412" t="s">
        <v>8269</v>
      </c>
      <c r="R412" s="6">
        <f>E412/D412</f>
        <v>1.2829999999999999</v>
      </c>
      <c r="S412" s="5">
        <f>O412/E412</f>
        <v>5.4559625876851132E-3</v>
      </c>
      <c r="T412" t="s">
        <v>8314</v>
      </c>
      <c r="U412" t="s">
        <v>8319</v>
      </c>
    </row>
    <row r="413" spans="1:21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0">
        <f t="shared" si="14"/>
        <v>41598.17597222222</v>
      </c>
      <c r="L413" s="13" t="str">
        <f t="shared" si="15"/>
        <v>2013</v>
      </c>
      <c r="M413" s="10">
        <f>(((I413/60)/60)/24)+DATE(1970,1,1)</f>
        <v>41630.208333333336</v>
      </c>
      <c r="N413" t="b">
        <v>0</v>
      </c>
      <c r="O413">
        <v>241</v>
      </c>
      <c r="P413" t="b">
        <v>1</v>
      </c>
      <c r="Q413" t="s">
        <v>8269</v>
      </c>
      <c r="R413" s="6">
        <f>E413/D413</f>
        <v>1.0105</v>
      </c>
      <c r="S413" s="5">
        <f>O413/E413</f>
        <v>7.9498598053768764E-3</v>
      </c>
      <c r="T413" t="s">
        <v>8314</v>
      </c>
      <c r="U413" t="s">
        <v>8319</v>
      </c>
    </row>
    <row r="414" spans="1:21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0">
        <f t="shared" si="14"/>
        <v>41099.742800925924</v>
      </c>
      <c r="L414" s="13" t="str">
        <f t="shared" si="15"/>
        <v>2012</v>
      </c>
      <c r="M414" s="10">
        <f>(((I414/60)/60)/24)+DATE(1970,1,1)</f>
        <v>41115.742800925924</v>
      </c>
      <c r="N414" t="b">
        <v>0</v>
      </c>
      <c r="O414">
        <v>55</v>
      </c>
      <c r="P414" t="b">
        <v>1</v>
      </c>
      <c r="Q414" t="s">
        <v>8269</v>
      </c>
      <c r="R414" s="6">
        <f>E414/D414</f>
        <v>1.2684</v>
      </c>
      <c r="S414" s="5">
        <f>O414/E414</f>
        <v>1.7344686218858405E-2</v>
      </c>
      <c r="T414" t="s">
        <v>8314</v>
      </c>
      <c r="U414" t="s">
        <v>8319</v>
      </c>
    </row>
    <row r="415" spans="1:21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0">
        <f t="shared" si="14"/>
        <v>41079.877442129626</v>
      </c>
      <c r="L415" s="13" t="str">
        <f t="shared" si="15"/>
        <v>2012</v>
      </c>
      <c r="M415" s="10">
        <f>(((I415/60)/60)/24)+DATE(1970,1,1)</f>
        <v>41109.877442129626</v>
      </c>
      <c r="N415" t="b">
        <v>0</v>
      </c>
      <c r="O415">
        <v>171</v>
      </c>
      <c r="P415" t="b">
        <v>1</v>
      </c>
      <c r="Q415" t="s">
        <v>8269</v>
      </c>
      <c r="R415" s="6">
        <f>E415/D415</f>
        <v>1.0508593749999999</v>
      </c>
      <c r="S415" s="5">
        <f>O415/E415</f>
        <v>1.2712809456545982E-2</v>
      </c>
      <c r="T415" t="s">
        <v>8314</v>
      </c>
      <c r="U415" t="s">
        <v>8319</v>
      </c>
    </row>
    <row r="416" spans="1:21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0">
        <f t="shared" si="14"/>
        <v>41529.063252314816</v>
      </c>
      <c r="L416" s="13" t="str">
        <f t="shared" si="15"/>
        <v>2013</v>
      </c>
      <c r="M416" s="10">
        <f>(((I416/60)/60)/24)+DATE(1970,1,1)</f>
        <v>41559.063252314816</v>
      </c>
      <c r="N416" t="b">
        <v>0</v>
      </c>
      <c r="O416">
        <v>208</v>
      </c>
      <c r="P416" t="b">
        <v>1</v>
      </c>
      <c r="Q416" t="s">
        <v>8269</v>
      </c>
      <c r="R416" s="6">
        <f>E416/D416</f>
        <v>1.0285405405405406</v>
      </c>
      <c r="S416" s="5">
        <f>O416/E416</f>
        <v>1.0931259196972883E-2</v>
      </c>
      <c r="T416" t="s">
        <v>8314</v>
      </c>
      <c r="U416" t="s">
        <v>8319</v>
      </c>
    </row>
    <row r="417" spans="1:21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0">
        <f t="shared" si="14"/>
        <v>41904.851875</v>
      </c>
      <c r="L417" s="13" t="str">
        <f t="shared" si="15"/>
        <v>2014</v>
      </c>
      <c r="M417" s="10">
        <f>(((I417/60)/60)/24)+DATE(1970,1,1)</f>
        <v>41929.5</v>
      </c>
      <c r="N417" t="b">
        <v>0</v>
      </c>
      <c r="O417">
        <v>21</v>
      </c>
      <c r="P417" t="b">
        <v>1</v>
      </c>
      <c r="Q417" t="s">
        <v>8269</v>
      </c>
      <c r="R417" s="6">
        <f>E417/D417</f>
        <v>1.0214714285714286</v>
      </c>
      <c r="S417" s="5">
        <f>O417/E417</f>
        <v>1.468469854411703E-2</v>
      </c>
      <c r="T417" t="s">
        <v>8314</v>
      </c>
      <c r="U417" t="s">
        <v>8319</v>
      </c>
    </row>
    <row r="418" spans="1:21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0">
        <f t="shared" si="14"/>
        <v>41648.396192129629</v>
      </c>
      <c r="L418" s="13" t="str">
        <f t="shared" si="15"/>
        <v>2014</v>
      </c>
      <c r="M418" s="10">
        <f>(((I418/60)/60)/24)+DATE(1970,1,1)</f>
        <v>41678.396192129629</v>
      </c>
      <c r="N418" t="b">
        <v>0</v>
      </c>
      <c r="O418">
        <v>25</v>
      </c>
      <c r="P418" t="b">
        <v>1</v>
      </c>
      <c r="Q418" t="s">
        <v>8269</v>
      </c>
      <c r="R418" s="6">
        <f>E418/D418</f>
        <v>1.2021700000000002</v>
      </c>
      <c r="S418" s="5">
        <f>O418/E418</f>
        <v>2.0795727725696031E-2</v>
      </c>
      <c r="T418" t="s">
        <v>8314</v>
      </c>
      <c r="U418" t="s">
        <v>8319</v>
      </c>
    </row>
    <row r="419" spans="1:21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0">
        <f t="shared" si="14"/>
        <v>41360.970601851855</v>
      </c>
      <c r="L419" s="13" t="str">
        <f t="shared" si="15"/>
        <v>2013</v>
      </c>
      <c r="M419" s="10">
        <f>(((I419/60)/60)/24)+DATE(1970,1,1)</f>
        <v>41372.189583333333</v>
      </c>
      <c r="N419" t="b">
        <v>0</v>
      </c>
      <c r="O419">
        <v>52</v>
      </c>
      <c r="P419" t="b">
        <v>1</v>
      </c>
      <c r="Q419" t="s">
        <v>8269</v>
      </c>
      <c r="R419" s="6">
        <f>E419/D419</f>
        <v>1.0024761904761905</v>
      </c>
      <c r="S419" s="5">
        <f>O419/E419</f>
        <v>4.9401482044461337E-3</v>
      </c>
      <c r="T419" t="s">
        <v>8314</v>
      </c>
      <c r="U419" t="s">
        <v>8319</v>
      </c>
    </row>
    <row r="420" spans="1:21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0">
        <f t="shared" si="14"/>
        <v>42178.282372685186</v>
      </c>
      <c r="L420" s="13" t="str">
        <f t="shared" si="15"/>
        <v>2015</v>
      </c>
      <c r="M420" s="10">
        <f>(((I420/60)/60)/24)+DATE(1970,1,1)</f>
        <v>42208.282372685186</v>
      </c>
      <c r="N420" t="b">
        <v>0</v>
      </c>
      <c r="O420">
        <v>104</v>
      </c>
      <c r="P420" t="b">
        <v>1</v>
      </c>
      <c r="Q420" t="s">
        <v>8269</v>
      </c>
      <c r="R420" s="6">
        <f>E420/D420</f>
        <v>1.0063392857142857</v>
      </c>
      <c r="S420" s="5">
        <f>O420/E420</f>
        <v>4.61361014994233E-3</v>
      </c>
      <c r="T420" t="s">
        <v>8314</v>
      </c>
      <c r="U420" t="s">
        <v>8319</v>
      </c>
    </row>
    <row r="421" spans="1:21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0">
        <f t="shared" si="14"/>
        <v>41394.842442129629</v>
      </c>
      <c r="L421" s="13" t="str">
        <f t="shared" si="15"/>
        <v>2013</v>
      </c>
      <c r="M421" s="10">
        <f>(((I421/60)/60)/24)+DATE(1970,1,1)</f>
        <v>41454.842442129629</v>
      </c>
      <c r="N421" t="b">
        <v>0</v>
      </c>
      <c r="O421">
        <v>73</v>
      </c>
      <c r="P421" t="b">
        <v>1</v>
      </c>
      <c r="Q421" t="s">
        <v>8269</v>
      </c>
      <c r="R421" s="6">
        <f>E421/D421</f>
        <v>1.004375</v>
      </c>
      <c r="S421" s="5">
        <f>O421/E421</f>
        <v>9.085252022401992E-3</v>
      </c>
      <c r="T421" t="s">
        <v>8314</v>
      </c>
      <c r="U421" t="s">
        <v>8319</v>
      </c>
    </row>
    <row r="422" spans="1:21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0">
        <f t="shared" si="14"/>
        <v>41682.23646990741</v>
      </c>
      <c r="L422" s="13" t="str">
        <f t="shared" si="15"/>
        <v>2014</v>
      </c>
      <c r="M422" s="10">
        <f>(((I422/60)/60)/24)+DATE(1970,1,1)</f>
        <v>41712.194803240738</v>
      </c>
      <c r="N422" t="b">
        <v>0</v>
      </c>
      <c r="O422">
        <v>3</v>
      </c>
      <c r="P422" t="b">
        <v>0</v>
      </c>
      <c r="Q422" t="s">
        <v>8270</v>
      </c>
      <c r="R422" s="6">
        <f>E422/D422</f>
        <v>4.3939393939393936E-3</v>
      </c>
      <c r="S422" s="5">
        <f>O422/E422</f>
        <v>0.20689655172413793</v>
      </c>
      <c r="T422" t="s">
        <v>8314</v>
      </c>
      <c r="U422" t="s">
        <v>8320</v>
      </c>
    </row>
    <row r="423" spans="1:21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0">
        <f t="shared" si="14"/>
        <v>42177.491388888884</v>
      </c>
      <c r="L423" s="13" t="str">
        <f t="shared" si="15"/>
        <v>2015</v>
      </c>
      <c r="M423" s="10">
        <f>(((I423/60)/60)/24)+DATE(1970,1,1)</f>
        <v>42237.491388888884</v>
      </c>
      <c r="N423" t="b">
        <v>0</v>
      </c>
      <c r="O423">
        <v>6</v>
      </c>
      <c r="P423" t="b">
        <v>0</v>
      </c>
      <c r="Q423" t="s">
        <v>8270</v>
      </c>
      <c r="R423" s="6">
        <f>E423/D423</f>
        <v>2.0066666666666667E-2</v>
      </c>
      <c r="S423" s="5">
        <f>O423/E423</f>
        <v>1.9933554817275746E-2</v>
      </c>
      <c r="T423" t="s">
        <v>8314</v>
      </c>
      <c r="U423" t="s">
        <v>8320</v>
      </c>
    </row>
    <row r="424" spans="1:21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0">
        <f t="shared" si="14"/>
        <v>41863.260381944441</v>
      </c>
      <c r="L424" s="13" t="str">
        <f t="shared" si="15"/>
        <v>2014</v>
      </c>
      <c r="M424" s="10">
        <f>(((I424/60)/60)/24)+DATE(1970,1,1)</f>
        <v>41893.260381944441</v>
      </c>
      <c r="N424" t="b">
        <v>0</v>
      </c>
      <c r="O424">
        <v>12</v>
      </c>
      <c r="P424" t="b">
        <v>0</v>
      </c>
      <c r="Q424" t="s">
        <v>8270</v>
      </c>
      <c r="R424" s="6">
        <f>E424/D424</f>
        <v>1.0749999999999999E-2</v>
      </c>
      <c r="S424" s="5">
        <f>O424/E424</f>
        <v>2.7906976744186046E-2</v>
      </c>
      <c r="T424" t="s">
        <v>8314</v>
      </c>
      <c r="U424" t="s">
        <v>8320</v>
      </c>
    </row>
    <row r="425" spans="1:21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0">
        <f t="shared" si="14"/>
        <v>41400.92627314815</v>
      </c>
      <c r="L425" s="13" t="str">
        <f t="shared" si="15"/>
        <v>2013</v>
      </c>
      <c r="M425" s="10">
        <f>(((I425/60)/60)/24)+DATE(1970,1,1)</f>
        <v>41430.92627314815</v>
      </c>
      <c r="N425" t="b">
        <v>0</v>
      </c>
      <c r="O425">
        <v>13</v>
      </c>
      <c r="P425" t="b">
        <v>0</v>
      </c>
      <c r="Q425" t="s">
        <v>8270</v>
      </c>
      <c r="R425" s="6">
        <f>E425/D425</f>
        <v>7.6499999999999997E-3</v>
      </c>
      <c r="S425" s="5">
        <f>O425/E425</f>
        <v>8.4967320261437912E-2</v>
      </c>
      <c r="T425" t="s">
        <v>8314</v>
      </c>
      <c r="U425" t="s">
        <v>8320</v>
      </c>
    </row>
    <row r="426" spans="1:21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0">
        <f t="shared" si="14"/>
        <v>40934.376145833332</v>
      </c>
      <c r="L426" s="13" t="str">
        <f t="shared" si="15"/>
        <v>2012</v>
      </c>
      <c r="M426" s="10">
        <f>(((I426/60)/60)/24)+DATE(1970,1,1)</f>
        <v>40994.334479166668</v>
      </c>
      <c r="N426" t="b">
        <v>0</v>
      </c>
      <c r="O426">
        <v>5</v>
      </c>
      <c r="P426" t="b">
        <v>0</v>
      </c>
      <c r="Q426" t="s">
        <v>8270</v>
      </c>
      <c r="R426" s="6">
        <f>E426/D426</f>
        <v>6.7966666666666675E-2</v>
      </c>
      <c r="S426" s="5">
        <f>O426/E426</f>
        <v>2.4521824423737126E-2</v>
      </c>
      <c r="T426" t="s">
        <v>8314</v>
      </c>
      <c r="U426" t="s">
        <v>8320</v>
      </c>
    </row>
    <row r="427" spans="1:21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0">
        <f t="shared" si="14"/>
        <v>42275.861157407402</v>
      </c>
      <c r="L427" s="13" t="str">
        <f t="shared" si="15"/>
        <v>2015</v>
      </c>
      <c r="M427" s="10">
        <f>(((I427/60)/60)/24)+DATE(1970,1,1)</f>
        <v>42335.902824074074</v>
      </c>
      <c r="N427" t="b">
        <v>0</v>
      </c>
      <c r="O427">
        <v>2</v>
      </c>
      <c r="P427" t="b">
        <v>0</v>
      </c>
      <c r="Q427" t="s">
        <v>8270</v>
      </c>
      <c r="R427" s="6">
        <f>E427/D427</f>
        <v>1.2E-4</v>
      </c>
      <c r="S427" s="5">
        <f>O427/E427</f>
        <v>0.33333333333333331</v>
      </c>
      <c r="T427" t="s">
        <v>8314</v>
      </c>
      <c r="U427" t="s">
        <v>8320</v>
      </c>
    </row>
    <row r="428" spans="1:21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0">
        <f t="shared" si="14"/>
        <v>42400.711967592593</v>
      </c>
      <c r="L428" s="13" t="str">
        <f t="shared" si="15"/>
        <v>2016</v>
      </c>
      <c r="M428" s="10">
        <f>(((I428/60)/60)/24)+DATE(1970,1,1)</f>
        <v>42430.711967592593</v>
      </c>
      <c r="N428" t="b">
        <v>0</v>
      </c>
      <c r="O428">
        <v>8</v>
      </c>
      <c r="P428" t="b">
        <v>0</v>
      </c>
      <c r="Q428" t="s">
        <v>8270</v>
      </c>
      <c r="R428" s="6">
        <f>E428/D428</f>
        <v>1.3299999999999999E-2</v>
      </c>
      <c r="S428" s="5">
        <f>O428/E428</f>
        <v>6.0150375939849621E-2</v>
      </c>
      <c r="T428" t="s">
        <v>8314</v>
      </c>
      <c r="U428" t="s">
        <v>8320</v>
      </c>
    </row>
    <row r="429" spans="1:21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0">
        <f t="shared" si="14"/>
        <v>42285.909027777772</v>
      </c>
      <c r="L429" s="13" t="str">
        <f t="shared" si="15"/>
        <v>2015</v>
      </c>
      <c r="M429" s="10">
        <f>(((I429/60)/60)/24)+DATE(1970,1,1)</f>
        <v>42299.790972222225</v>
      </c>
      <c r="N429" t="b">
        <v>0</v>
      </c>
      <c r="O429">
        <v>0</v>
      </c>
      <c r="P429" t="b">
        <v>0</v>
      </c>
      <c r="Q429" t="s">
        <v>8270</v>
      </c>
      <c r="R429" s="6">
        <f>E429/D429</f>
        <v>0</v>
      </c>
      <c r="S429" s="5" t="e">
        <f>O429/E429</f>
        <v>#DIV/0!</v>
      </c>
      <c r="T429" t="s">
        <v>8314</v>
      </c>
      <c r="U429" t="s">
        <v>8320</v>
      </c>
    </row>
    <row r="430" spans="1:21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0">
        <f t="shared" si="14"/>
        <v>41778.766724537039</v>
      </c>
      <c r="L430" s="13" t="str">
        <f t="shared" si="15"/>
        <v>2014</v>
      </c>
      <c r="M430" s="10">
        <f>(((I430/60)/60)/24)+DATE(1970,1,1)</f>
        <v>41806.916666666664</v>
      </c>
      <c r="N430" t="b">
        <v>0</v>
      </c>
      <c r="O430">
        <v>13</v>
      </c>
      <c r="P430" t="b">
        <v>0</v>
      </c>
      <c r="Q430" t="s">
        <v>8270</v>
      </c>
      <c r="R430" s="6">
        <f>E430/D430</f>
        <v>5.6333333333333332E-2</v>
      </c>
      <c r="S430" s="5">
        <f>O430/E430</f>
        <v>1.9230769230769232E-2</v>
      </c>
      <c r="T430" t="s">
        <v>8314</v>
      </c>
      <c r="U430" t="s">
        <v>8320</v>
      </c>
    </row>
    <row r="431" spans="1:21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0">
        <f t="shared" si="14"/>
        <v>40070.901412037041</v>
      </c>
      <c r="L431" s="13" t="str">
        <f t="shared" si="15"/>
        <v>2009</v>
      </c>
      <c r="M431" s="10">
        <f>(((I431/60)/60)/24)+DATE(1970,1,1)</f>
        <v>40144.207638888889</v>
      </c>
      <c r="N431" t="b">
        <v>0</v>
      </c>
      <c r="O431">
        <v>0</v>
      </c>
      <c r="P431" t="b">
        <v>0</v>
      </c>
      <c r="Q431" t="s">
        <v>8270</v>
      </c>
      <c r="R431" s="6">
        <f>E431/D431</f>
        <v>0</v>
      </c>
      <c r="S431" s="5" t="e">
        <f>O431/E431</f>
        <v>#DIV/0!</v>
      </c>
      <c r="T431" t="s">
        <v>8314</v>
      </c>
      <c r="U431" t="s">
        <v>8320</v>
      </c>
    </row>
    <row r="432" spans="1:21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0">
        <f t="shared" si="14"/>
        <v>41513.107256944444</v>
      </c>
      <c r="L432" s="13" t="str">
        <f t="shared" si="15"/>
        <v>2013</v>
      </c>
      <c r="M432" s="10">
        <f>(((I432/60)/60)/24)+DATE(1970,1,1)</f>
        <v>41528.107256944444</v>
      </c>
      <c r="N432" t="b">
        <v>0</v>
      </c>
      <c r="O432">
        <v>5</v>
      </c>
      <c r="P432" t="b">
        <v>0</v>
      </c>
      <c r="Q432" t="s">
        <v>8270</v>
      </c>
      <c r="R432" s="6">
        <f>E432/D432</f>
        <v>2.4E-2</v>
      </c>
      <c r="S432" s="5">
        <f>O432/E432</f>
        <v>0.20833333333333334</v>
      </c>
      <c r="T432" t="s">
        <v>8314</v>
      </c>
      <c r="U432" t="s">
        <v>8320</v>
      </c>
    </row>
    <row r="433" spans="1:21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0">
        <f t="shared" si="14"/>
        <v>42526.871331018512</v>
      </c>
      <c r="L433" s="13" t="str">
        <f t="shared" si="15"/>
        <v>2016</v>
      </c>
      <c r="M433" s="10">
        <f>(((I433/60)/60)/24)+DATE(1970,1,1)</f>
        <v>42556.871331018512</v>
      </c>
      <c r="N433" t="b">
        <v>0</v>
      </c>
      <c r="O433">
        <v>8</v>
      </c>
      <c r="P433" t="b">
        <v>0</v>
      </c>
      <c r="Q433" t="s">
        <v>8270</v>
      </c>
      <c r="R433" s="6">
        <f>E433/D433</f>
        <v>0.13833333333333334</v>
      </c>
      <c r="S433" s="5">
        <f>O433/E433</f>
        <v>1.9277108433734941E-2</v>
      </c>
      <c r="T433" t="s">
        <v>8314</v>
      </c>
      <c r="U433" t="s">
        <v>8320</v>
      </c>
    </row>
    <row r="434" spans="1:21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0">
        <f t="shared" si="14"/>
        <v>42238.726631944446</v>
      </c>
      <c r="L434" s="13" t="str">
        <f t="shared" si="15"/>
        <v>2015</v>
      </c>
      <c r="M434" s="10">
        <f>(((I434/60)/60)/24)+DATE(1970,1,1)</f>
        <v>42298.726631944446</v>
      </c>
      <c r="N434" t="b">
        <v>0</v>
      </c>
      <c r="O434">
        <v>8</v>
      </c>
      <c r="P434" t="b">
        <v>0</v>
      </c>
      <c r="Q434" t="s">
        <v>8270</v>
      </c>
      <c r="R434" s="6">
        <f>E434/D434</f>
        <v>9.5000000000000001E-2</v>
      </c>
      <c r="S434" s="5">
        <f>O434/E434</f>
        <v>1.4035087719298246E-2</v>
      </c>
      <c r="T434" t="s">
        <v>8314</v>
      </c>
      <c r="U434" t="s">
        <v>8320</v>
      </c>
    </row>
    <row r="435" spans="1:21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0">
        <f t="shared" si="14"/>
        <v>42228.629884259266</v>
      </c>
      <c r="L435" s="13" t="str">
        <f t="shared" si="15"/>
        <v>2015</v>
      </c>
      <c r="M435" s="10">
        <f>(((I435/60)/60)/24)+DATE(1970,1,1)</f>
        <v>42288.629884259266</v>
      </c>
      <c r="N435" t="b">
        <v>0</v>
      </c>
      <c r="O435">
        <v>0</v>
      </c>
      <c r="P435" t="b">
        <v>0</v>
      </c>
      <c r="Q435" t="s">
        <v>8270</v>
      </c>
      <c r="R435" s="6">
        <f>E435/D435</f>
        <v>0</v>
      </c>
      <c r="S435" s="5" t="e">
        <f>O435/E435</f>
        <v>#DIV/0!</v>
      </c>
      <c r="T435" t="s">
        <v>8314</v>
      </c>
      <c r="U435" t="s">
        <v>8320</v>
      </c>
    </row>
    <row r="436" spans="1:21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0">
        <f t="shared" si="14"/>
        <v>41576.834513888891</v>
      </c>
      <c r="L436" s="13" t="str">
        <f t="shared" si="15"/>
        <v>2013</v>
      </c>
      <c r="M436" s="10">
        <f>(((I436/60)/60)/24)+DATE(1970,1,1)</f>
        <v>41609.876180555555</v>
      </c>
      <c r="N436" t="b">
        <v>0</v>
      </c>
      <c r="O436">
        <v>2</v>
      </c>
      <c r="P436" t="b">
        <v>0</v>
      </c>
      <c r="Q436" t="s">
        <v>8270</v>
      </c>
      <c r="R436" s="6">
        <f>E436/D436</f>
        <v>0.05</v>
      </c>
      <c r="S436" s="5">
        <f>O436/E436</f>
        <v>1.6E-2</v>
      </c>
      <c r="T436" t="s">
        <v>8314</v>
      </c>
      <c r="U436" t="s">
        <v>8320</v>
      </c>
    </row>
    <row r="437" spans="1:21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0">
        <f t="shared" si="14"/>
        <v>41500.747453703705</v>
      </c>
      <c r="L437" s="13" t="str">
        <f t="shared" si="15"/>
        <v>2013</v>
      </c>
      <c r="M437" s="10">
        <f>(((I437/60)/60)/24)+DATE(1970,1,1)</f>
        <v>41530.747453703705</v>
      </c>
      <c r="N437" t="b">
        <v>0</v>
      </c>
      <c r="O437">
        <v>3</v>
      </c>
      <c r="P437" t="b">
        <v>0</v>
      </c>
      <c r="Q437" t="s">
        <v>8270</v>
      </c>
      <c r="R437" s="6">
        <f>E437/D437</f>
        <v>2.7272727272727273E-5</v>
      </c>
      <c r="S437" s="5">
        <f>O437/E437</f>
        <v>1</v>
      </c>
      <c r="T437" t="s">
        <v>8314</v>
      </c>
      <c r="U437" t="s">
        <v>8320</v>
      </c>
    </row>
    <row r="438" spans="1:21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0">
        <f t="shared" si="14"/>
        <v>41456.36241898148</v>
      </c>
      <c r="L438" s="13" t="str">
        <f t="shared" si="15"/>
        <v>2013</v>
      </c>
      <c r="M438" s="10">
        <f>(((I438/60)/60)/24)+DATE(1970,1,1)</f>
        <v>41486.36241898148</v>
      </c>
      <c r="N438" t="b">
        <v>0</v>
      </c>
      <c r="O438">
        <v>0</v>
      </c>
      <c r="P438" t="b">
        <v>0</v>
      </c>
      <c r="Q438" t="s">
        <v>8270</v>
      </c>
      <c r="R438" s="6">
        <f>E438/D438</f>
        <v>0</v>
      </c>
      <c r="S438" s="5" t="e">
        <f>O438/E438</f>
        <v>#DIV/0!</v>
      </c>
      <c r="T438" t="s">
        <v>8314</v>
      </c>
      <c r="U438" t="s">
        <v>8320</v>
      </c>
    </row>
    <row r="439" spans="1:21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0">
        <f t="shared" si="14"/>
        <v>42591.31858796296</v>
      </c>
      <c r="L439" s="13" t="str">
        <f t="shared" si="15"/>
        <v>2016</v>
      </c>
      <c r="M439" s="10">
        <f>(((I439/60)/60)/24)+DATE(1970,1,1)</f>
        <v>42651.31858796296</v>
      </c>
      <c r="N439" t="b">
        <v>0</v>
      </c>
      <c r="O439">
        <v>0</v>
      </c>
      <c r="P439" t="b">
        <v>0</v>
      </c>
      <c r="Q439" t="s">
        <v>8270</v>
      </c>
      <c r="R439" s="6">
        <f>E439/D439</f>
        <v>0</v>
      </c>
      <c r="S439" s="5" t="e">
        <f>O439/E439</f>
        <v>#DIV/0!</v>
      </c>
      <c r="T439" t="s">
        <v>8314</v>
      </c>
      <c r="U439" t="s">
        <v>8320</v>
      </c>
    </row>
    <row r="440" spans="1:21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0">
        <f t="shared" si="14"/>
        <v>42296.261087962965</v>
      </c>
      <c r="L440" s="13" t="str">
        <f t="shared" si="15"/>
        <v>2015</v>
      </c>
      <c r="M440" s="10">
        <f>(((I440/60)/60)/24)+DATE(1970,1,1)</f>
        <v>42326.302754629629</v>
      </c>
      <c r="N440" t="b">
        <v>0</v>
      </c>
      <c r="O440">
        <v>11</v>
      </c>
      <c r="P440" t="b">
        <v>0</v>
      </c>
      <c r="Q440" t="s">
        <v>8270</v>
      </c>
      <c r="R440" s="6">
        <f>E440/D440</f>
        <v>9.3799999999999994E-2</v>
      </c>
      <c r="S440" s="5">
        <f>O440/E440</f>
        <v>5.8635394456289982E-3</v>
      </c>
      <c r="T440" t="s">
        <v>8314</v>
      </c>
      <c r="U440" t="s">
        <v>8320</v>
      </c>
    </row>
    <row r="441" spans="1:21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0">
        <f t="shared" si="14"/>
        <v>41919.761782407404</v>
      </c>
      <c r="L441" s="13" t="str">
        <f t="shared" si="15"/>
        <v>2014</v>
      </c>
      <c r="M441" s="10">
        <f>(((I441/60)/60)/24)+DATE(1970,1,1)</f>
        <v>41929.761782407404</v>
      </c>
      <c r="N441" t="b">
        <v>0</v>
      </c>
      <c r="O441">
        <v>0</v>
      </c>
      <c r="P441" t="b">
        <v>0</v>
      </c>
      <c r="Q441" t="s">
        <v>8270</v>
      </c>
      <c r="R441" s="6">
        <f>E441/D441</f>
        <v>0</v>
      </c>
      <c r="S441" s="5" t="e">
        <f>O441/E441</f>
        <v>#DIV/0!</v>
      </c>
      <c r="T441" t="s">
        <v>8314</v>
      </c>
      <c r="U441" t="s">
        <v>8320</v>
      </c>
    </row>
    <row r="442" spans="1:21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0">
        <f t="shared" si="14"/>
        <v>42423.985567129625</v>
      </c>
      <c r="L442" s="13" t="str">
        <f t="shared" si="15"/>
        <v>2016</v>
      </c>
      <c r="M442" s="10">
        <f>(((I442/60)/60)/24)+DATE(1970,1,1)</f>
        <v>42453.943900462968</v>
      </c>
      <c r="N442" t="b">
        <v>0</v>
      </c>
      <c r="O442">
        <v>1</v>
      </c>
      <c r="P442" t="b">
        <v>0</v>
      </c>
      <c r="Q442" t="s">
        <v>8270</v>
      </c>
      <c r="R442" s="6">
        <f>E442/D442</f>
        <v>1E-3</v>
      </c>
      <c r="S442" s="5">
        <f>O442/E442</f>
        <v>0.2</v>
      </c>
      <c r="T442" t="s">
        <v>8314</v>
      </c>
      <c r="U442" t="s">
        <v>8320</v>
      </c>
    </row>
    <row r="443" spans="1:21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0">
        <f t="shared" si="14"/>
        <v>41550.793935185182</v>
      </c>
      <c r="L443" s="13" t="str">
        <f t="shared" si="15"/>
        <v>2013</v>
      </c>
      <c r="M443" s="10">
        <f>(((I443/60)/60)/24)+DATE(1970,1,1)</f>
        <v>41580.793935185182</v>
      </c>
      <c r="N443" t="b">
        <v>0</v>
      </c>
      <c r="O443">
        <v>0</v>
      </c>
      <c r="P443" t="b">
        <v>0</v>
      </c>
      <c r="Q443" t="s">
        <v>8270</v>
      </c>
      <c r="R443" s="6">
        <f>E443/D443</f>
        <v>0</v>
      </c>
      <c r="S443" s="5" t="e">
        <f>O443/E443</f>
        <v>#DIV/0!</v>
      </c>
      <c r="T443" t="s">
        <v>8314</v>
      </c>
      <c r="U443" t="s">
        <v>8320</v>
      </c>
    </row>
    <row r="444" spans="1:21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0">
        <f t="shared" si="14"/>
        <v>42024.888692129629</v>
      </c>
      <c r="L444" s="13" t="str">
        <f t="shared" si="15"/>
        <v>2015</v>
      </c>
      <c r="M444" s="10">
        <f>(((I444/60)/60)/24)+DATE(1970,1,1)</f>
        <v>42054.888692129629</v>
      </c>
      <c r="N444" t="b">
        <v>0</v>
      </c>
      <c r="O444">
        <v>17</v>
      </c>
      <c r="P444" t="b">
        <v>0</v>
      </c>
      <c r="Q444" t="s">
        <v>8270</v>
      </c>
      <c r="R444" s="6">
        <f>E444/D444</f>
        <v>0.39358823529411763</v>
      </c>
      <c r="S444" s="5">
        <f>O444/E444</f>
        <v>2.5407263488267822E-3</v>
      </c>
      <c r="T444" t="s">
        <v>8314</v>
      </c>
      <c r="U444" t="s">
        <v>8320</v>
      </c>
    </row>
    <row r="445" spans="1:21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0">
        <f t="shared" si="14"/>
        <v>41650.015057870369</v>
      </c>
      <c r="L445" s="13" t="str">
        <f t="shared" si="15"/>
        <v>2014</v>
      </c>
      <c r="M445" s="10">
        <f>(((I445/60)/60)/24)+DATE(1970,1,1)</f>
        <v>41680.015057870369</v>
      </c>
      <c r="N445" t="b">
        <v>0</v>
      </c>
      <c r="O445">
        <v>2</v>
      </c>
      <c r="P445" t="b">
        <v>0</v>
      </c>
      <c r="Q445" t="s">
        <v>8270</v>
      </c>
      <c r="R445" s="6">
        <f>E445/D445</f>
        <v>1E-3</v>
      </c>
      <c r="S445" s="5">
        <f>O445/E445</f>
        <v>0.2</v>
      </c>
      <c r="T445" t="s">
        <v>8314</v>
      </c>
      <c r="U445" t="s">
        <v>8320</v>
      </c>
    </row>
    <row r="446" spans="1:21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0">
        <f t="shared" si="14"/>
        <v>40894.906956018516</v>
      </c>
      <c r="L446" s="13" t="str">
        <f t="shared" si="15"/>
        <v>2011</v>
      </c>
      <c r="M446" s="10">
        <f>(((I446/60)/60)/24)+DATE(1970,1,1)</f>
        <v>40954.906956018516</v>
      </c>
      <c r="N446" t="b">
        <v>0</v>
      </c>
      <c r="O446">
        <v>1</v>
      </c>
      <c r="P446" t="b">
        <v>0</v>
      </c>
      <c r="Q446" t="s">
        <v>8270</v>
      </c>
      <c r="R446" s="6">
        <f>E446/D446</f>
        <v>0.05</v>
      </c>
      <c r="S446" s="5">
        <f>O446/E446</f>
        <v>0.02</v>
      </c>
      <c r="T446" t="s">
        <v>8314</v>
      </c>
      <c r="U446" t="s">
        <v>8320</v>
      </c>
    </row>
    <row r="447" spans="1:21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0">
        <f t="shared" si="14"/>
        <v>42130.335358796292</v>
      </c>
      <c r="L447" s="13" t="str">
        <f t="shared" si="15"/>
        <v>2015</v>
      </c>
      <c r="M447" s="10">
        <f>(((I447/60)/60)/24)+DATE(1970,1,1)</f>
        <v>42145.335358796292</v>
      </c>
      <c r="N447" t="b">
        <v>0</v>
      </c>
      <c r="O447">
        <v>2</v>
      </c>
      <c r="P447" t="b">
        <v>0</v>
      </c>
      <c r="Q447" t="s">
        <v>8270</v>
      </c>
      <c r="R447" s="6">
        <f>E447/D447</f>
        <v>3.3333333333333335E-5</v>
      </c>
      <c r="S447" s="5">
        <f>O447/E447</f>
        <v>1</v>
      </c>
      <c r="T447" t="s">
        <v>8314</v>
      </c>
      <c r="U447" t="s">
        <v>8320</v>
      </c>
    </row>
    <row r="448" spans="1:21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0">
        <f t="shared" si="14"/>
        <v>42037.083564814813</v>
      </c>
      <c r="L448" s="13" t="str">
        <f t="shared" si="15"/>
        <v>2015</v>
      </c>
      <c r="M448" s="10">
        <f>(((I448/60)/60)/24)+DATE(1970,1,1)</f>
        <v>42067.083564814813</v>
      </c>
      <c r="N448" t="b">
        <v>0</v>
      </c>
      <c r="O448">
        <v>16</v>
      </c>
      <c r="P448" t="b">
        <v>0</v>
      </c>
      <c r="Q448" t="s">
        <v>8270</v>
      </c>
      <c r="R448" s="6">
        <f>E448/D448</f>
        <v>7.2952380952380949E-2</v>
      </c>
      <c r="S448" s="5">
        <f>O448/E448</f>
        <v>2.0887728459530026E-2</v>
      </c>
      <c r="T448" t="s">
        <v>8314</v>
      </c>
      <c r="U448" t="s">
        <v>8320</v>
      </c>
    </row>
    <row r="449" spans="1:21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0">
        <f t="shared" si="14"/>
        <v>41331.555127314816</v>
      </c>
      <c r="L449" s="13" t="str">
        <f t="shared" si="15"/>
        <v>2013</v>
      </c>
      <c r="M449" s="10">
        <f>(((I449/60)/60)/24)+DATE(1970,1,1)</f>
        <v>41356.513460648144</v>
      </c>
      <c r="N449" t="b">
        <v>0</v>
      </c>
      <c r="O449">
        <v>1</v>
      </c>
      <c r="P449" t="b">
        <v>0</v>
      </c>
      <c r="Q449" t="s">
        <v>8270</v>
      </c>
      <c r="R449" s="6">
        <f>E449/D449</f>
        <v>1.6666666666666666E-4</v>
      </c>
      <c r="S449" s="5">
        <f>O449/E449</f>
        <v>0.2</v>
      </c>
      <c r="T449" t="s">
        <v>8314</v>
      </c>
      <c r="U449" t="s">
        <v>8320</v>
      </c>
    </row>
    <row r="450" spans="1:21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0">
        <f t="shared" si="14"/>
        <v>41753.758043981477</v>
      </c>
      <c r="L450" s="13" t="str">
        <f t="shared" si="15"/>
        <v>2014</v>
      </c>
      <c r="M450" s="10">
        <f>(((I450/60)/60)/24)+DATE(1970,1,1)</f>
        <v>41773.758043981477</v>
      </c>
      <c r="N450" t="b">
        <v>0</v>
      </c>
      <c r="O450">
        <v>4</v>
      </c>
      <c r="P450" t="b">
        <v>0</v>
      </c>
      <c r="Q450" t="s">
        <v>8270</v>
      </c>
      <c r="R450" s="6">
        <f>E450/D450</f>
        <v>3.2804E-2</v>
      </c>
      <c r="S450" s="5">
        <f>O450/E450</f>
        <v>4.8774539690281671E-2</v>
      </c>
      <c r="T450" t="s">
        <v>8314</v>
      </c>
      <c r="U450" t="s">
        <v>8320</v>
      </c>
    </row>
    <row r="451" spans="1:21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0">
        <f t="shared" ref="K451:K514" si="16">(((J451/60)/60)/24)+DATE(1970,1,1)</f>
        <v>41534.568113425928</v>
      </c>
      <c r="L451" s="13" t="str">
        <f t="shared" ref="L451:L514" si="17">TEXT(K451,"yyyy")</f>
        <v>2013</v>
      </c>
      <c r="M451" s="10">
        <f>(((I451/60)/60)/24)+DATE(1970,1,1)</f>
        <v>41564.568113425928</v>
      </c>
      <c r="N451" t="b">
        <v>0</v>
      </c>
      <c r="O451">
        <v>5</v>
      </c>
      <c r="P451" t="b">
        <v>0</v>
      </c>
      <c r="Q451" t="s">
        <v>8270</v>
      </c>
      <c r="R451" s="6">
        <f>E451/D451</f>
        <v>2.2499999999999999E-2</v>
      </c>
      <c r="S451" s="5">
        <f>O451/E451</f>
        <v>0.1111111111111111</v>
      </c>
      <c r="T451" t="s">
        <v>8314</v>
      </c>
      <c r="U451" t="s">
        <v>8320</v>
      </c>
    </row>
    <row r="452" spans="1:21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0">
        <f t="shared" si="16"/>
        <v>41654.946759259255</v>
      </c>
      <c r="L452" s="13" t="str">
        <f t="shared" si="17"/>
        <v>2014</v>
      </c>
      <c r="M452" s="10">
        <f>(((I452/60)/60)/24)+DATE(1970,1,1)</f>
        <v>41684.946759259255</v>
      </c>
      <c r="N452" t="b">
        <v>0</v>
      </c>
      <c r="O452">
        <v>7</v>
      </c>
      <c r="P452" t="b">
        <v>0</v>
      </c>
      <c r="Q452" t="s">
        <v>8270</v>
      </c>
      <c r="R452" s="6">
        <f>E452/D452</f>
        <v>7.92E-3</v>
      </c>
      <c r="S452" s="5">
        <f>O452/E452</f>
        <v>1.7676767676767676E-2</v>
      </c>
      <c r="T452" t="s">
        <v>8314</v>
      </c>
      <c r="U452" t="s">
        <v>8320</v>
      </c>
    </row>
    <row r="453" spans="1:21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0">
        <f t="shared" si="16"/>
        <v>41634.715173611112</v>
      </c>
      <c r="L453" s="13" t="str">
        <f t="shared" si="17"/>
        <v>2013</v>
      </c>
      <c r="M453" s="10">
        <f>(((I453/60)/60)/24)+DATE(1970,1,1)</f>
        <v>41664.715173611112</v>
      </c>
      <c r="N453" t="b">
        <v>0</v>
      </c>
      <c r="O453">
        <v>0</v>
      </c>
      <c r="P453" t="b">
        <v>0</v>
      </c>
      <c r="Q453" t="s">
        <v>8270</v>
      </c>
      <c r="R453" s="6">
        <f>E453/D453</f>
        <v>0</v>
      </c>
      <c r="S453" s="5" t="e">
        <f>O453/E453</f>
        <v>#DIV/0!</v>
      </c>
      <c r="T453" t="s">
        <v>8314</v>
      </c>
      <c r="U453" t="s">
        <v>8320</v>
      </c>
    </row>
    <row r="454" spans="1:21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0">
        <f t="shared" si="16"/>
        <v>42107.703877314809</v>
      </c>
      <c r="L454" s="13" t="str">
        <f t="shared" si="17"/>
        <v>2015</v>
      </c>
      <c r="M454" s="10">
        <f>(((I454/60)/60)/24)+DATE(1970,1,1)</f>
        <v>42137.703877314809</v>
      </c>
      <c r="N454" t="b">
        <v>0</v>
      </c>
      <c r="O454">
        <v>12</v>
      </c>
      <c r="P454" t="b">
        <v>0</v>
      </c>
      <c r="Q454" t="s">
        <v>8270</v>
      </c>
      <c r="R454" s="6">
        <f>E454/D454</f>
        <v>0.64</v>
      </c>
      <c r="S454" s="5">
        <f>O454/E454</f>
        <v>2.5000000000000001E-2</v>
      </c>
      <c r="T454" t="s">
        <v>8314</v>
      </c>
      <c r="U454" t="s">
        <v>8320</v>
      </c>
    </row>
    <row r="455" spans="1:21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0">
        <f t="shared" si="16"/>
        <v>42038.824988425928</v>
      </c>
      <c r="L455" s="13" t="str">
        <f t="shared" si="17"/>
        <v>2015</v>
      </c>
      <c r="M455" s="10">
        <f>(((I455/60)/60)/24)+DATE(1970,1,1)</f>
        <v>42054.824988425928</v>
      </c>
      <c r="N455" t="b">
        <v>0</v>
      </c>
      <c r="O455">
        <v>2</v>
      </c>
      <c r="P455" t="b">
        <v>0</v>
      </c>
      <c r="Q455" t="s">
        <v>8270</v>
      </c>
      <c r="R455" s="6">
        <f>E455/D455</f>
        <v>2.740447957839262E-4</v>
      </c>
      <c r="S455" s="5">
        <f>O455/E455</f>
        <v>7.6923076923076927E-2</v>
      </c>
      <c r="T455" t="s">
        <v>8314</v>
      </c>
      <c r="U455" t="s">
        <v>8320</v>
      </c>
    </row>
    <row r="456" spans="1:21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0">
        <f t="shared" si="16"/>
        <v>41938.717256944445</v>
      </c>
      <c r="L456" s="13" t="str">
        <f t="shared" si="17"/>
        <v>2014</v>
      </c>
      <c r="M456" s="10">
        <f>(((I456/60)/60)/24)+DATE(1970,1,1)</f>
        <v>41969.551388888889</v>
      </c>
      <c r="N456" t="b">
        <v>0</v>
      </c>
      <c r="O456">
        <v>5</v>
      </c>
      <c r="P456" t="b">
        <v>0</v>
      </c>
      <c r="Q456" t="s">
        <v>8270</v>
      </c>
      <c r="R456" s="6">
        <f>E456/D456</f>
        <v>8.2000000000000007E-3</v>
      </c>
      <c r="S456" s="5">
        <f>O456/E456</f>
        <v>6.097560975609756E-2</v>
      </c>
      <c r="T456" t="s">
        <v>8314</v>
      </c>
      <c r="U456" t="s">
        <v>8320</v>
      </c>
    </row>
    <row r="457" spans="1:21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0">
        <f t="shared" si="16"/>
        <v>40971.002569444441</v>
      </c>
      <c r="L457" s="13" t="str">
        <f t="shared" si="17"/>
        <v>2012</v>
      </c>
      <c r="M457" s="10">
        <f>(((I457/60)/60)/24)+DATE(1970,1,1)</f>
        <v>41016.021527777775</v>
      </c>
      <c r="N457" t="b">
        <v>0</v>
      </c>
      <c r="O457">
        <v>2</v>
      </c>
      <c r="P457" t="b">
        <v>0</v>
      </c>
      <c r="Q457" t="s">
        <v>8270</v>
      </c>
      <c r="R457" s="6">
        <f>E457/D457</f>
        <v>6.9230769230769226E-4</v>
      </c>
      <c r="S457" s="5">
        <f>O457/E457</f>
        <v>4.4444444444444446E-2</v>
      </c>
      <c r="T457" t="s">
        <v>8314</v>
      </c>
      <c r="U457" t="s">
        <v>8320</v>
      </c>
    </row>
    <row r="458" spans="1:21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0">
        <f t="shared" si="16"/>
        <v>41547.694456018515</v>
      </c>
      <c r="L458" s="13" t="str">
        <f t="shared" si="17"/>
        <v>2013</v>
      </c>
      <c r="M458" s="10">
        <f>(((I458/60)/60)/24)+DATE(1970,1,1)</f>
        <v>41569.165972222225</v>
      </c>
      <c r="N458" t="b">
        <v>0</v>
      </c>
      <c r="O458">
        <v>3</v>
      </c>
      <c r="P458" t="b">
        <v>0</v>
      </c>
      <c r="Q458" t="s">
        <v>8270</v>
      </c>
      <c r="R458" s="6">
        <f>E458/D458</f>
        <v>6.8631863186318634E-3</v>
      </c>
      <c r="S458" s="5">
        <f>O458/E458</f>
        <v>4.9180327868852458E-2</v>
      </c>
      <c r="T458" t="s">
        <v>8314</v>
      </c>
      <c r="U458" t="s">
        <v>8320</v>
      </c>
    </row>
    <row r="459" spans="1:21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0">
        <f t="shared" si="16"/>
        <v>41837.767500000002</v>
      </c>
      <c r="L459" s="13" t="str">
        <f t="shared" si="17"/>
        <v>2014</v>
      </c>
      <c r="M459" s="10">
        <f>(((I459/60)/60)/24)+DATE(1970,1,1)</f>
        <v>41867.767500000002</v>
      </c>
      <c r="N459" t="b">
        <v>0</v>
      </c>
      <c r="O459">
        <v>0</v>
      </c>
      <c r="P459" t="b">
        <v>0</v>
      </c>
      <c r="Q459" t="s">
        <v>8270</v>
      </c>
      <c r="R459" s="6">
        <f>E459/D459</f>
        <v>0</v>
      </c>
      <c r="S459" s="5" t="e">
        <f>O459/E459</f>
        <v>#DIV/0!</v>
      </c>
      <c r="T459" t="s">
        <v>8314</v>
      </c>
      <c r="U459" t="s">
        <v>8320</v>
      </c>
    </row>
    <row r="460" spans="1:21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0">
        <f t="shared" si="16"/>
        <v>41378.69976851852</v>
      </c>
      <c r="L460" s="13" t="str">
        <f t="shared" si="17"/>
        <v>2013</v>
      </c>
      <c r="M460" s="10">
        <f>(((I460/60)/60)/24)+DATE(1970,1,1)</f>
        <v>41408.69976851852</v>
      </c>
      <c r="N460" t="b">
        <v>0</v>
      </c>
      <c r="O460">
        <v>49</v>
      </c>
      <c r="P460" t="b">
        <v>0</v>
      </c>
      <c r="Q460" t="s">
        <v>8270</v>
      </c>
      <c r="R460" s="6">
        <f>E460/D460</f>
        <v>8.2100000000000006E-2</v>
      </c>
      <c r="S460" s="5">
        <f>O460/E460</f>
        <v>5.9683313032886723E-2</v>
      </c>
      <c r="T460" t="s">
        <v>8314</v>
      </c>
      <c r="U460" t="s">
        <v>8320</v>
      </c>
    </row>
    <row r="461" spans="1:21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0">
        <f t="shared" si="16"/>
        <v>40800.6403587963</v>
      </c>
      <c r="L461" s="13" t="str">
        <f t="shared" si="17"/>
        <v>2011</v>
      </c>
      <c r="M461" s="10">
        <f>(((I461/60)/60)/24)+DATE(1970,1,1)</f>
        <v>40860.682025462964</v>
      </c>
      <c r="N461" t="b">
        <v>0</v>
      </c>
      <c r="O461">
        <v>1</v>
      </c>
      <c r="P461" t="b">
        <v>0</v>
      </c>
      <c r="Q461" t="s">
        <v>8270</v>
      </c>
      <c r="R461" s="6">
        <f>E461/D461</f>
        <v>6.4102564102564103E-4</v>
      </c>
      <c r="S461" s="5">
        <f>O461/E461</f>
        <v>0.04</v>
      </c>
      <c r="T461" t="s">
        <v>8314</v>
      </c>
      <c r="U461" t="s">
        <v>8320</v>
      </c>
    </row>
    <row r="462" spans="1:21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0">
        <f t="shared" si="16"/>
        <v>41759.542534722219</v>
      </c>
      <c r="L462" s="13" t="str">
        <f t="shared" si="17"/>
        <v>2014</v>
      </c>
      <c r="M462" s="10">
        <f>(((I462/60)/60)/24)+DATE(1970,1,1)</f>
        <v>41791.166666666664</v>
      </c>
      <c r="N462" t="b">
        <v>0</v>
      </c>
      <c r="O462">
        <v>2</v>
      </c>
      <c r="P462" t="b">
        <v>0</v>
      </c>
      <c r="Q462" t="s">
        <v>8270</v>
      </c>
      <c r="R462" s="6">
        <f>E462/D462</f>
        <v>2.9411764705882353E-3</v>
      </c>
      <c r="S462" s="5">
        <f>O462/E462</f>
        <v>0.08</v>
      </c>
      <c r="T462" t="s">
        <v>8314</v>
      </c>
      <c r="U462" t="s">
        <v>8320</v>
      </c>
    </row>
    <row r="463" spans="1:21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0">
        <f t="shared" si="16"/>
        <v>41407.84684027778</v>
      </c>
      <c r="L463" s="13" t="str">
        <f t="shared" si="17"/>
        <v>2013</v>
      </c>
      <c r="M463" s="10">
        <f>(((I463/60)/60)/24)+DATE(1970,1,1)</f>
        <v>41427.84684027778</v>
      </c>
      <c r="N463" t="b">
        <v>0</v>
      </c>
      <c r="O463">
        <v>0</v>
      </c>
      <c r="P463" t="b">
        <v>0</v>
      </c>
      <c r="Q463" t="s">
        <v>8270</v>
      </c>
      <c r="R463" s="6">
        <f>E463/D463</f>
        <v>0</v>
      </c>
      <c r="S463" s="5" t="e">
        <f>O463/E463</f>
        <v>#DIV/0!</v>
      </c>
      <c r="T463" t="s">
        <v>8314</v>
      </c>
      <c r="U463" t="s">
        <v>8320</v>
      </c>
    </row>
    <row r="464" spans="1:21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0">
        <f t="shared" si="16"/>
        <v>40705.126631944448</v>
      </c>
      <c r="L464" s="13" t="str">
        <f t="shared" si="17"/>
        <v>2011</v>
      </c>
      <c r="M464" s="10">
        <f>(((I464/60)/60)/24)+DATE(1970,1,1)</f>
        <v>40765.126631944448</v>
      </c>
      <c r="N464" t="b">
        <v>0</v>
      </c>
      <c r="O464">
        <v>0</v>
      </c>
      <c r="P464" t="b">
        <v>0</v>
      </c>
      <c r="Q464" t="s">
        <v>8270</v>
      </c>
      <c r="R464" s="6">
        <f>E464/D464</f>
        <v>0</v>
      </c>
      <c r="S464" s="5" t="e">
        <f>O464/E464</f>
        <v>#DIV/0!</v>
      </c>
      <c r="T464" t="s">
        <v>8314</v>
      </c>
      <c r="U464" t="s">
        <v>8320</v>
      </c>
    </row>
    <row r="465" spans="1:21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0">
        <f t="shared" si="16"/>
        <v>40750.710104166668</v>
      </c>
      <c r="L465" s="13" t="str">
        <f t="shared" si="17"/>
        <v>2011</v>
      </c>
      <c r="M465" s="10">
        <f>(((I465/60)/60)/24)+DATE(1970,1,1)</f>
        <v>40810.710104166668</v>
      </c>
      <c r="N465" t="b">
        <v>0</v>
      </c>
      <c r="O465">
        <v>11</v>
      </c>
      <c r="P465" t="b">
        <v>0</v>
      </c>
      <c r="Q465" t="s">
        <v>8270</v>
      </c>
      <c r="R465" s="6">
        <f>E465/D465</f>
        <v>2.2727272727272728E-2</v>
      </c>
      <c r="S465" s="5">
        <f>O465/E465</f>
        <v>8.8000000000000005E-3</v>
      </c>
      <c r="T465" t="s">
        <v>8314</v>
      </c>
      <c r="U465" t="s">
        <v>8320</v>
      </c>
    </row>
    <row r="466" spans="1:21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0">
        <f t="shared" si="16"/>
        <v>42488.848784722228</v>
      </c>
      <c r="L466" s="13" t="str">
        <f t="shared" si="17"/>
        <v>2016</v>
      </c>
      <c r="M466" s="10">
        <f>(((I466/60)/60)/24)+DATE(1970,1,1)</f>
        <v>42508.848784722228</v>
      </c>
      <c r="N466" t="b">
        <v>0</v>
      </c>
      <c r="O466">
        <v>1</v>
      </c>
      <c r="P466" t="b">
        <v>0</v>
      </c>
      <c r="Q466" t="s">
        <v>8270</v>
      </c>
      <c r="R466" s="6">
        <f>E466/D466</f>
        <v>9.9009900990099011E-4</v>
      </c>
      <c r="S466" s="5">
        <f>O466/E466</f>
        <v>1</v>
      </c>
      <c r="T466" t="s">
        <v>8314</v>
      </c>
      <c r="U466" t="s">
        <v>8320</v>
      </c>
    </row>
    <row r="467" spans="1:21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0">
        <f t="shared" si="16"/>
        <v>41801.120069444441</v>
      </c>
      <c r="L467" s="13" t="str">
        <f t="shared" si="17"/>
        <v>2014</v>
      </c>
      <c r="M467" s="10">
        <f>(((I467/60)/60)/24)+DATE(1970,1,1)</f>
        <v>41817.120069444441</v>
      </c>
      <c r="N467" t="b">
        <v>0</v>
      </c>
      <c r="O467">
        <v>8</v>
      </c>
      <c r="P467" t="b">
        <v>0</v>
      </c>
      <c r="Q467" t="s">
        <v>8270</v>
      </c>
      <c r="R467" s="6">
        <f>E467/D467</f>
        <v>0.26953125</v>
      </c>
      <c r="S467" s="5">
        <f>O467/E467</f>
        <v>5.7971014492753624E-2</v>
      </c>
      <c r="T467" t="s">
        <v>8314</v>
      </c>
      <c r="U467" t="s">
        <v>8320</v>
      </c>
    </row>
    <row r="468" spans="1:21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0">
        <f t="shared" si="16"/>
        <v>41129.942870370374</v>
      </c>
      <c r="L468" s="13" t="str">
        <f t="shared" si="17"/>
        <v>2012</v>
      </c>
      <c r="M468" s="10">
        <f>(((I468/60)/60)/24)+DATE(1970,1,1)</f>
        <v>41159.942870370374</v>
      </c>
      <c r="N468" t="b">
        <v>0</v>
      </c>
      <c r="O468">
        <v>5</v>
      </c>
      <c r="P468" t="b">
        <v>0</v>
      </c>
      <c r="Q468" t="s">
        <v>8270</v>
      </c>
      <c r="R468" s="6">
        <f>E468/D468</f>
        <v>7.6E-3</v>
      </c>
      <c r="S468" s="5">
        <f>O468/E468</f>
        <v>6.5789473684210523E-2</v>
      </c>
      <c r="T468" t="s">
        <v>8314</v>
      </c>
      <c r="U468" t="s">
        <v>8320</v>
      </c>
    </row>
    <row r="469" spans="1:21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0">
        <f t="shared" si="16"/>
        <v>41135.679791666669</v>
      </c>
      <c r="L469" s="13" t="str">
        <f t="shared" si="17"/>
        <v>2012</v>
      </c>
      <c r="M469" s="10">
        <f>(((I469/60)/60)/24)+DATE(1970,1,1)</f>
        <v>41180.679791666669</v>
      </c>
      <c r="N469" t="b">
        <v>0</v>
      </c>
      <c r="O469">
        <v>39</v>
      </c>
      <c r="P469" t="b">
        <v>0</v>
      </c>
      <c r="Q469" t="s">
        <v>8270</v>
      </c>
      <c r="R469" s="6">
        <f>E469/D469</f>
        <v>0.21575</v>
      </c>
      <c r="S469" s="5">
        <f>O469/E469</f>
        <v>9.038238702201622E-3</v>
      </c>
      <c r="T469" t="s">
        <v>8314</v>
      </c>
      <c r="U469" t="s">
        <v>8320</v>
      </c>
    </row>
    <row r="470" spans="1:21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0">
        <f t="shared" si="16"/>
        <v>41041.167627314811</v>
      </c>
      <c r="L470" s="13" t="str">
        <f t="shared" si="17"/>
        <v>2012</v>
      </c>
      <c r="M470" s="10">
        <f>(((I470/60)/60)/24)+DATE(1970,1,1)</f>
        <v>41101.160474537035</v>
      </c>
      <c r="N470" t="b">
        <v>0</v>
      </c>
      <c r="O470">
        <v>0</v>
      </c>
      <c r="P470" t="b">
        <v>0</v>
      </c>
      <c r="Q470" t="s">
        <v>8270</v>
      </c>
      <c r="R470" s="6">
        <f>E470/D470</f>
        <v>0</v>
      </c>
      <c r="S470" s="5" t="e">
        <f>O470/E470</f>
        <v>#DIV/0!</v>
      </c>
      <c r="T470" t="s">
        <v>8314</v>
      </c>
      <c r="U470" t="s">
        <v>8320</v>
      </c>
    </row>
    <row r="471" spans="1:21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0">
        <f t="shared" si="16"/>
        <v>41827.989861111113</v>
      </c>
      <c r="L471" s="13" t="str">
        <f t="shared" si="17"/>
        <v>2014</v>
      </c>
      <c r="M471" s="10">
        <f>(((I471/60)/60)/24)+DATE(1970,1,1)</f>
        <v>41887.989861111113</v>
      </c>
      <c r="N471" t="b">
        <v>0</v>
      </c>
      <c r="O471">
        <v>0</v>
      </c>
      <c r="P471" t="b">
        <v>0</v>
      </c>
      <c r="Q471" t="s">
        <v>8270</v>
      </c>
      <c r="R471" s="6">
        <f>E471/D471</f>
        <v>0</v>
      </c>
      <c r="S471" s="5" t="e">
        <f>O471/E471</f>
        <v>#DIV/0!</v>
      </c>
      <c r="T471" t="s">
        <v>8314</v>
      </c>
      <c r="U471" t="s">
        <v>8320</v>
      </c>
    </row>
    <row r="472" spans="1:21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0">
        <f t="shared" si="16"/>
        <v>41605.167696759258</v>
      </c>
      <c r="L472" s="13" t="str">
        <f t="shared" si="17"/>
        <v>2013</v>
      </c>
      <c r="M472" s="10">
        <f>(((I472/60)/60)/24)+DATE(1970,1,1)</f>
        <v>41655.166666666664</v>
      </c>
      <c r="N472" t="b">
        <v>0</v>
      </c>
      <c r="O472">
        <v>2</v>
      </c>
      <c r="P472" t="b">
        <v>0</v>
      </c>
      <c r="Q472" t="s">
        <v>8270</v>
      </c>
      <c r="R472" s="6">
        <f>E472/D472</f>
        <v>1.0200000000000001E-2</v>
      </c>
      <c r="S472" s="5">
        <f>O472/E472</f>
        <v>3.9215686274509803E-2</v>
      </c>
      <c r="T472" t="s">
        <v>8314</v>
      </c>
      <c r="U472" t="s">
        <v>8320</v>
      </c>
    </row>
    <row r="473" spans="1:21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0">
        <f t="shared" si="16"/>
        <v>41703.721979166665</v>
      </c>
      <c r="L473" s="13" t="str">
        <f t="shared" si="17"/>
        <v>2014</v>
      </c>
      <c r="M473" s="10">
        <f>(((I473/60)/60)/24)+DATE(1970,1,1)</f>
        <v>41748.680312500001</v>
      </c>
      <c r="N473" t="b">
        <v>0</v>
      </c>
      <c r="O473">
        <v>170</v>
      </c>
      <c r="P473" t="b">
        <v>0</v>
      </c>
      <c r="Q473" t="s">
        <v>8270</v>
      </c>
      <c r="R473" s="6">
        <f>E473/D473</f>
        <v>0.11892727272727273</v>
      </c>
      <c r="S473" s="5">
        <f>O473/E473</f>
        <v>2.5989909799724813E-2</v>
      </c>
      <c r="T473" t="s">
        <v>8314</v>
      </c>
      <c r="U473" t="s">
        <v>8320</v>
      </c>
    </row>
    <row r="474" spans="1:21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0">
        <f t="shared" si="16"/>
        <v>41844.922662037039</v>
      </c>
      <c r="L474" s="13" t="str">
        <f t="shared" si="17"/>
        <v>2014</v>
      </c>
      <c r="M474" s="10">
        <f>(((I474/60)/60)/24)+DATE(1970,1,1)</f>
        <v>41874.922662037039</v>
      </c>
      <c r="N474" t="b">
        <v>0</v>
      </c>
      <c r="O474">
        <v>5</v>
      </c>
      <c r="P474" t="b">
        <v>0</v>
      </c>
      <c r="Q474" t="s">
        <v>8270</v>
      </c>
      <c r="R474" s="6">
        <f>E474/D474</f>
        <v>0.17624999999999999</v>
      </c>
      <c r="S474" s="5">
        <f>O474/E474</f>
        <v>3.5460992907801421E-2</v>
      </c>
      <c r="T474" t="s">
        <v>8314</v>
      </c>
      <c r="U474" t="s">
        <v>8320</v>
      </c>
    </row>
    <row r="475" spans="1:21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0">
        <f t="shared" si="16"/>
        <v>41869.698136574072</v>
      </c>
      <c r="L475" s="13" t="str">
        <f t="shared" si="17"/>
        <v>2014</v>
      </c>
      <c r="M475" s="10">
        <f>(((I475/60)/60)/24)+DATE(1970,1,1)</f>
        <v>41899.698136574072</v>
      </c>
      <c r="N475" t="b">
        <v>0</v>
      </c>
      <c r="O475">
        <v>14</v>
      </c>
      <c r="P475" t="b">
        <v>0</v>
      </c>
      <c r="Q475" t="s">
        <v>8270</v>
      </c>
      <c r="R475" s="6">
        <f>E475/D475</f>
        <v>2.87E-2</v>
      </c>
      <c r="S475" s="5">
        <f>O475/E475</f>
        <v>1.6260162601626018E-2</v>
      </c>
      <c r="T475" t="s">
        <v>8314</v>
      </c>
      <c r="U475" t="s">
        <v>8320</v>
      </c>
    </row>
    <row r="476" spans="1:21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0">
        <f t="shared" si="16"/>
        <v>42753.329039351855</v>
      </c>
      <c r="L476" s="13" t="str">
        <f t="shared" si="17"/>
        <v>2017</v>
      </c>
      <c r="M476" s="10">
        <f>(((I476/60)/60)/24)+DATE(1970,1,1)</f>
        <v>42783.329039351855</v>
      </c>
      <c r="N476" t="b">
        <v>0</v>
      </c>
      <c r="O476">
        <v>1</v>
      </c>
      <c r="P476" t="b">
        <v>0</v>
      </c>
      <c r="Q476" t="s">
        <v>8270</v>
      </c>
      <c r="R476" s="6">
        <f>E476/D476</f>
        <v>3.0303030303030303E-4</v>
      </c>
      <c r="S476" s="5">
        <f>O476/E476</f>
        <v>1</v>
      </c>
      <c r="T476" t="s">
        <v>8314</v>
      </c>
      <c r="U476" t="s">
        <v>8320</v>
      </c>
    </row>
    <row r="477" spans="1:21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0">
        <f t="shared" si="16"/>
        <v>42100.086145833338</v>
      </c>
      <c r="L477" s="13" t="str">
        <f t="shared" si="17"/>
        <v>2015</v>
      </c>
      <c r="M477" s="10">
        <f>(((I477/60)/60)/24)+DATE(1970,1,1)</f>
        <v>42130.086145833338</v>
      </c>
      <c r="N477" t="b">
        <v>0</v>
      </c>
      <c r="O477">
        <v>0</v>
      </c>
      <c r="P477" t="b">
        <v>0</v>
      </c>
      <c r="Q477" t="s">
        <v>8270</v>
      </c>
      <c r="R477" s="6">
        <f>E477/D477</f>
        <v>0</v>
      </c>
      <c r="S477" s="5" t="e">
        <f>O477/E477</f>
        <v>#DIV/0!</v>
      </c>
      <c r="T477" t="s">
        <v>8314</v>
      </c>
      <c r="U477" t="s">
        <v>8320</v>
      </c>
    </row>
    <row r="478" spans="1:21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0">
        <f t="shared" si="16"/>
        <v>41757.975011574075</v>
      </c>
      <c r="L478" s="13" t="str">
        <f t="shared" si="17"/>
        <v>2014</v>
      </c>
      <c r="M478" s="10">
        <f>(((I478/60)/60)/24)+DATE(1970,1,1)</f>
        <v>41793.165972222225</v>
      </c>
      <c r="N478" t="b">
        <v>0</v>
      </c>
      <c r="O478">
        <v>124</v>
      </c>
      <c r="P478" t="b">
        <v>0</v>
      </c>
      <c r="Q478" t="s">
        <v>8270</v>
      </c>
      <c r="R478" s="6">
        <f>E478/D478</f>
        <v>2.2302681818181819E-2</v>
      </c>
      <c r="S478" s="5">
        <f>O478/E478</f>
        <v>2.5272134007528649E-2</v>
      </c>
      <c r="T478" t="s">
        <v>8314</v>
      </c>
      <c r="U478" t="s">
        <v>8320</v>
      </c>
    </row>
    <row r="479" spans="1:21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0">
        <f t="shared" si="16"/>
        <v>40987.83488425926</v>
      </c>
      <c r="L479" s="13" t="str">
        <f t="shared" si="17"/>
        <v>2012</v>
      </c>
      <c r="M479" s="10">
        <f>(((I479/60)/60)/24)+DATE(1970,1,1)</f>
        <v>41047.83488425926</v>
      </c>
      <c r="N479" t="b">
        <v>0</v>
      </c>
      <c r="O479">
        <v>0</v>
      </c>
      <c r="P479" t="b">
        <v>0</v>
      </c>
      <c r="Q479" t="s">
        <v>8270</v>
      </c>
      <c r="R479" s="6">
        <f>E479/D479</f>
        <v>0</v>
      </c>
      <c r="S479" s="5" t="e">
        <f>O479/E479</f>
        <v>#DIV/0!</v>
      </c>
      <c r="T479" t="s">
        <v>8314</v>
      </c>
      <c r="U479" t="s">
        <v>8320</v>
      </c>
    </row>
    <row r="480" spans="1:21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0">
        <f t="shared" si="16"/>
        <v>42065.910983796297</v>
      </c>
      <c r="L480" s="13" t="str">
        <f t="shared" si="17"/>
        <v>2015</v>
      </c>
      <c r="M480" s="10">
        <f>(((I480/60)/60)/24)+DATE(1970,1,1)</f>
        <v>42095.869317129633</v>
      </c>
      <c r="N480" t="b">
        <v>0</v>
      </c>
      <c r="O480">
        <v>0</v>
      </c>
      <c r="P480" t="b">
        <v>0</v>
      </c>
      <c r="Q480" t="s">
        <v>8270</v>
      </c>
      <c r="R480" s="6">
        <f>E480/D480</f>
        <v>0</v>
      </c>
      <c r="S480" s="5" t="e">
        <f>O480/E480</f>
        <v>#DIV/0!</v>
      </c>
      <c r="T480" t="s">
        <v>8314</v>
      </c>
      <c r="U480" t="s">
        <v>8320</v>
      </c>
    </row>
    <row r="481" spans="1:21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0">
        <f t="shared" si="16"/>
        <v>41904.407812500001</v>
      </c>
      <c r="L481" s="13" t="str">
        <f t="shared" si="17"/>
        <v>2014</v>
      </c>
      <c r="M481" s="10">
        <f>(((I481/60)/60)/24)+DATE(1970,1,1)</f>
        <v>41964.449479166666</v>
      </c>
      <c r="N481" t="b">
        <v>0</v>
      </c>
      <c r="O481">
        <v>55</v>
      </c>
      <c r="P481" t="b">
        <v>0</v>
      </c>
      <c r="Q481" t="s">
        <v>8270</v>
      </c>
      <c r="R481" s="6">
        <f>E481/D481</f>
        <v>0.3256</v>
      </c>
      <c r="S481" s="5">
        <f>O481/E481</f>
        <v>1.1261261261261261E-2</v>
      </c>
      <c r="T481" t="s">
        <v>8314</v>
      </c>
      <c r="U481" t="s">
        <v>8320</v>
      </c>
    </row>
    <row r="482" spans="1:21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0">
        <f t="shared" si="16"/>
        <v>41465.500173611108</v>
      </c>
      <c r="L482" s="13" t="str">
        <f t="shared" si="17"/>
        <v>2013</v>
      </c>
      <c r="M482" s="10">
        <f>(((I482/60)/60)/24)+DATE(1970,1,1)</f>
        <v>41495.500173611108</v>
      </c>
      <c r="N482" t="b">
        <v>0</v>
      </c>
      <c r="O482">
        <v>140</v>
      </c>
      <c r="P482" t="b">
        <v>0</v>
      </c>
      <c r="Q482" t="s">
        <v>8270</v>
      </c>
      <c r="R482" s="6">
        <f>E482/D482</f>
        <v>0.19409999999999999</v>
      </c>
      <c r="S482" s="5">
        <f>O482/E482</f>
        <v>1.8031942297784646E-2</v>
      </c>
      <c r="T482" t="s">
        <v>8314</v>
      </c>
      <c r="U482" t="s">
        <v>8320</v>
      </c>
    </row>
    <row r="483" spans="1:21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0">
        <f t="shared" si="16"/>
        <v>41162.672326388885</v>
      </c>
      <c r="L483" s="13" t="str">
        <f t="shared" si="17"/>
        <v>2012</v>
      </c>
      <c r="M483" s="10">
        <f>(((I483/60)/60)/24)+DATE(1970,1,1)</f>
        <v>41192.672326388885</v>
      </c>
      <c r="N483" t="b">
        <v>0</v>
      </c>
      <c r="O483">
        <v>21</v>
      </c>
      <c r="P483" t="b">
        <v>0</v>
      </c>
      <c r="Q483" t="s">
        <v>8270</v>
      </c>
      <c r="R483" s="6">
        <f>E483/D483</f>
        <v>6.0999999999999999E-2</v>
      </c>
      <c r="S483" s="5">
        <f>O483/E483</f>
        <v>1.1475409836065573E-2</v>
      </c>
      <c r="T483" t="s">
        <v>8314</v>
      </c>
      <c r="U483" t="s">
        <v>8320</v>
      </c>
    </row>
    <row r="484" spans="1:21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0">
        <f t="shared" si="16"/>
        <v>42447.896875000006</v>
      </c>
      <c r="L484" s="13" t="str">
        <f t="shared" si="17"/>
        <v>2016</v>
      </c>
      <c r="M484" s="10">
        <f>(((I484/60)/60)/24)+DATE(1970,1,1)</f>
        <v>42474.606944444444</v>
      </c>
      <c r="N484" t="b">
        <v>0</v>
      </c>
      <c r="O484">
        <v>1</v>
      </c>
      <c r="P484" t="b">
        <v>0</v>
      </c>
      <c r="Q484" t="s">
        <v>8270</v>
      </c>
      <c r="R484" s="6">
        <f>E484/D484</f>
        <v>1E-3</v>
      </c>
      <c r="S484" s="5">
        <f>O484/E484</f>
        <v>0.1</v>
      </c>
      <c r="T484" t="s">
        <v>8314</v>
      </c>
      <c r="U484" t="s">
        <v>8320</v>
      </c>
    </row>
    <row r="485" spans="1:21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0">
        <f t="shared" si="16"/>
        <v>41243.197592592594</v>
      </c>
      <c r="L485" s="13" t="str">
        <f t="shared" si="17"/>
        <v>2012</v>
      </c>
      <c r="M485" s="10">
        <f>(((I485/60)/60)/24)+DATE(1970,1,1)</f>
        <v>41303.197592592594</v>
      </c>
      <c r="N485" t="b">
        <v>0</v>
      </c>
      <c r="O485">
        <v>147</v>
      </c>
      <c r="P485" t="b">
        <v>0</v>
      </c>
      <c r="Q485" t="s">
        <v>8270</v>
      </c>
      <c r="R485" s="6">
        <f>E485/D485</f>
        <v>0.502</v>
      </c>
      <c r="S485" s="5">
        <f>O485/E485</f>
        <v>1.9521912350597609E-2</v>
      </c>
      <c r="T485" t="s">
        <v>8314</v>
      </c>
      <c r="U485" t="s">
        <v>8320</v>
      </c>
    </row>
    <row r="486" spans="1:21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0">
        <f t="shared" si="16"/>
        <v>42272.93949074074</v>
      </c>
      <c r="L486" s="13" t="str">
        <f t="shared" si="17"/>
        <v>2015</v>
      </c>
      <c r="M486" s="10">
        <f>(((I486/60)/60)/24)+DATE(1970,1,1)</f>
        <v>42313.981157407412</v>
      </c>
      <c r="N486" t="b">
        <v>0</v>
      </c>
      <c r="O486">
        <v>11</v>
      </c>
      <c r="P486" t="b">
        <v>0</v>
      </c>
      <c r="Q486" t="s">
        <v>8270</v>
      </c>
      <c r="R486" s="6">
        <f>E486/D486</f>
        <v>1.8625E-3</v>
      </c>
      <c r="S486" s="5">
        <f>O486/E486</f>
        <v>7.3825503355704702E-2</v>
      </c>
      <c r="T486" t="s">
        <v>8314</v>
      </c>
      <c r="U486" t="s">
        <v>8320</v>
      </c>
    </row>
    <row r="487" spans="1:21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0">
        <f t="shared" si="16"/>
        <v>41381.50577546296</v>
      </c>
      <c r="L487" s="13" t="str">
        <f t="shared" si="17"/>
        <v>2013</v>
      </c>
      <c r="M487" s="10">
        <f>(((I487/60)/60)/24)+DATE(1970,1,1)</f>
        <v>41411.50577546296</v>
      </c>
      <c r="N487" t="b">
        <v>0</v>
      </c>
      <c r="O487">
        <v>125</v>
      </c>
      <c r="P487" t="b">
        <v>0</v>
      </c>
      <c r="Q487" t="s">
        <v>8270</v>
      </c>
      <c r="R487" s="6">
        <f>E487/D487</f>
        <v>0.21906971229845085</v>
      </c>
      <c r="S487" s="5">
        <f>O487/E487</f>
        <v>1.5033054680631772E-2</v>
      </c>
      <c r="T487" t="s">
        <v>8314</v>
      </c>
      <c r="U487" t="s">
        <v>8320</v>
      </c>
    </row>
    <row r="488" spans="1:21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0">
        <f t="shared" si="16"/>
        <v>41761.94258101852</v>
      </c>
      <c r="L488" s="13" t="str">
        <f t="shared" si="17"/>
        <v>2014</v>
      </c>
      <c r="M488" s="10">
        <f>(((I488/60)/60)/24)+DATE(1970,1,1)</f>
        <v>41791.94258101852</v>
      </c>
      <c r="N488" t="b">
        <v>0</v>
      </c>
      <c r="O488">
        <v>1</v>
      </c>
      <c r="P488" t="b">
        <v>0</v>
      </c>
      <c r="Q488" t="s">
        <v>8270</v>
      </c>
      <c r="R488" s="6">
        <f>E488/D488</f>
        <v>9.0909090909090904E-5</v>
      </c>
      <c r="S488" s="5">
        <f>O488/E488</f>
        <v>0.02</v>
      </c>
      <c r="T488" t="s">
        <v>8314</v>
      </c>
      <c r="U488" t="s">
        <v>8320</v>
      </c>
    </row>
    <row r="489" spans="1:21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0">
        <f t="shared" si="16"/>
        <v>42669.594837962963</v>
      </c>
      <c r="L489" s="13" t="str">
        <f t="shared" si="17"/>
        <v>2016</v>
      </c>
      <c r="M489" s="10">
        <f>(((I489/60)/60)/24)+DATE(1970,1,1)</f>
        <v>42729.636504629627</v>
      </c>
      <c r="N489" t="b">
        <v>0</v>
      </c>
      <c r="O489">
        <v>0</v>
      </c>
      <c r="P489" t="b">
        <v>0</v>
      </c>
      <c r="Q489" t="s">
        <v>8270</v>
      </c>
      <c r="R489" s="6">
        <f>E489/D489</f>
        <v>0</v>
      </c>
      <c r="S489" s="5" t="e">
        <f>O489/E489</f>
        <v>#DIV/0!</v>
      </c>
      <c r="T489" t="s">
        <v>8314</v>
      </c>
      <c r="U489" t="s">
        <v>8320</v>
      </c>
    </row>
    <row r="490" spans="1:21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0">
        <f t="shared" si="16"/>
        <v>42714.054398148146</v>
      </c>
      <c r="L490" s="13" t="str">
        <f t="shared" si="17"/>
        <v>2016</v>
      </c>
      <c r="M490" s="10">
        <f>(((I490/60)/60)/24)+DATE(1970,1,1)</f>
        <v>42744.054398148146</v>
      </c>
      <c r="N490" t="b">
        <v>0</v>
      </c>
      <c r="O490">
        <v>0</v>
      </c>
      <c r="P490" t="b">
        <v>0</v>
      </c>
      <c r="Q490" t="s">
        <v>8270</v>
      </c>
      <c r="R490" s="6">
        <f>E490/D490</f>
        <v>0</v>
      </c>
      <c r="S490" s="5" t="e">
        <f>O490/E490</f>
        <v>#DIV/0!</v>
      </c>
      <c r="T490" t="s">
        <v>8314</v>
      </c>
      <c r="U490" t="s">
        <v>8320</v>
      </c>
    </row>
    <row r="491" spans="1:21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0">
        <f t="shared" si="16"/>
        <v>40882.481666666667</v>
      </c>
      <c r="L491" s="13" t="str">
        <f t="shared" si="17"/>
        <v>2011</v>
      </c>
      <c r="M491" s="10">
        <f>(((I491/60)/60)/24)+DATE(1970,1,1)</f>
        <v>40913.481249999997</v>
      </c>
      <c r="N491" t="b">
        <v>0</v>
      </c>
      <c r="O491">
        <v>3</v>
      </c>
      <c r="P491" t="b">
        <v>0</v>
      </c>
      <c r="Q491" t="s">
        <v>8270</v>
      </c>
      <c r="R491" s="6">
        <f>E491/D491</f>
        <v>2.8667813379201833E-3</v>
      </c>
      <c r="S491" s="5">
        <f>O491/E491</f>
        <v>1.3953488372093023E-2</v>
      </c>
      <c r="T491" t="s">
        <v>8314</v>
      </c>
      <c r="U491" t="s">
        <v>8320</v>
      </c>
    </row>
    <row r="492" spans="1:21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0">
        <f t="shared" si="16"/>
        <v>41113.968576388892</v>
      </c>
      <c r="L492" s="13" t="str">
        <f t="shared" si="17"/>
        <v>2012</v>
      </c>
      <c r="M492" s="10">
        <f>(((I492/60)/60)/24)+DATE(1970,1,1)</f>
        <v>41143.968576388892</v>
      </c>
      <c r="N492" t="b">
        <v>0</v>
      </c>
      <c r="O492">
        <v>0</v>
      </c>
      <c r="P492" t="b">
        <v>0</v>
      </c>
      <c r="Q492" t="s">
        <v>8270</v>
      </c>
      <c r="R492" s="6">
        <f>E492/D492</f>
        <v>0</v>
      </c>
      <c r="S492" s="5" t="e">
        <f>O492/E492</f>
        <v>#DIV/0!</v>
      </c>
      <c r="T492" t="s">
        <v>8314</v>
      </c>
      <c r="U492" t="s">
        <v>8320</v>
      </c>
    </row>
    <row r="493" spans="1:21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0">
        <f t="shared" si="16"/>
        <v>42366.982627314821</v>
      </c>
      <c r="L493" s="13" t="str">
        <f t="shared" si="17"/>
        <v>2015</v>
      </c>
      <c r="M493" s="10">
        <f>(((I493/60)/60)/24)+DATE(1970,1,1)</f>
        <v>42396.982627314821</v>
      </c>
      <c r="N493" t="b">
        <v>0</v>
      </c>
      <c r="O493">
        <v>0</v>
      </c>
      <c r="P493" t="b">
        <v>0</v>
      </c>
      <c r="Q493" t="s">
        <v>8270</v>
      </c>
      <c r="R493" s="6">
        <f>E493/D493</f>
        <v>0</v>
      </c>
      <c r="S493" s="5" t="e">
        <f>O493/E493</f>
        <v>#DIV/0!</v>
      </c>
      <c r="T493" t="s">
        <v>8314</v>
      </c>
      <c r="U493" t="s">
        <v>8320</v>
      </c>
    </row>
    <row r="494" spans="1:21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0">
        <f t="shared" si="16"/>
        <v>42596.03506944445</v>
      </c>
      <c r="L494" s="13" t="str">
        <f t="shared" si="17"/>
        <v>2016</v>
      </c>
      <c r="M494" s="10">
        <f>(((I494/60)/60)/24)+DATE(1970,1,1)</f>
        <v>42656.03506944445</v>
      </c>
      <c r="N494" t="b">
        <v>0</v>
      </c>
      <c r="O494">
        <v>0</v>
      </c>
      <c r="P494" t="b">
        <v>0</v>
      </c>
      <c r="Q494" t="s">
        <v>8270</v>
      </c>
      <c r="R494" s="6">
        <f>E494/D494</f>
        <v>0</v>
      </c>
      <c r="S494" s="5" t="e">
        <f>O494/E494</f>
        <v>#DIV/0!</v>
      </c>
      <c r="T494" t="s">
        <v>8314</v>
      </c>
      <c r="U494" t="s">
        <v>8320</v>
      </c>
    </row>
    <row r="495" spans="1:21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0">
        <f t="shared" si="16"/>
        <v>42114.726134259254</v>
      </c>
      <c r="L495" s="13" t="str">
        <f t="shared" si="17"/>
        <v>2015</v>
      </c>
      <c r="M495" s="10">
        <f>(((I495/60)/60)/24)+DATE(1970,1,1)</f>
        <v>42144.726134259254</v>
      </c>
      <c r="N495" t="b">
        <v>0</v>
      </c>
      <c r="O495">
        <v>0</v>
      </c>
      <c r="P495" t="b">
        <v>0</v>
      </c>
      <c r="Q495" t="s">
        <v>8270</v>
      </c>
      <c r="R495" s="6">
        <f>E495/D495</f>
        <v>0</v>
      </c>
      <c r="S495" s="5" t="e">
        <f>O495/E495</f>
        <v>#DIV/0!</v>
      </c>
      <c r="T495" t="s">
        <v>8314</v>
      </c>
      <c r="U495" t="s">
        <v>8320</v>
      </c>
    </row>
    <row r="496" spans="1:21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0">
        <f t="shared" si="16"/>
        <v>41799.830613425926</v>
      </c>
      <c r="L496" s="13" t="str">
        <f t="shared" si="17"/>
        <v>2014</v>
      </c>
      <c r="M496" s="10">
        <f>(((I496/60)/60)/24)+DATE(1970,1,1)</f>
        <v>41823.125</v>
      </c>
      <c r="N496" t="b">
        <v>0</v>
      </c>
      <c r="O496">
        <v>3</v>
      </c>
      <c r="P496" t="b">
        <v>0</v>
      </c>
      <c r="Q496" t="s">
        <v>8270</v>
      </c>
      <c r="R496" s="6">
        <f>E496/D496</f>
        <v>1.5499999999999999E-3</v>
      </c>
      <c r="S496" s="5">
        <f>O496/E496</f>
        <v>9.6774193548387094E-2</v>
      </c>
      <c r="T496" t="s">
        <v>8314</v>
      </c>
      <c r="U496" t="s">
        <v>8320</v>
      </c>
    </row>
    <row r="497" spans="1:21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0">
        <f t="shared" si="16"/>
        <v>42171.827604166669</v>
      </c>
      <c r="L497" s="13" t="str">
        <f t="shared" si="17"/>
        <v>2015</v>
      </c>
      <c r="M497" s="10">
        <f>(((I497/60)/60)/24)+DATE(1970,1,1)</f>
        <v>42201.827604166669</v>
      </c>
      <c r="N497" t="b">
        <v>0</v>
      </c>
      <c r="O497">
        <v>0</v>
      </c>
      <c r="P497" t="b">
        <v>0</v>
      </c>
      <c r="Q497" t="s">
        <v>8270</v>
      </c>
      <c r="R497" s="6">
        <f>E497/D497</f>
        <v>0</v>
      </c>
      <c r="S497" s="5" t="e">
        <f>O497/E497</f>
        <v>#DIV/0!</v>
      </c>
      <c r="T497" t="s">
        <v>8314</v>
      </c>
      <c r="U497" t="s">
        <v>8320</v>
      </c>
    </row>
    <row r="498" spans="1:21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0">
        <f t="shared" si="16"/>
        <v>41620.93141203704</v>
      </c>
      <c r="L498" s="13" t="str">
        <f t="shared" si="17"/>
        <v>2013</v>
      </c>
      <c r="M498" s="10">
        <f>(((I498/60)/60)/24)+DATE(1970,1,1)</f>
        <v>41680.93141203704</v>
      </c>
      <c r="N498" t="b">
        <v>0</v>
      </c>
      <c r="O498">
        <v>1</v>
      </c>
      <c r="P498" t="b">
        <v>0</v>
      </c>
      <c r="Q498" t="s">
        <v>8270</v>
      </c>
      <c r="R498" s="6">
        <f>E498/D498</f>
        <v>1.6666666666666667E-5</v>
      </c>
      <c r="S498" s="5">
        <f>O498/E498</f>
        <v>1</v>
      </c>
      <c r="T498" t="s">
        <v>8314</v>
      </c>
      <c r="U498" t="s">
        <v>8320</v>
      </c>
    </row>
    <row r="499" spans="1:21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0">
        <f t="shared" si="16"/>
        <v>41945.037789351853</v>
      </c>
      <c r="L499" s="13" t="str">
        <f t="shared" si="17"/>
        <v>2014</v>
      </c>
      <c r="M499" s="10">
        <f>(((I499/60)/60)/24)+DATE(1970,1,1)</f>
        <v>41998.208333333328</v>
      </c>
      <c r="N499" t="b">
        <v>0</v>
      </c>
      <c r="O499">
        <v>3</v>
      </c>
      <c r="P499" t="b">
        <v>0</v>
      </c>
      <c r="Q499" t="s">
        <v>8270</v>
      </c>
      <c r="R499" s="6">
        <f>E499/D499</f>
        <v>6.6964285714285711E-3</v>
      </c>
      <c r="S499" s="5">
        <f>O499/E499</f>
        <v>0.1</v>
      </c>
      <c r="T499" t="s">
        <v>8314</v>
      </c>
      <c r="U499" t="s">
        <v>8320</v>
      </c>
    </row>
    <row r="500" spans="1:21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0">
        <f t="shared" si="16"/>
        <v>40858.762141203704</v>
      </c>
      <c r="L500" s="13" t="str">
        <f t="shared" si="17"/>
        <v>2011</v>
      </c>
      <c r="M500" s="10">
        <f>(((I500/60)/60)/24)+DATE(1970,1,1)</f>
        <v>40900.762141203704</v>
      </c>
      <c r="N500" t="b">
        <v>0</v>
      </c>
      <c r="O500">
        <v>22</v>
      </c>
      <c r="P500" t="b">
        <v>0</v>
      </c>
      <c r="Q500" t="s">
        <v>8270</v>
      </c>
      <c r="R500" s="6">
        <f>E500/D500</f>
        <v>4.5985132395404561E-2</v>
      </c>
      <c r="S500" s="5">
        <f>O500/E500</f>
        <v>7.3480293921175683E-3</v>
      </c>
      <c r="T500" t="s">
        <v>8314</v>
      </c>
      <c r="U500" t="s">
        <v>8320</v>
      </c>
    </row>
    <row r="501" spans="1:21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0">
        <f t="shared" si="16"/>
        <v>40043.895462962959</v>
      </c>
      <c r="L501" s="13" t="str">
        <f t="shared" si="17"/>
        <v>2009</v>
      </c>
      <c r="M501" s="10">
        <f>(((I501/60)/60)/24)+DATE(1970,1,1)</f>
        <v>40098.874305555553</v>
      </c>
      <c r="N501" t="b">
        <v>0</v>
      </c>
      <c r="O501">
        <v>26</v>
      </c>
      <c r="P501" t="b">
        <v>0</v>
      </c>
      <c r="Q501" t="s">
        <v>8270</v>
      </c>
      <c r="R501" s="6">
        <f>E501/D501</f>
        <v>9.5500000000000002E-2</v>
      </c>
      <c r="S501" s="5">
        <f>O501/E501</f>
        <v>1.3612565445026177E-2</v>
      </c>
      <c r="T501" t="s">
        <v>8314</v>
      </c>
      <c r="U501" t="s">
        <v>8320</v>
      </c>
    </row>
    <row r="502" spans="1:21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0">
        <f t="shared" si="16"/>
        <v>40247.886006944449</v>
      </c>
      <c r="L502" s="13" t="str">
        <f t="shared" si="17"/>
        <v>2010</v>
      </c>
      <c r="M502" s="10">
        <f>(((I502/60)/60)/24)+DATE(1970,1,1)</f>
        <v>40306.927777777775</v>
      </c>
      <c r="N502" t="b">
        <v>0</v>
      </c>
      <c r="O502">
        <v>4</v>
      </c>
      <c r="P502" t="b">
        <v>0</v>
      </c>
      <c r="Q502" t="s">
        <v>8270</v>
      </c>
      <c r="R502" s="6">
        <f>E502/D502</f>
        <v>3.307692307692308E-2</v>
      </c>
      <c r="S502" s="5">
        <f>O502/E502</f>
        <v>1.8604651162790697E-2</v>
      </c>
      <c r="T502" t="s">
        <v>8314</v>
      </c>
      <c r="U502" t="s">
        <v>8320</v>
      </c>
    </row>
    <row r="503" spans="1:21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0">
        <f t="shared" si="16"/>
        <v>40703.234386574077</v>
      </c>
      <c r="L503" s="13" t="str">
        <f t="shared" si="17"/>
        <v>2011</v>
      </c>
      <c r="M503" s="10">
        <f>(((I503/60)/60)/24)+DATE(1970,1,1)</f>
        <v>40733.234386574077</v>
      </c>
      <c r="N503" t="b">
        <v>0</v>
      </c>
      <c r="O503">
        <v>0</v>
      </c>
      <c r="P503" t="b">
        <v>0</v>
      </c>
      <c r="Q503" t="s">
        <v>8270</v>
      </c>
      <c r="R503" s="6">
        <f>E503/D503</f>
        <v>0</v>
      </c>
      <c r="S503" s="5" t="e">
        <f>O503/E503</f>
        <v>#DIV/0!</v>
      </c>
      <c r="T503" t="s">
        <v>8314</v>
      </c>
      <c r="U503" t="s">
        <v>8320</v>
      </c>
    </row>
    <row r="504" spans="1:21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0">
        <f t="shared" si="16"/>
        <v>40956.553530092591</v>
      </c>
      <c r="L504" s="13" t="str">
        <f t="shared" si="17"/>
        <v>2012</v>
      </c>
      <c r="M504" s="10">
        <f>(((I504/60)/60)/24)+DATE(1970,1,1)</f>
        <v>40986.511863425927</v>
      </c>
      <c r="N504" t="b">
        <v>0</v>
      </c>
      <c r="O504">
        <v>4</v>
      </c>
      <c r="P504" t="b">
        <v>0</v>
      </c>
      <c r="Q504" t="s">
        <v>8270</v>
      </c>
      <c r="R504" s="6">
        <f>E504/D504</f>
        <v>1.15E-2</v>
      </c>
      <c r="S504" s="5">
        <f>O504/E504</f>
        <v>1.7391304347826087E-2</v>
      </c>
      <c r="T504" t="s">
        <v>8314</v>
      </c>
      <c r="U504" t="s">
        <v>8320</v>
      </c>
    </row>
    <row r="505" spans="1:21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0">
        <f t="shared" si="16"/>
        <v>41991.526655092588</v>
      </c>
      <c r="L505" s="13" t="str">
        <f t="shared" si="17"/>
        <v>2014</v>
      </c>
      <c r="M505" s="10">
        <f>(((I505/60)/60)/24)+DATE(1970,1,1)</f>
        <v>42021.526655092588</v>
      </c>
      <c r="N505" t="b">
        <v>0</v>
      </c>
      <c r="O505">
        <v>9</v>
      </c>
      <c r="P505" t="b">
        <v>0</v>
      </c>
      <c r="Q505" t="s">
        <v>8270</v>
      </c>
      <c r="R505" s="6">
        <f>E505/D505</f>
        <v>1.7538461538461537E-2</v>
      </c>
      <c r="S505" s="5">
        <f>O505/E505</f>
        <v>7.8947368421052627E-2</v>
      </c>
      <c r="T505" t="s">
        <v>8314</v>
      </c>
      <c r="U505" t="s">
        <v>8320</v>
      </c>
    </row>
    <row r="506" spans="1:21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0">
        <f t="shared" si="16"/>
        <v>40949.98364583333</v>
      </c>
      <c r="L506" s="13" t="str">
        <f t="shared" si="17"/>
        <v>2012</v>
      </c>
      <c r="M506" s="10">
        <f>(((I506/60)/60)/24)+DATE(1970,1,1)</f>
        <v>41009.941979166666</v>
      </c>
      <c r="N506" t="b">
        <v>0</v>
      </c>
      <c r="O506">
        <v>5</v>
      </c>
      <c r="P506" t="b">
        <v>0</v>
      </c>
      <c r="Q506" t="s">
        <v>8270</v>
      </c>
      <c r="R506" s="6">
        <f>E506/D506</f>
        <v>1.3673469387755101E-2</v>
      </c>
      <c r="S506" s="5">
        <f>O506/E506</f>
        <v>1.4925373134328358E-2</v>
      </c>
      <c r="T506" t="s">
        <v>8314</v>
      </c>
      <c r="U506" t="s">
        <v>8320</v>
      </c>
    </row>
    <row r="507" spans="1:21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0">
        <f t="shared" si="16"/>
        <v>42318.098217592589</v>
      </c>
      <c r="L507" s="13" t="str">
        <f t="shared" si="17"/>
        <v>2015</v>
      </c>
      <c r="M507" s="10">
        <f>(((I507/60)/60)/24)+DATE(1970,1,1)</f>
        <v>42363.098217592589</v>
      </c>
      <c r="N507" t="b">
        <v>0</v>
      </c>
      <c r="O507">
        <v>14</v>
      </c>
      <c r="P507" t="b">
        <v>0</v>
      </c>
      <c r="Q507" t="s">
        <v>8270</v>
      </c>
      <c r="R507" s="6">
        <f>E507/D507</f>
        <v>4.3333333333333331E-3</v>
      </c>
      <c r="S507" s="5">
        <f>O507/E507</f>
        <v>0.26923076923076922</v>
      </c>
      <c r="T507" t="s">
        <v>8314</v>
      </c>
      <c r="U507" t="s">
        <v>8320</v>
      </c>
    </row>
    <row r="508" spans="1:21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0">
        <f t="shared" si="16"/>
        <v>41466.552314814813</v>
      </c>
      <c r="L508" s="13" t="str">
        <f t="shared" si="17"/>
        <v>2013</v>
      </c>
      <c r="M508" s="10">
        <f>(((I508/60)/60)/24)+DATE(1970,1,1)</f>
        <v>41496.552314814813</v>
      </c>
      <c r="N508" t="b">
        <v>0</v>
      </c>
      <c r="O508">
        <v>1</v>
      </c>
      <c r="P508" t="b">
        <v>0</v>
      </c>
      <c r="Q508" t="s">
        <v>8270</v>
      </c>
      <c r="R508" s="6">
        <f>E508/D508</f>
        <v>1.25E-3</v>
      </c>
      <c r="S508" s="5">
        <f>O508/E508</f>
        <v>4.0000000000000001E-3</v>
      </c>
      <c r="T508" t="s">
        <v>8314</v>
      </c>
      <c r="U508" t="s">
        <v>8320</v>
      </c>
    </row>
    <row r="509" spans="1:21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0">
        <f t="shared" si="16"/>
        <v>41156.958993055552</v>
      </c>
      <c r="L509" s="13" t="str">
        <f t="shared" si="17"/>
        <v>2012</v>
      </c>
      <c r="M509" s="10">
        <f>(((I509/60)/60)/24)+DATE(1970,1,1)</f>
        <v>41201.958993055552</v>
      </c>
      <c r="N509" t="b">
        <v>0</v>
      </c>
      <c r="O509">
        <v>10</v>
      </c>
      <c r="P509" t="b">
        <v>0</v>
      </c>
      <c r="Q509" t="s">
        <v>8270</v>
      </c>
      <c r="R509" s="6">
        <f>E509/D509</f>
        <v>3.2000000000000001E-2</v>
      </c>
      <c r="S509" s="5">
        <f>O509/E509</f>
        <v>1.5625E-2</v>
      </c>
      <c r="T509" t="s">
        <v>8314</v>
      </c>
      <c r="U509" t="s">
        <v>8320</v>
      </c>
    </row>
    <row r="510" spans="1:21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0">
        <f t="shared" si="16"/>
        <v>40995.024317129632</v>
      </c>
      <c r="L510" s="13" t="str">
        <f t="shared" si="17"/>
        <v>2012</v>
      </c>
      <c r="M510" s="10">
        <f>(((I510/60)/60)/24)+DATE(1970,1,1)</f>
        <v>41054.593055555553</v>
      </c>
      <c r="N510" t="b">
        <v>0</v>
      </c>
      <c r="O510">
        <v>3</v>
      </c>
      <c r="P510" t="b">
        <v>0</v>
      </c>
      <c r="Q510" t="s">
        <v>8270</v>
      </c>
      <c r="R510" s="6">
        <f>E510/D510</f>
        <v>8.0000000000000002E-3</v>
      </c>
      <c r="S510" s="5">
        <f>O510/E510</f>
        <v>7.4999999999999997E-3</v>
      </c>
      <c r="T510" t="s">
        <v>8314</v>
      </c>
      <c r="U510" t="s">
        <v>8320</v>
      </c>
    </row>
    <row r="511" spans="1:21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0">
        <f t="shared" si="16"/>
        <v>42153.631597222222</v>
      </c>
      <c r="L511" s="13" t="str">
        <f t="shared" si="17"/>
        <v>2015</v>
      </c>
      <c r="M511" s="10">
        <f>(((I511/60)/60)/24)+DATE(1970,1,1)</f>
        <v>42183.631597222222</v>
      </c>
      <c r="N511" t="b">
        <v>0</v>
      </c>
      <c r="O511">
        <v>1</v>
      </c>
      <c r="P511" t="b">
        <v>0</v>
      </c>
      <c r="Q511" t="s">
        <v>8270</v>
      </c>
      <c r="R511" s="6">
        <f>E511/D511</f>
        <v>2E-3</v>
      </c>
      <c r="S511" s="5">
        <f>O511/E511</f>
        <v>0.1</v>
      </c>
      <c r="T511" t="s">
        <v>8314</v>
      </c>
      <c r="U511" t="s">
        <v>8320</v>
      </c>
    </row>
    <row r="512" spans="1:21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0">
        <f t="shared" si="16"/>
        <v>42400.176377314812</v>
      </c>
      <c r="L512" s="13" t="str">
        <f t="shared" si="17"/>
        <v>2016</v>
      </c>
      <c r="M512" s="10">
        <f>(((I512/60)/60)/24)+DATE(1970,1,1)</f>
        <v>42430.176377314812</v>
      </c>
      <c r="N512" t="b">
        <v>0</v>
      </c>
      <c r="O512">
        <v>0</v>
      </c>
      <c r="P512" t="b">
        <v>0</v>
      </c>
      <c r="Q512" t="s">
        <v>8270</v>
      </c>
      <c r="R512" s="6">
        <f>E512/D512</f>
        <v>0</v>
      </c>
      <c r="S512" s="5" t="e">
        <f>O512/E512</f>
        <v>#DIV/0!</v>
      </c>
      <c r="T512" t="s">
        <v>8314</v>
      </c>
      <c r="U512" t="s">
        <v>8320</v>
      </c>
    </row>
    <row r="513" spans="1:21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0">
        <f t="shared" si="16"/>
        <v>41340.303032407406</v>
      </c>
      <c r="L513" s="13" t="str">
        <f t="shared" si="17"/>
        <v>2013</v>
      </c>
      <c r="M513" s="10">
        <f>(((I513/60)/60)/24)+DATE(1970,1,1)</f>
        <v>41370.261365740742</v>
      </c>
      <c r="N513" t="b">
        <v>0</v>
      </c>
      <c r="O513">
        <v>5</v>
      </c>
      <c r="P513" t="b">
        <v>0</v>
      </c>
      <c r="Q513" t="s">
        <v>8270</v>
      </c>
      <c r="R513" s="6">
        <f>E513/D513</f>
        <v>0.03</v>
      </c>
      <c r="S513" s="5">
        <f>O513/E513</f>
        <v>3.3333333333333333E-2</v>
      </c>
      <c r="T513" t="s">
        <v>8314</v>
      </c>
      <c r="U513" t="s">
        <v>8320</v>
      </c>
    </row>
    <row r="514" spans="1:21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0">
        <f t="shared" si="16"/>
        <v>42649.742210648154</v>
      </c>
      <c r="L514" s="13" t="str">
        <f t="shared" si="17"/>
        <v>2016</v>
      </c>
      <c r="M514" s="10">
        <f>(((I514/60)/60)/24)+DATE(1970,1,1)</f>
        <v>42694.783877314811</v>
      </c>
      <c r="N514" t="b">
        <v>0</v>
      </c>
      <c r="O514">
        <v>2</v>
      </c>
      <c r="P514" t="b">
        <v>0</v>
      </c>
      <c r="Q514" t="s">
        <v>8270</v>
      </c>
      <c r="R514" s="6">
        <f>E514/D514</f>
        <v>1.3749999999999999E-3</v>
      </c>
      <c r="S514" s="5">
        <f>O514/E514</f>
        <v>0.18181818181818182</v>
      </c>
      <c r="T514" t="s">
        <v>8314</v>
      </c>
      <c r="U514" t="s">
        <v>8320</v>
      </c>
    </row>
    <row r="515" spans="1:21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0">
        <f t="shared" ref="K515:K578" si="18">(((J515/60)/60)/24)+DATE(1970,1,1)</f>
        <v>42552.653993055559</v>
      </c>
      <c r="L515" s="13" t="str">
        <f t="shared" ref="L515:L578" si="19">TEXT(K515,"yyyy")</f>
        <v>2016</v>
      </c>
      <c r="M515" s="10">
        <f>(((I515/60)/60)/24)+DATE(1970,1,1)</f>
        <v>42597.291666666672</v>
      </c>
      <c r="N515" t="b">
        <v>0</v>
      </c>
      <c r="O515">
        <v>68</v>
      </c>
      <c r="P515" t="b">
        <v>0</v>
      </c>
      <c r="Q515" t="s">
        <v>8270</v>
      </c>
      <c r="R515" s="6">
        <f>E515/D515</f>
        <v>0.13924</v>
      </c>
      <c r="S515" s="5">
        <f>O515/E515</f>
        <v>9.7673082447572532E-3</v>
      </c>
      <c r="T515" t="s">
        <v>8314</v>
      </c>
      <c r="U515" t="s">
        <v>8320</v>
      </c>
    </row>
    <row r="516" spans="1:21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0">
        <f t="shared" si="18"/>
        <v>41830.613969907405</v>
      </c>
      <c r="L516" s="13" t="str">
        <f t="shared" si="19"/>
        <v>2014</v>
      </c>
      <c r="M516" s="10">
        <f>(((I516/60)/60)/24)+DATE(1970,1,1)</f>
        <v>41860.613969907405</v>
      </c>
      <c r="N516" t="b">
        <v>0</v>
      </c>
      <c r="O516">
        <v>3</v>
      </c>
      <c r="P516" t="b">
        <v>0</v>
      </c>
      <c r="Q516" t="s">
        <v>8270</v>
      </c>
      <c r="R516" s="6">
        <f>E516/D516</f>
        <v>3.3333333333333333E-2</v>
      </c>
      <c r="S516" s="5">
        <f>O516/E516</f>
        <v>0.06</v>
      </c>
      <c r="T516" t="s">
        <v>8314</v>
      </c>
      <c r="U516" t="s">
        <v>8320</v>
      </c>
    </row>
    <row r="517" spans="1:21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0">
        <f t="shared" si="18"/>
        <v>42327.490752314814</v>
      </c>
      <c r="L517" s="13" t="str">
        <f t="shared" si="19"/>
        <v>2015</v>
      </c>
      <c r="M517" s="10">
        <f>(((I517/60)/60)/24)+DATE(1970,1,1)</f>
        <v>42367.490752314814</v>
      </c>
      <c r="N517" t="b">
        <v>0</v>
      </c>
      <c r="O517">
        <v>34</v>
      </c>
      <c r="P517" t="b">
        <v>0</v>
      </c>
      <c r="Q517" t="s">
        <v>8270</v>
      </c>
      <c r="R517" s="6">
        <f>E517/D517</f>
        <v>0.25413402061855672</v>
      </c>
      <c r="S517" s="5">
        <f>O517/E517</f>
        <v>1.379254391302584E-3</v>
      </c>
      <c r="T517" t="s">
        <v>8314</v>
      </c>
      <c r="U517" t="s">
        <v>8320</v>
      </c>
    </row>
    <row r="518" spans="1:21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0">
        <f t="shared" si="18"/>
        <v>42091.778703703705</v>
      </c>
      <c r="L518" s="13" t="str">
        <f t="shared" si="19"/>
        <v>2015</v>
      </c>
      <c r="M518" s="10">
        <f>(((I518/60)/60)/24)+DATE(1970,1,1)</f>
        <v>42151.778703703705</v>
      </c>
      <c r="N518" t="b">
        <v>0</v>
      </c>
      <c r="O518">
        <v>0</v>
      </c>
      <c r="P518" t="b">
        <v>0</v>
      </c>
      <c r="Q518" t="s">
        <v>8270</v>
      </c>
      <c r="R518" s="6">
        <f>E518/D518</f>
        <v>0</v>
      </c>
      <c r="S518" s="5" t="e">
        <f>O518/E518</f>
        <v>#DIV/0!</v>
      </c>
      <c r="T518" t="s">
        <v>8314</v>
      </c>
      <c r="U518" t="s">
        <v>8320</v>
      </c>
    </row>
    <row r="519" spans="1:21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0">
        <f t="shared" si="18"/>
        <v>42738.615289351852</v>
      </c>
      <c r="L519" s="13" t="str">
        <f t="shared" si="19"/>
        <v>2017</v>
      </c>
      <c r="M519" s="10">
        <f>(((I519/60)/60)/24)+DATE(1970,1,1)</f>
        <v>42768.615289351852</v>
      </c>
      <c r="N519" t="b">
        <v>0</v>
      </c>
      <c r="O519">
        <v>3</v>
      </c>
      <c r="P519" t="b">
        <v>0</v>
      </c>
      <c r="Q519" t="s">
        <v>8270</v>
      </c>
      <c r="R519" s="6">
        <f>E519/D519</f>
        <v>1.3666666666666667E-2</v>
      </c>
      <c r="S519" s="5">
        <f>O519/E519</f>
        <v>1.4634146341463415E-2</v>
      </c>
      <c r="T519" t="s">
        <v>8314</v>
      </c>
      <c r="U519" t="s">
        <v>8320</v>
      </c>
    </row>
    <row r="520" spans="1:21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0">
        <f t="shared" si="18"/>
        <v>42223.616018518514</v>
      </c>
      <c r="L520" s="13" t="str">
        <f t="shared" si="19"/>
        <v>2015</v>
      </c>
      <c r="M520" s="10">
        <f>(((I520/60)/60)/24)+DATE(1970,1,1)</f>
        <v>42253.615277777775</v>
      </c>
      <c r="N520" t="b">
        <v>0</v>
      </c>
      <c r="O520">
        <v>0</v>
      </c>
      <c r="P520" t="b">
        <v>0</v>
      </c>
      <c r="Q520" t="s">
        <v>8270</v>
      </c>
      <c r="R520" s="6">
        <f>E520/D520</f>
        <v>0</v>
      </c>
      <c r="S520" s="5" t="e">
        <f>O520/E520</f>
        <v>#DIV/0!</v>
      </c>
      <c r="T520" t="s">
        <v>8314</v>
      </c>
      <c r="U520" t="s">
        <v>8320</v>
      </c>
    </row>
    <row r="521" spans="1:21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0">
        <f t="shared" si="18"/>
        <v>41218.391446759262</v>
      </c>
      <c r="L521" s="13" t="str">
        <f t="shared" si="19"/>
        <v>2012</v>
      </c>
      <c r="M521" s="10">
        <f>(((I521/60)/60)/24)+DATE(1970,1,1)</f>
        <v>41248.391446759262</v>
      </c>
      <c r="N521" t="b">
        <v>0</v>
      </c>
      <c r="O521">
        <v>70</v>
      </c>
      <c r="P521" t="b">
        <v>0</v>
      </c>
      <c r="Q521" t="s">
        <v>8270</v>
      </c>
      <c r="R521" s="6">
        <f>E521/D521</f>
        <v>0.22881426547787684</v>
      </c>
      <c r="S521" s="5">
        <f>O521/E521</f>
        <v>2.5491624180626365E-2</v>
      </c>
      <c r="T521" t="s">
        <v>8314</v>
      </c>
      <c r="U521" t="s">
        <v>8320</v>
      </c>
    </row>
    <row r="522" spans="1:21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0">
        <f t="shared" si="18"/>
        <v>42318.702094907407</v>
      </c>
      <c r="L522" s="13" t="str">
        <f t="shared" si="19"/>
        <v>2015</v>
      </c>
      <c r="M522" s="10">
        <f>(((I522/60)/60)/24)+DATE(1970,1,1)</f>
        <v>42348.702094907407</v>
      </c>
      <c r="N522" t="b">
        <v>0</v>
      </c>
      <c r="O522">
        <v>34</v>
      </c>
      <c r="P522" t="b">
        <v>1</v>
      </c>
      <c r="Q522" t="s">
        <v>8271</v>
      </c>
      <c r="R522" s="6">
        <f>E522/D522</f>
        <v>1.0209999999999999</v>
      </c>
      <c r="S522" s="5">
        <f>O522/E522</f>
        <v>6.6601371204701269E-3</v>
      </c>
      <c r="T522" t="s">
        <v>8310</v>
      </c>
      <c r="U522" t="s">
        <v>8311</v>
      </c>
    </row>
    <row r="523" spans="1:21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0">
        <f t="shared" si="18"/>
        <v>42646.092812499999</v>
      </c>
      <c r="L523" s="13" t="str">
        <f t="shared" si="19"/>
        <v>2016</v>
      </c>
      <c r="M523" s="10">
        <f>(((I523/60)/60)/24)+DATE(1970,1,1)</f>
        <v>42675.207638888889</v>
      </c>
      <c r="N523" t="b">
        <v>0</v>
      </c>
      <c r="O523">
        <v>56</v>
      </c>
      <c r="P523" t="b">
        <v>1</v>
      </c>
      <c r="Q523" t="s">
        <v>8271</v>
      </c>
      <c r="R523" s="6">
        <f>E523/D523</f>
        <v>1.0464</v>
      </c>
      <c r="S523" s="5">
        <f>O523/E523</f>
        <v>1.0703363914373088E-2</v>
      </c>
      <c r="T523" t="s">
        <v>8310</v>
      </c>
      <c r="U523" t="s">
        <v>8311</v>
      </c>
    </row>
    <row r="524" spans="1:21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0">
        <f t="shared" si="18"/>
        <v>42430.040798611109</v>
      </c>
      <c r="L524" s="13" t="str">
        <f t="shared" si="19"/>
        <v>2016</v>
      </c>
      <c r="M524" s="10">
        <f>(((I524/60)/60)/24)+DATE(1970,1,1)</f>
        <v>42449.999131944445</v>
      </c>
      <c r="N524" t="b">
        <v>0</v>
      </c>
      <c r="O524">
        <v>31</v>
      </c>
      <c r="P524" t="b">
        <v>1</v>
      </c>
      <c r="Q524" t="s">
        <v>8271</v>
      </c>
      <c r="R524" s="6">
        <f>E524/D524</f>
        <v>1.1466666666666667</v>
      </c>
      <c r="S524" s="5">
        <f>O524/E524</f>
        <v>9.0116279069767449E-3</v>
      </c>
      <c r="T524" t="s">
        <v>8310</v>
      </c>
      <c r="U524" t="s">
        <v>8311</v>
      </c>
    </row>
    <row r="525" spans="1:21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0">
        <f t="shared" si="18"/>
        <v>42238.13282407407</v>
      </c>
      <c r="L525" s="13" t="str">
        <f t="shared" si="19"/>
        <v>2015</v>
      </c>
      <c r="M525" s="10">
        <f>(((I525/60)/60)/24)+DATE(1970,1,1)</f>
        <v>42268.13282407407</v>
      </c>
      <c r="N525" t="b">
        <v>0</v>
      </c>
      <c r="O525">
        <v>84</v>
      </c>
      <c r="P525" t="b">
        <v>1</v>
      </c>
      <c r="Q525" t="s">
        <v>8271</v>
      </c>
      <c r="R525" s="6">
        <f>E525/D525</f>
        <v>1.206</v>
      </c>
      <c r="S525" s="5">
        <f>O525/E525</f>
        <v>1.3930348258706468E-2</v>
      </c>
      <c r="T525" t="s">
        <v>8310</v>
      </c>
      <c r="U525" t="s">
        <v>8311</v>
      </c>
    </row>
    <row r="526" spans="1:21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0">
        <f t="shared" si="18"/>
        <v>42492.717233796298</v>
      </c>
      <c r="L526" s="13" t="str">
        <f t="shared" si="19"/>
        <v>2016</v>
      </c>
      <c r="M526" s="10">
        <f>(((I526/60)/60)/24)+DATE(1970,1,1)</f>
        <v>42522.717233796298</v>
      </c>
      <c r="N526" t="b">
        <v>0</v>
      </c>
      <c r="O526">
        <v>130</v>
      </c>
      <c r="P526" t="b">
        <v>1</v>
      </c>
      <c r="Q526" t="s">
        <v>8271</v>
      </c>
      <c r="R526" s="6">
        <f>E526/D526</f>
        <v>1.0867285714285715</v>
      </c>
      <c r="S526" s="5">
        <f>O526/E526</f>
        <v>3.4178596311340723E-2</v>
      </c>
      <c r="T526" t="s">
        <v>8310</v>
      </c>
      <c r="U526" t="s">
        <v>8311</v>
      </c>
    </row>
    <row r="527" spans="1:21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0">
        <f t="shared" si="18"/>
        <v>41850.400937500002</v>
      </c>
      <c r="L527" s="13" t="str">
        <f t="shared" si="19"/>
        <v>2014</v>
      </c>
      <c r="M527" s="10">
        <f>(((I527/60)/60)/24)+DATE(1970,1,1)</f>
        <v>41895.400937500002</v>
      </c>
      <c r="N527" t="b">
        <v>0</v>
      </c>
      <c r="O527">
        <v>12</v>
      </c>
      <c r="P527" t="b">
        <v>1</v>
      </c>
      <c r="Q527" t="s">
        <v>8271</v>
      </c>
      <c r="R527" s="6">
        <f>E527/D527</f>
        <v>1</v>
      </c>
      <c r="S527" s="5">
        <f>O527/E527</f>
        <v>1E-3</v>
      </c>
      <c r="T527" t="s">
        <v>8310</v>
      </c>
      <c r="U527" t="s">
        <v>8311</v>
      </c>
    </row>
    <row r="528" spans="1:21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0">
        <f t="shared" si="18"/>
        <v>42192.591944444444</v>
      </c>
      <c r="L528" s="13" t="str">
        <f t="shared" si="19"/>
        <v>2015</v>
      </c>
      <c r="M528" s="10">
        <f>(((I528/60)/60)/24)+DATE(1970,1,1)</f>
        <v>42223.708333333328</v>
      </c>
      <c r="N528" t="b">
        <v>0</v>
      </c>
      <c r="O528">
        <v>23</v>
      </c>
      <c r="P528" t="b">
        <v>1</v>
      </c>
      <c r="Q528" t="s">
        <v>8271</v>
      </c>
      <c r="R528" s="6">
        <f>E528/D528</f>
        <v>1.1399999999999999</v>
      </c>
      <c r="S528" s="5">
        <f>O528/E528</f>
        <v>1.3450292397660818E-2</v>
      </c>
      <c r="T528" t="s">
        <v>8310</v>
      </c>
      <c r="U528" t="s">
        <v>8311</v>
      </c>
    </row>
    <row r="529" spans="1:21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0">
        <f t="shared" si="18"/>
        <v>42753.205625000002</v>
      </c>
      <c r="L529" s="13" t="str">
        <f t="shared" si="19"/>
        <v>2017</v>
      </c>
      <c r="M529" s="10">
        <f>(((I529/60)/60)/24)+DATE(1970,1,1)</f>
        <v>42783.670138888891</v>
      </c>
      <c r="N529" t="b">
        <v>0</v>
      </c>
      <c r="O529">
        <v>158</v>
      </c>
      <c r="P529" t="b">
        <v>1</v>
      </c>
      <c r="Q529" t="s">
        <v>8271</v>
      </c>
      <c r="R529" s="6">
        <f>E529/D529</f>
        <v>1.0085</v>
      </c>
      <c r="S529" s="5">
        <f>O529/E529</f>
        <v>1.5666831928606843E-2</v>
      </c>
      <c r="T529" t="s">
        <v>8310</v>
      </c>
      <c r="U529" t="s">
        <v>8311</v>
      </c>
    </row>
    <row r="530" spans="1:2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0">
        <f t="shared" si="18"/>
        <v>42155.920219907406</v>
      </c>
      <c r="L530" s="13" t="str">
        <f t="shared" si="19"/>
        <v>2015</v>
      </c>
      <c r="M530" s="10">
        <f>(((I530/60)/60)/24)+DATE(1970,1,1)</f>
        <v>42176.888888888891</v>
      </c>
      <c r="N530" t="b">
        <v>0</v>
      </c>
      <c r="O530">
        <v>30</v>
      </c>
      <c r="P530" t="b">
        <v>1</v>
      </c>
      <c r="Q530" t="s">
        <v>8271</v>
      </c>
      <c r="R530" s="6">
        <f>E530/D530</f>
        <v>1.1565217391304348</v>
      </c>
      <c r="S530" s="5">
        <f>O530/E530</f>
        <v>2.2556390977443608E-2</v>
      </c>
      <c r="T530" t="s">
        <v>8310</v>
      </c>
      <c r="U530" t="s">
        <v>8311</v>
      </c>
    </row>
    <row r="531" spans="1:21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0">
        <f t="shared" si="18"/>
        <v>42725.031180555554</v>
      </c>
      <c r="L531" s="13" t="str">
        <f t="shared" si="19"/>
        <v>2016</v>
      </c>
      <c r="M531" s="10">
        <f>(((I531/60)/60)/24)+DATE(1970,1,1)</f>
        <v>42746.208333333328</v>
      </c>
      <c r="N531" t="b">
        <v>0</v>
      </c>
      <c r="O531">
        <v>18</v>
      </c>
      <c r="P531" t="b">
        <v>1</v>
      </c>
      <c r="Q531" t="s">
        <v>8271</v>
      </c>
      <c r="R531" s="6">
        <f>E531/D531</f>
        <v>1.3041666666666667</v>
      </c>
      <c r="S531" s="5">
        <f>O531/E531</f>
        <v>1.1501597444089457E-2</v>
      </c>
      <c r="T531" t="s">
        <v>8310</v>
      </c>
      <c r="U531" t="s">
        <v>8311</v>
      </c>
    </row>
    <row r="532" spans="1:21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0">
        <f t="shared" si="18"/>
        <v>42157.591064814813</v>
      </c>
      <c r="L532" s="13" t="str">
        <f t="shared" si="19"/>
        <v>2015</v>
      </c>
      <c r="M532" s="10">
        <f>(((I532/60)/60)/24)+DATE(1970,1,1)</f>
        <v>42179.083333333328</v>
      </c>
      <c r="N532" t="b">
        <v>0</v>
      </c>
      <c r="O532">
        <v>29</v>
      </c>
      <c r="P532" t="b">
        <v>1</v>
      </c>
      <c r="Q532" t="s">
        <v>8271</v>
      </c>
      <c r="R532" s="6">
        <f>E532/D532</f>
        <v>1.0778267254038179</v>
      </c>
      <c r="S532" s="5">
        <f>O532/E532</f>
        <v>7.9019073569482293E-3</v>
      </c>
      <c r="T532" t="s">
        <v>8310</v>
      </c>
      <c r="U532" t="s">
        <v>8311</v>
      </c>
    </row>
    <row r="533" spans="1:21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0">
        <f t="shared" si="18"/>
        <v>42676.065150462964</v>
      </c>
      <c r="L533" s="13" t="str">
        <f t="shared" si="19"/>
        <v>2016</v>
      </c>
      <c r="M533" s="10">
        <f>(((I533/60)/60)/24)+DATE(1970,1,1)</f>
        <v>42721.290972222225</v>
      </c>
      <c r="N533" t="b">
        <v>0</v>
      </c>
      <c r="O533">
        <v>31</v>
      </c>
      <c r="P533" t="b">
        <v>1</v>
      </c>
      <c r="Q533" t="s">
        <v>8271</v>
      </c>
      <c r="R533" s="6">
        <f>E533/D533</f>
        <v>1</v>
      </c>
      <c r="S533" s="5">
        <f>O533/E533</f>
        <v>7.7499999999999999E-3</v>
      </c>
      <c r="T533" t="s">
        <v>8310</v>
      </c>
      <c r="U533" t="s">
        <v>8311</v>
      </c>
    </row>
    <row r="534" spans="1:21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0">
        <f t="shared" si="18"/>
        <v>42473.007037037038</v>
      </c>
      <c r="L534" s="13" t="str">
        <f t="shared" si="19"/>
        <v>2016</v>
      </c>
      <c r="M534" s="10">
        <f>(((I534/60)/60)/24)+DATE(1970,1,1)</f>
        <v>42503.007037037038</v>
      </c>
      <c r="N534" t="b">
        <v>0</v>
      </c>
      <c r="O534">
        <v>173</v>
      </c>
      <c r="P534" t="b">
        <v>1</v>
      </c>
      <c r="Q534" t="s">
        <v>8271</v>
      </c>
      <c r="R534" s="6">
        <f>E534/D534</f>
        <v>1.2324999999999999</v>
      </c>
      <c r="S534" s="5">
        <f>O534/E534</f>
        <v>1.4036511156186612E-2</v>
      </c>
      <c r="T534" t="s">
        <v>8310</v>
      </c>
      <c r="U534" t="s">
        <v>8311</v>
      </c>
    </row>
    <row r="535" spans="1:21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0">
        <f t="shared" si="18"/>
        <v>42482.43478009259</v>
      </c>
      <c r="L535" s="13" t="str">
        <f t="shared" si="19"/>
        <v>2016</v>
      </c>
      <c r="M535" s="10">
        <f>(((I535/60)/60)/24)+DATE(1970,1,1)</f>
        <v>42506.43478009259</v>
      </c>
      <c r="N535" t="b">
        <v>0</v>
      </c>
      <c r="O535">
        <v>17</v>
      </c>
      <c r="P535" t="b">
        <v>1</v>
      </c>
      <c r="Q535" t="s">
        <v>8271</v>
      </c>
      <c r="R535" s="6">
        <f>E535/D535</f>
        <v>1.002</v>
      </c>
      <c r="S535" s="5">
        <f>O535/E535</f>
        <v>8.4830339321357289E-3</v>
      </c>
      <c r="T535" t="s">
        <v>8310</v>
      </c>
      <c r="U535" t="s">
        <v>8311</v>
      </c>
    </row>
    <row r="536" spans="1:21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0">
        <f t="shared" si="18"/>
        <v>42270.810995370368</v>
      </c>
      <c r="L536" s="13" t="str">
        <f t="shared" si="19"/>
        <v>2015</v>
      </c>
      <c r="M536" s="10">
        <f>(((I536/60)/60)/24)+DATE(1970,1,1)</f>
        <v>42309.958333333328</v>
      </c>
      <c r="N536" t="b">
        <v>0</v>
      </c>
      <c r="O536">
        <v>48</v>
      </c>
      <c r="P536" t="b">
        <v>1</v>
      </c>
      <c r="Q536" t="s">
        <v>8271</v>
      </c>
      <c r="R536" s="6">
        <f>E536/D536</f>
        <v>1.0466666666666666</v>
      </c>
      <c r="S536" s="5">
        <f>O536/E536</f>
        <v>3.0573248407643311E-3</v>
      </c>
      <c r="T536" t="s">
        <v>8310</v>
      </c>
      <c r="U536" t="s">
        <v>8311</v>
      </c>
    </row>
    <row r="537" spans="1:21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0">
        <f t="shared" si="18"/>
        <v>42711.545196759253</v>
      </c>
      <c r="L537" s="13" t="str">
        <f t="shared" si="19"/>
        <v>2016</v>
      </c>
      <c r="M537" s="10">
        <f>(((I537/60)/60)/24)+DATE(1970,1,1)</f>
        <v>42741.545196759253</v>
      </c>
      <c r="N537" t="b">
        <v>0</v>
      </c>
      <c r="O537">
        <v>59</v>
      </c>
      <c r="P537" t="b">
        <v>1</v>
      </c>
      <c r="Q537" t="s">
        <v>8271</v>
      </c>
      <c r="R537" s="6">
        <f>E537/D537</f>
        <v>1.0249999999999999</v>
      </c>
      <c r="S537" s="5">
        <f>O537/E537</f>
        <v>2.878048780487805E-2</v>
      </c>
      <c r="T537" t="s">
        <v>8310</v>
      </c>
      <c r="U537" t="s">
        <v>8311</v>
      </c>
    </row>
    <row r="538" spans="1:21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0">
        <f t="shared" si="18"/>
        <v>42179.344988425932</v>
      </c>
      <c r="L538" s="13" t="str">
        <f t="shared" si="19"/>
        <v>2015</v>
      </c>
      <c r="M538" s="10">
        <f>(((I538/60)/60)/24)+DATE(1970,1,1)</f>
        <v>42219.75</v>
      </c>
      <c r="N538" t="b">
        <v>0</v>
      </c>
      <c r="O538">
        <v>39</v>
      </c>
      <c r="P538" t="b">
        <v>1</v>
      </c>
      <c r="Q538" t="s">
        <v>8271</v>
      </c>
      <c r="R538" s="6">
        <f>E538/D538</f>
        <v>1.1825757575757576</v>
      </c>
      <c r="S538" s="5">
        <f>O538/E538</f>
        <v>9.9935938500960927E-3</v>
      </c>
      <c r="T538" t="s">
        <v>8310</v>
      </c>
      <c r="U538" t="s">
        <v>8311</v>
      </c>
    </row>
    <row r="539" spans="1:21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0">
        <f t="shared" si="18"/>
        <v>42282.768414351856</v>
      </c>
      <c r="L539" s="13" t="str">
        <f t="shared" si="19"/>
        <v>2015</v>
      </c>
      <c r="M539" s="10">
        <f>(((I539/60)/60)/24)+DATE(1970,1,1)</f>
        <v>42312.810081018513</v>
      </c>
      <c r="N539" t="b">
        <v>0</v>
      </c>
      <c r="O539">
        <v>59</v>
      </c>
      <c r="P539" t="b">
        <v>1</v>
      </c>
      <c r="Q539" t="s">
        <v>8271</v>
      </c>
      <c r="R539" s="6">
        <f>E539/D539</f>
        <v>1.2050000000000001</v>
      </c>
      <c r="S539" s="5">
        <f>O539/E539</f>
        <v>2.4481327800829875E-2</v>
      </c>
      <c r="T539" t="s">
        <v>8310</v>
      </c>
      <c r="U539" t="s">
        <v>8311</v>
      </c>
    </row>
    <row r="540" spans="1:21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0">
        <f t="shared" si="18"/>
        <v>42473.794710648144</v>
      </c>
      <c r="L540" s="13" t="str">
        <f t="shared" si="19"/>
        <v>2016</v>
      </c>
      <c r="M540" s="10">
        <f>(((I540/60)/60)/24)+DATE(1970,1,1)</f>
        <v>42503.794710648144</v>
      </c>
      <c r="N540" t="b">
        <v>0</v>
      </c>
      <c r="O540">
        <v>60</v>
      </c>
      <c r="P540" t="b">
        <v>1</v>
      </c>
      <c r="Q540" t="s">
        <v>8271</v>
      </c>
      <c r="R540" s="6">
        <f>E540/D540</f>
        <v>3.0242</v>
      </c>
      <c r="S540" s="5">
        <f>O540/E540</f>
        <v>3.9679915349513919E-3</v>
      </c>
      <c r="T540" t="s">
        <v>8310</v>
      </c>
      <c r="U540" t="s">
        <v>8311</v>
      </c>
    </row>
    <row r="541" spans="1:21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0">
        <f t="shared" si="18"/>
        <v>42535.049849537041</v>
      </c>
      <c r="L541" s="13" t="str">
        <f t="shared" si="19"/>
        <v>2016</v>
      </c>
      <c r="M541" s="10">
        <f>(((I541/60)/60)/24)+DATE(1970,1,1)</f>
        <v>42556.049849537041</v>
      </c>
      <c r="N541" t="b">
        <v>0</v>
      </c>
      <c r="O541">
        <v>20</v>
      </c>
      <c r="P541" t="b">
        <v>1</v>
      </c>
      <c r="Q541" t="s">
        <v>8271</v>
      </c>
      <c r="R541" s="6">
        <f>E541/D541</f>
        <v>1.00644</v>
      </c>
      <c r="S541" s="5">
        <f>O541/E541</f>
        <v>3.9744048328762764E-2</v>
      </c>
      <c r="T541" t="s">
        <v>8310</v>
      </c>
      <c r="U541" t="s">
        <v>8311</v>
      </c>
    </row>
    <row r="542" spans="1:21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0">
        <f t="shared" si="18"/>
        <v>42009.817199074074</v>
      </c>
      <c r="L542" s="13" t="str">
        <f t="shared" si="19"/>
        <v>2015</v>
      </c>
      <c r="M542" s="10">
        <f>(((I542/60)/60)/24)+DATE(1970,1,1)</f>
        <v>42039.817199074074</v>
      </c>
      <c r="N542" t="b">
        <v>0</v>
      </c>
      <c r="O542">
        <v>1</v>
      </c>
      <c r="P542" t="b">
        <v>0</v>
      </c>
      <c r="Q542" t="s">
        <v>8272</v>
      </c>
      <c r="R542" s="6">
        <f>E542/D542</f>
        <v>6.666666666666667E-5</v>
      </c>
      <c r="S542" s="5">
        <f>O542/E542</f>
        <v>1</v>
      </c>
      <c r="T542" t="s">
        <v>8327</v>
      </c>
      <c r="U542" t="s">
        <v>8328</v>
      </c>
    </row>
    <row r="543" spans="1:21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0">
        <f t="shared" si="18"/>
        <v>42276.046689814815</v>
      </c>
      <c r="L543" s="13" t="str">
        <f t="shared" si="19"/>
        <v>2015</v>
      </c>
      <c r="M543" s="10">
        <f>(((I543/60)/60)/24)+DATE(1970,1,1)</f>
        <v>42306.046689814815</v>
      </c>
      <c r="N543" t="b">
        <v>0</v>
      </c>
      <c r="O543">
        <v>1</v>
      </c>
      <c r="P543" t="b">
        <v>0</v>
      </c>
      <c r="Q543" t="s">
        <v>8272</v>
      </c>
      <c r="R543" s="6">
        <f>E543/D543</f>
        <v>5.5555555555555558E-3</v>
      </c>
      <c r="S543" s="5">
        <f>O543/E543</f>
        <v>0.04</v>
      </c>
      <c r="T543" t="s">
        <v>8327</v>
      </c>
      <c r="U543" t="s">
        <v>8328</v>
      </c>
    </row>
    <row r="544" spans="1:21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0">
        <f t="shared" si="18"/>
        <v>42433.737453703703</v>
      </c>
      <c r="L544" s="13" t="str">
        <f t="shared" si="19"/>
        <v>2016</v>
      </c>
      <c r="M544" s="10">
        <f>(((I544/60)/60)/24)+DATE(1970,1,1)</f>
        <v>42493.695787037039</v>
      </c>
      <c r="N544" t="b">
        <v>0</v>
      </c>
      <c r="O544">
        <v>1</v>
      </c>
      <c r="P544" t="b">
        <v>0</v>
      </c>
      <c r="Q544" t="s">
        <v>8272</v>
      </c>
      <c r="R544" s="6">
        <f>E544/D544</f>
        <v>3.9999999999999998E-6</v>
      </c>
      <c r="S544" s="5">
        <f>O544/E544</f>
        <v>1</v>
      </c>
      <c r="T544" t="s">
        <v>8327</v>
      </c>
      <c r="U544" t="s">
        <v>8328</v>
      </c>
    </row>
    <row r="545" spans="1:21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0">
        <f t="shared" si="18"/>
        <v>41914.092152777775</v>
      </c>
      <c r="L545" s="13" t="str">
        <f t="shared" si="19"/>
        <v>2014</v>
      </c>
      <c r="M545" s="10">
        <f>(((I545/60)/60)/24)+DATE(1970,1,1)</f>
        <v>41944.092152777775</v>
      </c>
      <c r="N545" t="b">
        <v>0</v>
      </c>
      <c r="O545">
        <v>2</v>
      </c>
      <c r="P545" t="b">
        <v>0</v>
      </c>
      <c r="Q545" t="s">
        <v>8272</v>
      </c>
      <c r="R545" s="6">
        <f>E545/D545</f>
        <v>3.1818181818181819E-3</v>
      </c>
      <c r="S545" s="5">
        <f>O545/E545</f>
        <v>2.8571428571428571E-2</v>
      </c>
      <c r="T545" t="s">
        <v>8327</v>
      </c>
      <c r="U545" t="s">
        <v>8328</v>
      </c>
    </row>
    <row r="546" spans="1:21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0">
        <f t="shared" si="18"/>
        <v>42525.656944444447</v>
      </c>
      <c r="L546" s="13" t="str">
        <f t="shared" si="19"/>
        <v>2016</v>
      </c>
      <c r="M546" s="10">
        <f>(((I546/60)/60)/24)+DATE(1970,1,1)</f>
        <v>42555.656944444447</v>
      </c>
      <c r="N546" t="b">
        <v>0</v>
      </c>
      <c r="O546">
        <v>2</v>
      </c>
      <c r="P546" t="b">
        <v>0</v>
      </c>
      <c r="Q546" t="s">
        <v>8272</v>
      </c>
      <c r="R546" s="6">
        <f>E546/D546</f>
        <v>1.2E-2</v>
      </c>
      <c r="S546" s="5">
        <f>O546/E546</f>
        <v>0.33333333333333331</v>
      </c>
      <c r="T546" t="s">
        <v>8327</v>
      </c>
      <c r="U546" t="s">
        <v>8328</v>
      </c>
    </row>
    <row r="547" spans="1:21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0">
        <f t="shared" si="18"/>
        <v>42283.592465277776</v>
      </c>
      <c r="L547" s="13" t="str">
        <f t="shared" si="19"/>
        <v>2015</v>
      </c>
      <c r="M547" s="10">
        <f>(((I547/60)/60)/24)+DATE(1970,1,1)</f>
        <v>42323.634131944447</v>
      </c>
      <c r="N547" t="b">
        <v>0</v>
      </c>
      <c r="O547">
        <v>34</v>
      </c>
      <c r="P547" t="b">
        <v>0</v>
      </c>
      <c r="Q547" t="s">
        <v>8272</v>
      </c>
      <c r="R547" s="6">
        <f>E547/D547</f>
        <v>0.27383999999999997</v>
      </c>
      <c r="S547" s="5">
        <f>O547/E547</f>
        <v>2.4832018697049374E-3</v>
      </c>
      <c r="T547" t="s">
        <v>8327</v>
      </c>
      <c r="U547" t="s">
        <v>8328</v>
      </c>
    </row>
    <row r="548" spans="1:21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0">
        <f t="shared" si="18"/>
        <v>42249.667997685188</v>
      </c>
      <c r="L548" s="13" t="str">
        <f t="shared" si="19"/>
        <v>2015</v>
      </c>
      <c r="M548" s="10">
        <f>(((I548/60)/60)/24)+DATE(1970,1,1)</f>
        <v>42294.667997685188</v>
      </c>
      <c r="N548" t="b">
        <v>0</v>
      </c>
      <c r="O548">
        <v>2</v>
      </c>
      <c r="P548" t="b">
        <v>0</v>
      </c>
      <c r="Q548" t="s">
        <v>8272</v>
      </c>
      <c r="R548" s="6">
        <f>E548/D548</f>
        <v>8.6666666666666663E-4</v>
      </c>
      <c r="S548" s="5">
        <f>O548/E548</f>
        <v>3.8461538461538464E-2</v>
      </c>
      <c r="T548" t="s">
        <v>8327</v>
      </c>
      <c r="U548" t="s">
        <v>8328</v>
      </c>
    </row>
    <row r="549" spans="1:21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0">
        <f t="shared" si="18"/>
        <v>42380.696342592593</v>
      </c>
      <c r="L549" s="13" t="str">
        <f t="shared" si="19"/>
        <v>2016</v>
      </c>
      <c r="M549" s="10">
        <f>(((I549/60)/60)/24)+DATE(1970,1,1)</f>
        <v>42410.696342592593</v>
      </c>
      <c r="N549" t="b">
        <v>0</v>
      </c>
      <c r="O549">
        <v>0</v>
      </c>
      <c r="P549" t="b">
        <v>0</v>
      </c>
      <c r="Q549" t="s">
        <v>8272</v>
      </c>
      <c r="R549" s="6">
        <f>E549/D549</f>
        <v>0</v>
      </c>
      <c r="S549" s="5" t="e">
        <f>O549/E549</f>
        <v>#DIV/0!</v>
      </c>
      <c r="T549" t="s">
        <v>8327</v>
      </c>
      <c r="U549" t="s">
        <v>8328</v>
      </c>
    </row>
    <row r="550" spans="1:21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0">
        <f t="shared" si="18"/>
        <v>42276.903333333335</v>
      </c>
      <c r="L550" s="13" t="str">
        <f t="shared" si="19"/>
        <v>2015</v>
      </c>
      <c r="M550" s="10">
        <f>(((I550/60)/60)/24)+DATE(1970,1,1)</f>
        <v>42306.903333333335</v>
      </c>
      <c r="N550" t="b">
        <v>0</v>
      </c>
      <c r="O550">
        <v>1</v>
      </c>
      <c r="P550" t="b">
        <v>0</v>
      </c>
      <c r="Q550" t="s">
        <v>8272</v>
      </c>
      <c r="R550" s="6">
        <f>E550/D550</f>
        <v>8.9999999999999998E-4</v>
      </c>
      <c r="S550" s="5">
        <f>O550/E550</f>
        <v>0.1111111111111111</v>
      </c>
      <c r="T550" t="s">
        <v>8327</v>
      </c>
      <c r="U550" t="s">
        <v>8328</v>
      </c>
    </row>
    <row r="551" spans="1:21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0">
        <f t="shared" si="18"/>
        <v>42163.636828703704</v>
      </c>
      <c r="L551" s="13" t="str">
        <f t="shared" si="19"/>
        <v>2015</v>
      </c>
      <c r="M551" s="10">
        <f>(((I551/60)/60)/24)+DATE(1970,1,1)</f>
        <v>42193.636828703704</v>
      </c>
      <c r="N551" t="b">
        <v>0</v>
      </c>
      <c r="O551">
        <v>8</v>
      </c>
      <c r="P551" t="b">
        <v>0</v>
      </c>
      <c r="Q551" t="s">
        <v>8272</v>
      </c>
      <c r="R551" s="6">
        <f>E551/D551</f>
        <v>2.7199999999999998E-2</v>
      </c>
      <c r="S551" s="5">
        <f>O551/E551</f>
        <v>0.11764705882352941</v>
      </c>
      <c r="T551" t="s">
        <v>8327</v>
      </c>
      <c r="U551" t="s">
        <v>8328</v>
      </c>
    </row>
    <row r="552" spans="1:21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0">
        <f t="shared" si="18"/>
        <v>42753.678761574076</v>
      </c>
      <c r="L552" s="13" t="str">
        <f t="shared" si="19"/>
        <v>2017</v>
      </c>
      <c r="M552" s="10">
        <f>(((I552/60)/60)/24)+DATE(1970,1,1)</f>
        <v>42766.208333333328</v>
      </c>
      <c r="N552" t="b">
        <v>0</v>
      </c>
      <c r="O552">
        <v>4</v>
      </c>
      <c r="P552" t="b">
        <v>0</v>
      </c>
      <c r="Q552" t="s">
        <v>8272</v>
      </c>
      <c r="R552" s="6">
        <f>E552/D552</f>
        <v>7.0000000000000001E-3</v>
      </c>
      <c r="S552" s="5">
        <f>O552/E552</f>
        <v>0.11428571428571428</v>
      </c>
      <c r="T552" t="s">
        <v>8327</v>
      </c>
      <c r="U552" t="s">
        <v>8328</v>
      </c>
    </row>
    <row r="553" spans="1:21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0">
        <f t="shared" si="18"/>
        <v>42173.275740740741</v>
      </c>
      <c r="L553" s="13" t="str">
        <f t="shared" si="19"/>
        <v>2015</v>
      </c>
      <c r="M553" s="10">
        <f>(((I553/60)/60)/24)+DATE(1970,1,1)</f>
        <v>42217.745138888888</v>
      </c>
      <c r="N553" t="b">
        <v>0</v>
      </c>
      <c r="O553">
        <v>28</v>
      </c>
      <c r="P553" t="b">
        <v>0</v>
      </c>
      <c r="Q553" t="s">
        <v>8272</v>
      </c>
      <c r="R553" s="6">
        <f>E553/D553</f>
        <v>5.0413333333333331E-2</v>
      </c>
      <c r="S553" s="5">
        <f>O553/E553</f>
        <v>7.4054482941020893E-3</v>
      </c>
      <c r="T553" t="s">
        <v>8327</v>
      </c>
      <c r="U553" t="s">
        <v>8328</v>
      </c>
    </row>
    <row r="554" spans="1:21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0">
        <f t="shared" si="18"/>
        <v>42318.616851851853</v>
      </c>
      <c r="L554" s="13" t="str">
        <f t="shared" si="19"/>
        <v>2015</v>
      </c>
      <c r="M554" s="10">
        <f>(((I554/60)/60)/24)+DATE(1970,1,1)</f>
        <v>42378.616851851853</v>
      </c>
      <c r="N554" t="b">
        <v>0</v>
      </c>
      <c r="O554">
        <v>0</v>
      </c>
      <c r="P554" t="b">
        <v>0</v>
      </c>
      <c r="Q554" t="s">
        <v>8272</v>
      </c>
      <c r="R554" s="6">
        <f>E554/D554</f>
        <v>0</v>
      </c>
      <c r="S554" s="5" t="e">
        <f>O554/E554</f>
        <v>#DIV/0!</v>
      </c>
      <c r="T554" t="s">
        <v>8327</v>
      </c>
      <c r="U554" t="s">
        <v>8328</v>
      </c>
    </row>
    <row r="555" spans="1:21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0">
        <f t="shared" si="18"/>
        <v>41927.71980324074</v>
      </c>
      <c r="L555" s="13" t="str">
        <f t="shared" si="19"/>
        <v>2014</v>
      </c>
      <c r="M555" s="10">
        <f>(((I555/60)/60)/24)+DATE(1970,1,1)</f>
        <v>41957.761469907404</v>
      </c>
      <c r="N555" t="b">
        <v>0</v>
      </c>
      <c r="O555">
        <v>6</v>
      </c>
      <c r="P555" t="b">
        <v>0</v>
      </c>
      <c r="Q555" t="s">
        <v>8272</v>
      </c>
      <c r="R555" s="6">
        <f>E555/D555</f>
        <v>4.9199999999999999E-3</v>
      </c>
      <c r="S555" s="5">
        <f>O555/E555</f>
        <v>4.878048780487805E-2</v>
      </c>
      <c r="T555" t="s">
        <v>8327</v>
      </c>
      <c r="U555" t="s">
        <v>8328</v>
      </c>
    </row>
    <row r="556" spans="1:21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0">
        <f t="shared" si="18"/>
        <v>41901.684861111113</v>
      </c>
      <c r="L556" s="13" t="str">
        <f t="shared" si="19"/>
        <v>2014</v>
      </c>
      <c r="M556" s="10">
        <f>(((I556/60)/60)/24)+DATE(1970,1,1)</f>
        <v>41931.684861111113</v>
      </c>
      <c r="N556" t="b">
        <v>0</v>
      </c>
      <c r="O556">
        <v>22</v>
      </c>
      <c r="P556" t="b">
        <v>0</v>
      </c>
      <c r="Q556" t="s">
        <v>8272</v>
      </c>
      <c r="R556" s="6">
        <f>E556/D556</f>
        <v>0.36589147286821705</v>
      </c>
      <c r="S556" s="5">
        <f>O556/E556</f>
        <v>1.5536723163841809E-2</v>
      </c>
      <c r="T556" t="s">
        <v>8327</v>
      </c>
      <c r="U556" t="s">
        <v>8328</v>
      </c>
    </row>
    <row r="557" spans="1:21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0">
        <f t="shared" si="18"/>
        <v>42503.353506944448</v>
      </c>
      <c r="L557" s="13" t="str">
        <f t="shared" si="19"/>
        <v>2016</v>
      </c>
      <c r="M557" s="10">
        <f>(((I557/60)/60)/24)+DATE(1970,1,1)</f>
        <v>42533.353506944448</v>
      </c>
      <c r="N557" t="b">
        <v>0</v>
      </c>
      <c r="O557">
        <v>0</v>
      </c>
      <c r="P557" t="b">
        <v>0</v>
      </c>
      <c r="Q557" t="s">
        <v>8272</v>
      </c>
      <c r="R557" s="6">
        <f>E557/D557</f>
        <v>0</v>
      </c>
      <c r="S557" s="5" t="e">
        <f>O557/E557</f>
        <v>#DIV/0!</v>
      </c>
      <c r="T557" t="s">
        <v>8327</v>
      </c>
      <c r="U557" t="s">
        <v>8328</v>
      </c>
    </row>
    <row r="558" spans="1:21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0">
        <f t="shared" si="18"/>
        <v>42345.860150462962</v>
      </c>
      <c r="L558" s="13" t="str">
        <f t="shared" si="19"/>
        <v>2015</v>
      </c>
      <c r="M558" s="10">
        <f>(((I558/60)/60)/24)+DATE(1970,1,1)</f>
        <v>42375.860150462962</v>
      </c>
      <c r="N558" t="b">
        <v>0</v>
      </c>
      <c r="O558">
        <v>1</v>
      </c>
      <c r="P558" t="b">
        <v>0</v>
      </c>
      <c r="Q558" t="s">
        <v>8272</v>
      </c>
      <c r="R558" s="6">
        <f>E558/D558</f>
        <v>2.5000000000000001E-2</v>
      </c>
      <c r="S558" s="5">
        <f>O558/E558</f>
        <v>5.0000000000000001E-3</v>
      </c>
      <c r="T558" t="s">
        <v>8327</v>
      </c>
      <c r="U558" t="s">
        <v>8328</v>
      </c>
    </row>
    <row r="559" spans="1:21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0">
        <f t="shared" si="18"/>
        <v>42676.942164351851</v>
      </c>
      <c r="L559" s="13" t="str">
        <f t="shared" si="19"/>
        <v>2016</v>
      </c>
      <c r="M559" s="10">
        <f>(((I559/60)/60)/24)+DATE(1970,1,1)</f>
        <v>42706.983831018515</v>
      </c>
      <c r="N559" t="b">
        <v>0</v>
      </c>
      <c r="O559">
        <v>20</v>
      </c>
      <c r="P559" t="b">
        <v>0</v>
      </c>
      <c r="Q559" t="s">
        <v>8272</v>
      </c>
      <c r="R559" s="6">
        <f>E559/D559</f>
        <v>9.1066666666666674E-3</v>
      </c>
      <c r="S559" s="5">
        <f>O559/E559</f>
        <v>1.4641288433382138E-2</v>
      </c>
      <c r="T559" t="s">
        <v>8327</v>
      </c>
      <c r="U559" t="s">
        <v>8328</v>
      </c>
    </row>
    <row r="560" spans="1:21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0">
        <f t="shared" si="18"/>
        <v>42057.883159722223</v>
      </c>
      <c r="L560" s="13" t="str">
        <f t="shared" si="19"/>
        <v>2015</v>
      </c>
      <c r="M560" s="10">
        <f>(((I560/60)/60)/24)+DATE(1970,1,1)</f>
        <v>42087.841493055559</v>
      </c>
      <c r="N560" t="b">
        <v>0</v>
      </c>
      <c r="O560">
        <v>0</v>
      </c>
      <c r="P560" t="b">
        <v>0</v>
      </c>
      <c r="Q560" t="s">
        <v>8272</v>
      </c>
      <c r="R560" s="6">
        <f>E560/D560</f>
        <v>0</v>
      </c>
      <c r="S560" s="5" t="e">
        <f>O560/E560</f>
        <v>#DIV/0!</v>
      </c>
      <c r="T560" t="s">
        <v>8327</v>
      </c>
      <c r="U560" t="s">
        <v>8328</v>
      </c>
    </row>
    <row r="561" spans="1:21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0">
        <f t="shared" si="18"/>
        <v>42321.283101851848</v>
      </c>
      <c r="L561" s="13" t="str">
        <f t="shared" si="19"/>
        <v>2015</v>
      </c>
      <c r="M561" s="10">
        <f>(((I561/60)/60)/24)+DATE(1970,1,1)</f>
        <v>42351.283101851848</v>
      </c>
      <c r="N561" t="b">
        <v>0</v>
      </c>
      <c r="O561">
        <v>1</v>
      </c>
      <c r="P561" t="b">
        <v>0</v>
      </c>
      <c r="Q561" t="s">
        <v>8272</v>
      </c>
      <c r="R561" s="6">
        <f>E561/D561</f>
        <v>2.0833333333333335E-4</v>
      </c>
      <c r="S561" s="5">
        <f>O561/E561</f>
        <v>0.02</v>
      </c>
      <c r="T561" t="s">
        <v>8327</v>
      </c>
      <c r="U561" t="s">
        <v>8328</v>
      </c>
    </row>
    <row r="562" spans="1:21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0">
        <f t="shared" si="18"/>
        <v>41960.771354166667</v>
      </c>
      <c r="L562" s="13" t="str">
        <f t="shared" si="19"/>
        <v>2014</v>
      </c>
      <c r="M562" s="10">
        <f>(((I562/60)/60)/24)+DATE(1970,1,1)</f>
        <v>41990.771354166667</v>
      </c>
      <c r="N562" t="b">
        <v>0</v>
      </c>
      <c r="O562">
        <v>3</v>
      </c>
      <c r="P562" t="b">
        <v>0</v>
      </c>
      <c r="Q562" t="s">
        <v>8272</v>
      </c>
      <c r="R562" s="6">
        <f>E562/D562</f>
        <v>1.2E-4</v>
      </c>
      <c r="S562" s="5">
        <f>O562/E562</f>
        <v>0.25</v>
      </c>
      <c r="T562" t="s">
        <v>8327</v>
      </c>
      <c r="U562" t="s">
        <v>8328</v>
      </c>
    </row>
    <row r="563" spans="1:21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0">
        <f t="shared" si="18"/>
        <v>42268.658715277779</v>
      </c>
      <c r="L563" s="13" t="str">
        <f t="shared" si="19"/>
        <v>2015</v>
      </c>
      <c r="M563" s="10">
        <f>(((I563/60)/60)/24)+DATE(1970,1,1)</f>
        <v>42303.658715277779</v>
      </c>
      <c r="N563" t="b">
        <v>0</v>
      </c>
      <c r="O563">
        <v>2</v>
      </c>
      <c r="P563" t="b">
        <v>0</v>
      </c>
      <c r="Q563" t="s">
        <v>8272</v>
      </c>
      <c r="R563" s="6">
        <f>E563/D563</f>
        <v>3.6666666666666666E-3</v>
      </c>
      <c r="S563" s="5">
        <f>O563/E563</f>
        <v>3.6363636363636362E-2</v>
      </c>
      <c r="T563" t="s">
        <v>8327</v>
      </c>
      <c r="U563" t="s">
        <v>8328</v>
      </c>
    </row>
    <row r="564" spans="1:21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0">
        <f t="shared" si="18"/>
        <v>42692.389062500006</v>
      </c>
      <c r="L564" s="13" t="str">
        <f t="shared" si="19"/>
        <v>2016</v>
      </c>
      <c r="M564" s="10">
        <f>(((I564/60)/60)/24)+DATE(1970,1,1)</f>
        <v>42722.389062500006</v>
      </c>
      <c r="N564" t="b">
        <v>0</v>
      </c>
      <c r="O564">
        <v>0</v>
      </c>
      <c r="P564" t="b">
        <v>0</v>
      </c>
      <c r="Q564" t="s">
        <v>8272</v>
      </c>
      <c r="R564" s="6">
        <f>E564/D564</f>
        <v>0</v>
      </c>
      <c r="S564" s="5" t="e">
        <f>O564/E564</f>
        <v>#DIV/0!</v>
      </c>
      <c r="T564" t="s">
        <v>8327</v>
      </c>
      <c r="U564" t="s">
        <v>8328</v>
      </c>
    </row>
    <row r="565" spans="1:21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0">
        <f t="shared" si="18"/>
        <v>42022.069988425923</v>
      </c>
      <c r="L565" s="13" t="str">
        <f t="shared" si="19"/>
        <v>2015</v>
      </c>
      <c r="M565" s="10">
        <f>(((I565/60)/60)/24)+DATE(1970,1,1)</f>
        <v>42052.069988425923</v>
      </c>
      <c r="N565" t="b">
        <v>0</v>
      </c>
      <c r="O565">
        <v>2</v>
      </c>
      <c r="P565" t="b">
        <v>0</v>
      </c>
      <c r="Q565" t="s">
        <v>8272</v>
      </c>
      <c r="R565" s="6">
        <f>E565/D565</f>
        <v>9.0666666666666662E-4</v>
      </c>
      <c r="S565" s="5">
        <f>O565/E565</f>
        <v>2.9411764705882353E-2</v>
      </c>
      <c r="T565" t="s">
        <v>8327</v>
      </c>
      <c r="U565" t="s">
        <v>8328</v>
      </c>
    </row>
    <row r="566" spans="1:21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0">
        <f t="shared" si="18"/>
        <v>42411.942997685182</v>
      </c>
      <c r="L566" s="13" t="str">
        <f t="shared" si="19"/>
        <v>2016</v>
      </c>
      <c r="M566" s="10">
        <f>(((I566/60)/60)/24)+DATE(1970,1,1)</f>
        <v>42441.942997685182</v>
      </c>
      <c r="N566" t="b">
        <v>0</v>
      </c>
      <c r="O566">
        <v>1</v>
      </c>
      <c r="P566" t="b">
        <v>0</v>
      </c>
      <c r="Q566" t="s">
        <v>8272</v>
      </c>
      <c r="R566" s="6">
        <f>E566/D566</f>
        <v>5.5555555555555558E-5</v>
      </c>
      <c r="S566" s="5">
        <f>O566/E566</f>
        <v>1</v>
      </c>
      <c r="T566" t="s">
        <v>8327</v>
      </c>
      <c r="U566" t="s">
        <v>8328</v>
      </c>
    </row>
    <row r="567" spans="1:21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0">
        <f t="shared" si="18"/>
        <v>42165.785289351858</v>
      </c>
      <c r="L567" s="13" t="str">
        <f t="shared" si="19"/>
        <v>2015</v>
      </c>
      <c r="M567" s="10">
        <f>(((I567/60)/60)/24)+DATE(1970,1,1)</f>
        <v>42195.785289351858</v>
      </c>
      <c r="N567" t="b">
        <v>0</v>
      </c>
      <c r="O567">
        <v>0</v>
      </c>
      <c r="P567" t="b">
        <v>0</v>
      </c>
      <c r="Q567" t="s">
        <v>8272</v>
      </c>
      <c r="R567" s="6">
        <f>E567/D567</f>
        <v>0</v>
      </c>
      <c r="S567" s="5" t="e">
        <f>O567/E567</f>
        <v>#DIV/0!</v>
      </c>
      <c r="T567" t="s">
        <v>8327</v>
      </c>
      <c r="U567" t="s">
        <v>8328</v>
      </c>
    </row>
    <row r="568" spans="1:21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0">
        <f t="shared" si="18"/>
        <v>42535.68440972222</v>
      </c>
      <c r="L568" s="13" t="str">
        <f t="shared" si="19"/>
        <v>2016</v>
      </c>
      <c r="M568" s="10">
        <f>(((I568/60)/60)/24)+DATE(1970,1,1)</f>
        <v>42565.68440972222</v>
      </c>
      <c r="N568" t="b">
        <v>0</v>
      </c>
      <c r="O568">
        <v>1</v>
      </c>
      <c r="P568" t="b">
        <v>0</v>
      </c>
      <c r="Q568" t="s">
        <v>8272</v>
      </c>
      <c r="R568" s="6">
        <f>E568/D568</f>
        <v>2.0000000000000001E-4</v>
      </c>
      <c r="S568" s="5">
        <f>O568/E568</f>
        <v>1</v>
      </c>
      <c r="T568" t="s">
        <v>8327</v>
      </c>
      <c r="U568" t="s">
        <v>8328</v>
      </c>
    </row>
    <row r="569" spans="1:21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0">
        <f t="shared" si="18"/>
        <v>41975.842523148152</v>
      </c>
      <c r="L569" s="13" t="str">
        <f t="shared" si="19"/>
        <v>2014</v>
      </c>
      <c r="M569" s="10">
        <f>(((I569/60)/60)/24)+DATE(1970,1,1)</f>
        <v>42005.842523148152</v>
      </c>
      <c r="N569" t="b">
        <v>0</v>
      </c>
      <c r="O569">
        <v>0</v>
      </c>
      <c r="P569" t="b">
        <v>0</v>
      </c>
      <c r="Q569" t="s">
        <v>8272</v>
      </c>
      <c r="R569" s="6">
        <f>E569/D569</f>
        <v>0</v>
      </c>
      <c r="S569" s="5" t="e">
        <f>O569/E569</f>
        <v>#DIV/0!</v>
      </c>
      <c r="T569" t="s">
        <v>8327</v>
      </c>
      <c r="U569" t="s">
        <v>8328</v>
      </c>
    </row>
    <row r="570" spans="1:21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0">
        <f t="shared" si="18"/>
        <v>42348.9215625</v>
      </c>
      <c r="L570" s="13" t="str">
        <f t="shared" si="19"/>
        <v>2015</v>
      </c>
      <c r="M570" s="10">
        <f>(((I570/60)/60)/24)+DATE(1970,1,1)</f>
        <v>42385.458333333328</v>
      </c>
      <c r="N570" t="b">
        <v>0</v>
      </c>
      <c r="O570">
        <v>5</v>
      </c>
      <c r="P570" t="b">
        <v>0</v>
      </c>
      <c r="Q570" t="s">
        <v>8272</v>
      </c>
      <c r="R570" s="6">
        <f>E570/D570</f>
        <v>0.01</v>
      </c>
      <c r="S570" s="5">
        <f>O570/E570</f>
        <v>2.0408163265306121E-2</v>
      </c>
      <c r="T570" t="s">
        <v>8327</v>
      </c>
      <c r="U570" t="s">
        <v>8328</v>
      </c>
    </row>
    <row r="571" spans="1:21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0">
        <f t="shared" si="18"/>
        <v>42340.847361111111</v>
      </c>
      <c r="L571" s="13" t="str">
        <f t="shared" si="19"/>
        <v>2015</v>
      </c>
      <c r="M571" s="10">
        <f>(((I571/60)/60)/24)+DATE(1970,1,1)</f>
        <v>42370.847361111111</v>
      </c>
      <c r="N571" t="b">
        <v>0</v>
      </c>
      <c r="O571">
        <v>1</v>
      </c>
      <c r="P571" t="b">
        <v>0</v>
      </c>
      <c r="Q571" t="s">
        <v>8272</v>
      </c>
      <c r="R571" s="6">
        <f>E571/D571</f>
        <v>8.0000000000000002E-3</v>
      </c>
      <c r="S571" s="5">
        <f>O571/E571</f>
        <v>0.05</v>
      </c>
      <c r="T571" t="s">
        <v>8327</v>
      </c>
      <c r="U571" t="s">
        <v>8328</v>
      </c>
    </row>
    <row r="572" spans="1:21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0">
        <f t="shared" si="18"/>
        <v>42388.798252314817</v>
      </c>
      <c r="L572" s="13" t="str">
        <f t="shared" si="19"/>
        <v>2016</v>
      </c>
      <c r="M572" s="10">
        <f>(((I572/60)/60)/24)+DATE(1970,1,1)</f>
        <v>42418.798252314817</v>
      </c>
      <c r="N572" t="b">
        <v>0</v>
      </c>
      <c r="O572">
        <v>1</v>
      </c>
      <c r="P572" t="b">
        <v>0</v>
      </c>
      <c r="Q572" t="s">
        <v>8272</v>
      </c>
      <c r="R572" s="6">
        <f>E572/D572</f>
        <v>1.6705882352941177E-3</v>
      </c>
      <c r="S572" s="5">
        <f>O572/E572</f>
        <v>7.0422535211267607E-3</v>
      </c>
      <c r="T572" t="s">
        <v>8327</v>
      </c>
      <c r="U572" t="s">
        <v>8328</v>
      </c>
    </row>
    <row r="573" spans="1:21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0">
        <f t="shared" si="18"/>
        <v>42192.816238425927</v>
      </c>
      <c r="L573" s="13" t="str">
        <f t="shared" si="19"/>
        <v>2015</v>
      </c>
      <c r="M573" s="10">
        <f>(((I573/60)/60)/24)+DATE(1970,1,1)</f>
        <v>42212.165972222225</v>
      </c>
      <c r="N573" t="b">
        <v>0</v>
      </c>
      <c r="O573">
        <v>2</v>
      </c>
      <c r="P573" t="b">
        <v>0</v>
      </c>
      <c r="Q573" t="s">
        <v>8272</v>
      </c>
      <c r="R573" s="6">
        <f>E573/D573</f>
        <v>4.2399999999999998E-3</v>
      </c>
      <c r="S573" s="5">
        <f>O573/E573</f>
        <v>1.8867924528301886E-2</v>
      </c>
      <c r="T573" t="s">
        <v>8327</v>
      </c>
      <c r="U573" t="s">
        <v>8328</v>
      </c>
    </row>
    <row r="574" spans="1:21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0">
        <f t="shared" si="18"/>
        <v>42282.71629629629</v>
      </c>
      <c r="L574" s="13" t="str">
        <f t="shared" si="19"/>
        <v>2015</v>
      </c>
      <c r="M574" s="10">
        <f>(((I574/60)/60)/24)+DATE(1970,1,1)</f>
        <v>42312.757962962962</v>
      </c>
      <c r="N574" t="b">
        <v>0</v>
      </c>
      <c r="O574">
        <v>0</v>
      </c>
      <c r="P574" t="b">
        <v>0</v>
      </c>
      <c r="Q574" t="s">
        <v>8272</v>
      </c>
      <c r="R574" s="6">
        <f>E574/D574</f>
        <v>0</v>
      </c>
      <c r="S574" s="5" t="e">
        <f>O574/E574</f>
        <v>#DIV/0!</v>
      </c>
      <c r="T574" t="s">
        <v>8327</v>
      </c>
      <c r="U574" t="s">
        <v>8328</v>
      </c>
    </row>
    <row r="575" spans="1:21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0">
        <f t="shared" si="18"/>
        <v>41963.050127314811</v>
      </c>
      <c r="L575" s="13" t="str">
        <f t="shared" si="19"/>
        <v>2014</v>
      </c>
      <c r="M575" s="10">
        <f>(((I575/60)/60)/24)+DATE(1970,1,1)</f>
        <v>42022.05</v>
      </c>
      <c r="N575" t="b">
        <v>0</v>
      </c>
      <c r="O575">
        <v>9</v>
      </c>
      <c r="P575" t="b">
        <v>0</v>
      </c>
      <c r="Q575" t="s">
        <v>8272</v>
      </c>
      <c r="R575" s="6">
        <f>E575/D575</f>
        <v>3.892538925389254E-3</v>
      </c>
      <c r="S575" s="5">
        <f>O575/E575</f>
        <v>2.6011560693641619E-2</v>
      </c>
      <c r="T575" t="s">
        <v>8327</v>
      </c>
      <c r="U575" t="s">
        <v>8328</v>
      </c>
    </row>
    <row r="576" spans="1:21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0">
        <f t="shared" si="18"/>
        <v>42632.443368055552</v>
      </c>
      <c r="L576" s="13" t="str">
        <f t="shared" si="19"/>
        <v>2016</v>
      </c>
      <c r="M576" s="10">
        <f>(((I576/60)/60)/24)+DATE(1970,1,1)</f>
        <v>42662.443368055552</v>
      </c>
      <c r="N576" t="b">
        <v>0</v>
      </c>
      <c r="O576">
        <v>4</v>
      </c>
      <c r="P576" t="b">
        <v>0</v>
      </c>
      <c r="Q576" t="s">
        <v>8272</v>
      </c>
      <c r="R576" s="6">
        <f>E576/D576</f>
        <v>7.1556350626118068E-3</v>
      </c>
      <c r="S576" s="5">
        <f>O576/E576</f>
        <v>0.05</v>
      </c>
      <c r="T576" t="s">
        <v>8327</v>
      </c>
      <c r="U576" t="s">
        <v>8328</v>
      </c>
    </row>
    <row r="577" spans="1:21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0">
        <f t="shared" si="18"/>
        <v>42138.692627314813</v>
      </c>
      <c r="L577" s="13" t="str">
        <f t="shared" si="19"/>
        <v>2015</v>
      </c>
      <c r="M577" s="10">
        <f>(((I577/60)/60)/24)+DATE(1970,1,1)</f>
        <v>42168.692627314813</v>
      </c>
      <c r="N577" t="b">
        <v>0</v>
      </c>
      <c r="O577">
        <v>4</v>
      </c>
      <c r="P577" t="b">
        <v>0</v>
      </c>
      <c r="Q577" t="s">
        <v>8272</v>
      </c>
      <c r="R577" s="6">
        <f>E577/D577</f>
        <v>4.3166666666666666E-3</v>
      </c>
      <c r="S577" s="5">
        <f>O577/E577</f>
        <v>1.5444015444015444E-2</v>
      </c>
      <c r="T577" t="s">
        <v>8327</v>
      </c>
      <c r="U577" t="s">
        <v>8328</v>
      </c>
    </row>
    <row r="578" spans="1:21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0">
        <f t="shared" si="18"/>
        <v>42031.471666666665</v>
      </c>
      <c r="L578" s="13" t="str">
        <f t="shared" si="19"/>
        <v>2015</v>
      </c>
      <c r="M578" s="10">
        <f>(((I578/60)/60)/24)+DATE(1970,1,1)</f>
        <v>42091.43</v>
      </c>
      <c r="N578" t="b">
        <v>0</v>
      </c>
      <c r="O578">
        <v>1</v>
      </c>
      <c r="P578" t="b">
        <v>0</v>
      </c>
      <c r="Q578" t="s">
        <v>8272</v>
      </c>
      <c r="R578" s="6">
        <f>E578/D578</f>
        <v>1.2500000000000001E-5</v>
      </c>
      <c r="S578" s="5">
        <f>O578/E578</f>
        <v>1</v>
      </c>
      <c r="T578" t="s">
        <v>8327</v>
      </c>
      <c r="U578" t="s">
        <v>8328</v>
      </c>
    </row>
    <row r="579" spans="1:21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0">
        <f t="shared" ref="K579:K642" si="20">(((J579/60)/60)/24)+DATE(1970,1,1)</f>
        <v>42450.589143518519</v>
      </c>
      <c r="L579" s="13" t="str">
        <f t="shared" ref="L579:L642" si="21">TEXT(K579,"yyyy")</f>
        <v>2016</v>
      </c>
      <c r="M579" s="10">
        <f>(((I579/60)/60)/24)+DATE(1970,1,1)</f>
        <v>42510.589143518519</v>
      </c>
      <c r="N579" t="b">
        <v>0</v>
      </c>
      <c r="O579">
        <v>1</v>
      </c>
      <c r="P579" t="b">
        <v>0</v>
      </c>
      <c r="Q579" t="s">
        <v>8272</v>
      </c>
      <c r="R579" s="6">
        <f>E579/D579</f>
        <v>2E-3</v>
      </c>
      <c r="S579" s="5">
        <f>O579/E579</f>
        <v>0.1</v>
      </c>
      <c r="T579" t="s">
        <v>8327</v>
      </c>
      <c r="U579" t="s">
        <v>8328</v>
      </c>
    </row>
    <row r="580" spans="1:21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0">
        <f t="shared" si="20"/>
        <v>42230.578622685185</v>
      </c>
      <c r="L580" s="13" t="str">
        <f t="shared" si="21"/>
        <v>2015</v>
      </c>
      <c r="M580" s="10">
        <f>(((I580/60)/60)/24)+DATE(1970,1,1)</f>
        <v>42254.578622685185</v>
      </c>
      <c r="N580" t="b">
        <v>0</v>
      </c>
      <c r="O580">
        <v>7</v>
      </c>
      <c r="P580" t="b">
        <v>0</v>
      </c>
      <c r="Q580" t="s">
        <v>8272</v>
      </c>
      <c r="R580" s="6">
        <f>E580/D580</f>
        <v>1.12E-4</v>
      </c>
      <c r="S580" s="5">
        <f>O580/E580</f>
        <v>0.5</v>
      </c>
      <c r="T580" t="s">
        <v>8327</v>
      </c>
      <c r="U580" t="s">
        <v>8328</v>
      </c>
    </row>
    <row r="581" spans="1:21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0">
        <f t="shared" si="20"/>
        <v>41968.852118055554</v>
      </c>
      <c r="L581" s="13" t="str">
        <f t="shared" si="21"/>
        <v>2014</v>
      </c>
      <c r="M581" s="10">
        <f>(((I581/60)/60)/24)+DATE(1970,1,1)</f>
        <v>41998.852118055554</v>
      </c>
      <c r="N581" t="b">
        <v>0</v>
      </c>
      <c r="O581">
        <v>5</v>
      </c>
      <c r="P581" t="b">
        <v>0</v>
      </c>
      <c r="Q581" t="s">
        <v>8272</v>
      </c>
      <c r="R581" s="6">
        <f>E581/D581</f>
        <v>1.4583333333333334E-2</v>
      </c>
      <c r="S581" s="5">
        <f>O581/E581</f>
        <v>2.8571428571428571E-2</v>
      </c>
      <c r="T581" t="s">
        <v>8327</v>
      </c>
      <c r="U581" t="s">
        <v>8328</v>
      </c>
    </row>
    <row r="582" spans="1:21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0">
        <f t="shared" si="20"/>
        <v>42605.908182870371</v>
      </c>
      <c r="L582" s="13" t="str">
        <f t="shared" si="21"/>
        <v>2016</v>
      </c>
      <c r="M582" s="10">
        <f>(((I582/60)/60)/24)+DATE(1970,1,1)</f>
        <v>42635.908182870371</v>
      </c>
      <c r="N582" t="b">
        <v>0</v>
      </c>
      <c r="O582">
        <v>1</v>
      </c>
      <c r="P582" t="b">
        <v>0</v>
      </c>
      <c r="Q582" t="s">
        <v>8272</v>
      </c>
      <c r="R582" s="6">
        <f>E582/D582</f>
        <v>3.3333333333333332E-4</v>
      </c>
      <c r="S582" s="5">
        <f>O582/E582</f>
        <v>1</v>
      </c>
      <c r="T582" t="s">
        <v>8327</v>
      </c>
      <c r="U582" t="s">
        <v>8328</v>
      </c>
    </row>
    <row r="583" spans="1:21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0">
        <f t="shared" si="20"/>
        <v>42188.012777777782</v>
      </c>
      <c r="L583" s="13" t="str">
        <f t="shared" si="21"/>
        <v>2015</v>
      </c>
      <c r="M583" s="10">
        <f>(((I583/60)/60)/24)+DATE(1970,1,1)</f>
        <v>42218.012777777782</v>
      </c>
      <c r="N583" t="b">
        <v>0</v>
      </c>
      <c r="O583">
        <v>0</v>
      </c>
      <c r="P583" t="b">
        <v>0</v>
      </c>
      <c r="Q583" t="s">
        <v>8272</v>
      </c>
      <c r="R583" s="6">
        <f>E583/D583</f>
        <v>0</v>
      </c>
      <c r="S583" s="5" t="e">
        <f>O583/E583</f>
        <v>#DIV/0!</v>
      </c>
      <c r="T583" t="s">
        <v>8327</v>
      </c>
      <c r="U583" t="s">
        <v>8328</v>
      </c>
    </row>
    <row r="584" spans="1:21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0">
        <f t="shared" si="20"/>
        <v>42055.739803240736</v>
      </c>
      <c r="L584" s="13" t="str">
        <f t="shared" si="21"/>
        <v>2015</v>
      </c>
      <c r="M584" s="10">
        <f>(((I584/60)/60)/24)+DATE(1970,1,1)</f>
        <v>42078.75</v>
      </c>
      <c r="N584" t="b">
        <v>0</v>
      </c>
      <c r="O584">
        <v>0</v>
      </c>
      <c r="P584" t="b">
        <v>0</v>
      </c>
      <c r="Q584" t="s">
        <v>8272</v>
      </c>
      <c r="R584" s="6">
        <f>E584/D584</f>
        <v>0</v>
      </c>
      <c r="S584" s="5" t="e">
        <f>O584/E584</f>
        <v>#DIV/0!</v>
      </c>
      <c r="T584" t="s">
        <v>8327</v>
      </c>
      <c r="U584" t="s">
        <v>8328</v>
      </c>
    </row>
    <row r="585" spans="1:21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0">
        <f t="shared" si="20"/>
        <v>42052.93850694444</v>
      </c>
      <c r="L585" s="13" t="str">
        <f t="shared" si="21"/>
        <v>2015</v>
      </c>
      <c r="M585" s="10">
        <f>(((I585/60)/60)/24)+DATE(1970,1,1)</f>
        <v>42082.896840277783</v>
      </c>
      <c r="N585" t="b">
        <v>0</v>
      </c>
      <c r="O585">
        <v>1</v>
      </c>
      <c r="P585" t="b">
        <v>0</v>
      </c>
      <c r="Q585" t="s">
        <v>8272</v>
      </c>
      <c r="R585" s="6">
        <f>E585/D585</f>
        <v>1.1111111111111112E-4</v>
      </c>
      <c r="S585" s="5">
        <f>O585/E585</f>
        <v>1</v>
      </c>
      <c r="T585" t="s">
        <v>8327</v>
      </c>
      <c r="U585" t="s">
        <v>8328</v>
      </c>
    </row>
    <row r="586" spans="1:21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0">
        <f t="shared" si="20"/>
        <v>42049.716620370367</v>
      </c>
      <c r="L586" s="13" t="str">
        <f t="shared" si="21"/>
        <v>2015</v>
      </c>
      <c r="M586" s="10">
        <f>(((I586/60)/60)/24)+DATE(1970,1,1)</f>
        <v>42079.674953703703</v>
      </c>
      <c r="N586" t="b">
        <v>0</v>
      </c>
      <c r="O586">
        <v>2</v>
      </c>
      <c r="P586" t="b">
        <v>0</v>
      </c>
      <c r="Q586" t="s">
        <v>8272</v>
      </c>
      <c r="R586" s="6">
        <f>E586/D586</f>
        <v>0.01</v>
      </c>
      <c r="S586" s="5">
        <f>O586/E586</f>
        <v>0.2</v>
      </c>
      <c r="T586" t="s">
        <v>8327</v>
      </c>
      <c r="U586" t="s">
        <v>8328</v>
      </c>
    </row>
    <row r="587" spans="1:21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0">
        <f t="shared" si="20"/>
        <v>42283.3909375</v>
      </c>
      <c r="L587" s="13" t="str">
        <f t="shared" si="21"/>
        <v>2015</v>
      </c>
      <c r="M587" s="10">
        <f>(((I587/60)/60)/24)+DATE(1970,1,1)</f>
        <v>42339</v>
      </c>
      <c r="N587" t="b">
        <v>0</v>
      </c>
      <c r="O587">
        <v>0</v>
      </c>
      <c r="P587" t="b">
        <v>0</v>
      </c>
      <c r="Q587" t="s">
        <v>8272</v>
      </c>
      <c r="R587" s="6">
        <f>E587/D587</f>
        <v>0</v>
      </c>
      <c r="S587" s="5" t="e">
        <f>O587/E587</f>
        <v>#DIV/0!</v>
      </c>
      <c r="T587" t="s">
        <v>8327</v>
      </c>
      <c r="U587" t="s">
        <v>8328</v>
      </c>
    </row>
    <row r="588" spans="1:21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0">
        <f t="shared" si="20"/>
        <v>42020.854247685187</v>
      </c>
      <c r="L588" s="13" t="str">
        <f t="shared" si="21"/>
        <v>2015</v>
      </c>
      <c r="M588" s="10">
        <f>(((I588/60)/60)/24)+DATE(1970,1,1)</f>
        <v>42050.854247685187</v>
      </c>
      <c r="N588" t="b">
        <v>0</v>
      </c>
      <c r="O588">
        <v>4</v>
      </c>
      <c r="P588" t="b">
        <v>0</v>
      </c>
      <c r="Q588" t="s">
        <v>8272</v>
      </c>
      <c r="R588" s="6">
        <f>E588/D588</f>
        <v>5.5999999999999999E-3</v>
      </c>
      <c r="S588" s="5">
        <f>O588/E588</f>
        <v>7.1428571428571425E-2</v>
      </c>
      <c r="T588" t="s">
        <v>8327</v>
      </c>
      <c r="U588" t="s">
        <v>8328</v>
      </c>
    </row>
    <row r="589" spans="1:21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0">
        <f t="shared" si="20"/>
        <v>42080.757326388892</v>
      </c>
      <c r="L589" s="13" t="str">
        <f t="shared" si="21"/>
        <v>2015</v>
      </c>
      <c r="M589" s="10">
        <f>(((I589/60)/60)/24)+DATE(1970,1,1)</f>
        <v>42110.757326388892</v>
      </c>
      <c r="N589" t="b">
        <v>0</v>
      </c>
      <c r="O589">
        <v>7</v>
      </c>
      <c r="P589" t="b">
        <v>0</v>
      </c>
      <c r="Q589" t="s">
        <v>8272</v>
      </c>
      <c r="R589" s="6">
        <f>E589/D589</f>
        <v>9.0833333333333335E-2</v>
      </c>
      <c r="S589" s="5">
        <f>O589/E589</f>
        <v>2.5688073394495412E-3</v>
      </c>
      <c r="T589" t="s">
        <v>8327</v>
      </c>
      <c r="U589" t="s">
        <v>8328</v>
      </c>
    </row>
    <row r="590" spans="1:21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0">
        <f t="shared" si="20"/>
        <v>42631.769513888896</v>
      </c>
      <c r="L590" s="13" t="str">
        <f t="shared" si="21"/>
        <v>2016</v>
      </c>
      <c r="M590" s="10">
        <f>(((I590/60)/60)/24)+DATE(1970,1,1)</f>
        <v>42691.811180555553</v>
      </c>
      <c r="N590" t="b">
        <v>0</v>
      </c>
      <c r="O590">
        <v>2</v>
      </c>
      <c r="P590" t="b">
        <v>0</v>
      </c>
      <c r="Q590" t="s">
        <v>8272</v>
      </c>
      <c r="R590" s="6">
        <f>E590/D590</f>
        <v>3.3444444444444443E-2</v>
      </c>
      <c r="S590" s="5">
        <f>O590/E590</f>
        <v>6.6445182724252493E-3</v>
      </c>
      <c r="T590" t="s">
        <v>8327</v>
      </c>
      <c r="U590" t="s">
        <v>8328</v>
      </c>
    </row>
    <row r="591" spans="1:21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0">
        <f t="shared" si="20"/>
        <v>42178.614571759259</v>
      </c>
      <c r="L591" s="13" t="str">
        <f t="shared" si="21"/>
        <v>2015</v>
      </c>
      <c r="M591" s="10">
        <f>(((I591/60)/60)/24)+DATE(1970,1,1)</f>
        <v>42193.614571759259</v>
      </c>
      <c r="N591" t="b">
        <v>0</v>
      </c>
      <c r="O591">
        <v>1</v>
      </c>
      <c r="P591" t="b">
        <v>0</v>
      </c>
      <c r="Q591" t="s">
        <v>8272</v>
      </c>
      <c r="R591" s="6">
        <f>E591/D591</f>
        <v>1.3333333333333334E-4</v>
      </c>
      <c r="S591" s="5">
        <f>O591/E591</f>
        <v>1</v>
      </c>
      <c r="T591" t="s">
        <v>8327</v>
      </c>
      <c r="U591" t="s">
        <v>8328</v>
      </c>
    </row>
    <row r="592" spans="1:21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0">
        <f t="shared" si="20"/>
        <v>42377.554756944446</v>
      </c>
      <c r="L592" s="13" t="str">
        <f t="shared" si="21"/>
        <v>2016</v>
      </c>
      <c r="M592" s="10">
        <f>(((I592/60)/60)/24)+DATE(1970,1,1)</f>
        <v>42408.542361111111</v>
      </c>
      <c r="N592" t="b">
        <v>0</v>
      </c>
      <c r="O592">
        <v>9</v>
      </c>
      <c r="P592" t="b">
        <v>0</v>
      </c>
      <c r="Q592" t="s">
        <v>8272</v>
      </c>
      <c r="R592" s="6">
        <f>E592/D592</f>
        <v>4.4600000000000001E-2</v>
      </c>
      <c r="S592" s="5">
        <f>O592/E592</f>
        <v>4.0358744394618833E-2</v>
      </c>
      <c r="T592" t="s">
        <v>8327</v>
      </c>
      <c r="U592" t="s">
        <v>8328</v>
      </c>
    </row>
    <row r="593" spans="1:21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0">
        <f t="shared" si="20"/>
        <v>42177.543171296296</v>
      </c>
      <c r="L593" s="13" t="str">
        <f t="shared" si="21"/>
        <v>2015</v>
      </c>
      <c r="M593" s="10">
        <f>(((I593/60)/60)/24)+DATE(1970,1,1)</f>
        <v>42207.543171296296</v>
      </c>
      <c r="N593" t="b">
        <v>0</v>
      </c>
      <c r="O593">
        <v>2</v>
      </c>
      <c r="P593" t="b">
        <v>0</v>
      </c>
      <c r="Q593" t="s">
        <v>8272</v>
      </c>
      <c r="R593" s="6">
        <f>E593/D593</f>
        <v>6.0999999999999997E-4</v>
      </c>
      <c r="S593" s="5">
        <f>O593/E593</f>
        <v>3.2786885245901641E-2</v>
      </c>
      <c r="T593" t="s">
        <v>8327</v>
      </c>
      <c r="U593" t="s">
        <v>8328</v>
      </c>
    </row>
    <row r="594" spans="1:21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0">
        <f t="shared" si="20"/>
        <v>41946.232175925928</v>
      </c>
      <c r="L594" s="13" t="str">
        <f t="shared" si="21"/>
        <v>2014</v>
      </c>
      <c r="M594" s="10">
        <f>(((I594/60)/60)/24)+DATE(1970,1,1)</f>
        <v>41976.232175925921</v>
      </c>
      <c r="N594" t="b">
        <v>0</v>
      </c>
      <c r="O594">
        <v>1</v>
      </c>
      <c r="P594" t="b">
        <v>0</v>
      </c>
      <c r="Q594" t="s">
        <v>8272</v>
      </c>
      <c r="R594" s="6">
        <f>E594/D594</f>
        <v>3.3333333333333333E-2</v>
      </c>
      <c r="S594" s="5">
        <f>O594/E594</f>
        <v>4.0000000000000001E-3</v>
      </c>
      <c r="T594" t="s">
        <v>8327</v>
      </c>
      <c r="U594" t="s">
        <v>8328</v>
      </c>
    </row>
    <row r="595" spans="1:21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0">
        <f t="shared" si="20"/>
        <v>42070.677604166667</v>
      </c>
      <c r="L595" s="13" t="str">
        <f t="shared" si="21"/>
        <v>2015</v>
      </c>
      <c r="M595" s="10">
        <f>(((I595/60)/60)/24)+DATE(1970,1,1)</f>
        <v>42100.635937500003</v>
      </c>
      <c r="N595" t="b">
        <v>0</v>
      </c>
      <c r="O595">
        <v>7</v>
      </c>
      <c r="P595" t="b">
        <v>0</v>
      </c>
      <c r="Q595" t="s">
        <v>8272</v>
      </c>
      <c r="R595" s="6">
        <f>E595/D595</f>
        <v>0.23</v>
      </c>
      <c r="S595" s="5">
        <f>O595/E595</f>
        <v>6.0869565217391307E-2</v>
      </c>
      <c r="T595" t="s">
        <v>8327</v>
      </c>
      <c r="U595" t="s">
        <v>8328</v>
      </c>
    </row>
    <row r="596" spans="1:21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0">
        <f t="shared" si="20"/>
        <v>42446.780162037037</v>
      </c>
      <c r="L596" s="13" t="str">
        <f t="shared" si="21"/>
        <v>2016</v>
      </c>
      <c r="M596" s="10">
        <f>(((I596/60)/60)/24)+DATE(1970,1,1)</f>
        <v>42476.780162037037</v>
      </c>
      <c r="N596" t="b">
        <v>0</v>
      </c>
      <c r="O596">
        <v>2</v>
      </c>
      <c r="P596" t="b">
        <v>0</v>
      </c>
      <c r="Q596" t="s">
        <v>8272</v>
      </c>
      <c r="R596" s="6">
        <f>E596/D596</f>
        <v>1.0399999999999999E-3</v>
      </c>
      <c r="S596" s="5">
        <f>O596/E596</f>
        <v>7.6923076923076927E-2</v>
      </c>
      <c r="T596" t="s">
        <v>8327</v>
      </c>
      <c r="U596" t="s">
        <v>8328</v>
      </c>
    </row>
    <row r="597" spans="1:21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0">
        <f t="shared" si="20"/>
        <v>42083.069884259254</v>
      </c>
      <c r="L597" s="13" t="str">
        <f t="shared" si="21"/>
        <v>2015</v>
      </c>
      <c r="M597" s="10">
        <f>(((I597/60)/60)/24)+DATE(1970,1,1)</f>
        <v>42128.069884259254</v>
      </c>
      <c r="N597" t="b">
        <v>0</v>
      </c>
      <c r="O597">
        <v>8</v>
      </c>
      <c r="P597" t="b">
        <v>0</v>
      </c>
      <c r="Q597" t="s">
        <v>8272</v>
      </c>
      <c r="R597" s="6">
        <f>E597/D597</f>
        <v>4.2599999999999999E-3</v>
      </c>
      <c r="S597" s="5">
        <f>O597/E597</f>
        <v>1.8779342723004695E-2</v>
      </c>
      <c r="T597" t="s">
        <v>8327</v>
      </c>
      <c r="U597" t="s">
        <v>8328</v>
      </c>
    </row>
    <row r="598" spans="1:21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0">
        <f t="shared" si="20"/>
        <v>42646.896898148145</v>
      </c>
      <c r="L598" s="13" t="str">
        <f t="shared" si="21"/>
        <v>2016</v>
      </c>
      <c r="M598" s="10">
        <f>(((I598/60)/60)/24)+DATE(1970,1,1)</f>
        <v>42676.896898148145</v>
      </c>
      <c r="N598" t="b">
        <v>0</v>
      </c>
      <c r="O598">
        <v>2</v>
      </c>
      <c r="P598" t="b">
        <v>0</v>
      </c>
      <c r="Q598" t="s">
        <v>8272</v>
      </c>
      <c r="R598" s="6">
        <f>E598/D598</f>
        <v>2.9999999999999997E-4</v>
      </c>
      <c r="S598" s="5">
        <f>O598/E598</f>
        <v>0.33333333333333331</v>
      </c>
      <c r="T598" t="s">
        <v>8327</v>
      </c>
      <c r="U598" t="s">
        <v>8328</v>
      </c>
    </row>
    <row r="599" spans="1:21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0">
        <f t="shared" si="20"/>
        <v>42545.705266203702</v>
      </c>
      <c r="L599" s="13" t="str">
        <f t="shared" si="21"/>
        <v>2016</v>
      </c>
      <c r="M599" s="10">
        <f>(((I599/60)/60)/24)+DATE(1970,1,1)</f>
        <v>42582.666666666672</v>
      </c>
      <c r="N599" t="b">
        <v>0</v>
      </c>
      <c r="O599">
        <v>2</v>
      </c>
      <c r="P599" t="b">
        <v>0</v>
      </c>
      <c r="Q599" t="s">
        <v>8272</v>
      </c>
      <c r="R599" s="6">
        <f>E599/D599</f>
        <v>2.6666666666666666E-3</v>
      </c>
      <c r="S599" s="5">
        <f>O599/E599</f>
        <v>0.1</v>
      </c>
      <c r="T599" t="s">
        <v>8327</v>
      </c>
      <c r="U599" t="s">
        <v>8328</v>
      </c>
    </row>
    <row r="600" spans="1:21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0">
        <f t="shared" si="20"/>
        <v>41948.00209490741</v>
      </c>
      <c r="L600" s="13" t="str">
        <f t="shared" si="21"/>
        <v>2014</v>
      </c>
      <c r="M600" s="10">
        <f>(((I600/60)/60)/24)+DATE(1970,1,1)</f>
        <v>41978.00209490741</v>
      </c>
      <c r="N600" t="b">
        <v>0</v>
      </c>
      <c r="O600">
        <v>7</v>
      </c>
      <c r="P600" t="b">
        <v>0</v>
      </c>
      <c r="Q600" t="s">
        <v>8272</v>
      </c>
      <c r="R600" s="6">
        <f>E600/D600</f>
        <v>0.34</v>
      </c>
      <c r="S600" s="5">
        <f>O600/E600</f>
        <v>8.2352941176470594E-3</v>
      </c>
      <c r="T600" t="s">
        <v>8327</v>
      </c>
      <c r="U600" t="s">
        <v>8328</v>
      </c>
    </row>
    <row r="601" spans="1:21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0">
        <f t="shared" si="20"/>
        <v>42047.812523148154</v>
      </c>
      <c r="L601" s="13" t="str">
        <f t="shared" si="21"/>
        <v>2015</v>
      </c>
      <c r="M601" s="10">
        <f>(((I601/60)/60)/24)+DATE(1970,1,1)</f>
        <v>42071.636111111111</v>
      </c>
      <c r="N601" t="b">
        <v>0</v>
      </c>
      <c r="O601">
        <v>2</v>
      </c>
      <c r="P601" t="b">
        <v>0</v>
      </c>
      <c r="Q601" t="s">
        <v>8272</v>
      </c>
      <c r="R601" s="6">
        <f>E601/D601</f>
        <v>6.2E-4</v>
      </c>
      <c r="S601" s="5">
        <f>O601/E601</f>
        <v>6.4516129032258063E-2</v>
      </c>
      <c r="T601" t="s">
        <v>8327</v>
      </c>
      <c r="U601" t="s">
        <v>8328</v>
      </c>
    </row>
    <row r="602" spans="1:21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0">
        <f t="shared" si="20"/>
        <v>42073.798171296294</v>
      </c>
      <c r="L602" s="13" t="str">
        <f t="shared" si="21"/>
        <v>2015</v>
      </c>
      <c r="M602" s="10">
        <f>(((I602/60)/60)/24)+DATE(1970,1,1)</f>
        <v>42133.798171296294</v>
      </c>
      <c r="N602" t="b">
        <v>0</v>
      </c>
      <c r="O602">
        <v>1</v>
      </c>
      <c r="P602" t="b">
        <v>0</v>
      </c>
      <c r="Q602" t="s">
        <v>8272</v>
      </c>
      <c r="R602" s="6">
        <f>E602/D602</f>
        <v>0.02</v>
      </c>
      <c r="S602" s="5">
        <f>O602/E602</f>
        <v>0.01</v>
      </c>
      <c r="T602" t="s">
        <v>8327</v>
      </c>
      <c r="U602" t="s">
        <v>8328</v>
      </c>
    </row>
    <row r="603" spans="1:21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0">
        <f t="shared" si="20"/>
        <v>41969.858090277776</v>
      </c>
      <c r="L603" s="13" t="str">
        <f t="shared" si="21"/>
        <v>2014</v>
      </c>
      <c r="M603" s="10">
        <f>(((I603/60)/60)/24)+DATE(1970,1,1)</f>
        <v>41999.858090277776</v>
      </c>
      <c r="N603" t="b">
        <v>0</v>
      </c>
      <c r="O603">
        <v>6</v>
      </c>
      <c r="P603" t="b">
        <v>0</v>
      </c>
      <c r="Q603" t="s">
        <v>8272</v>
      </c>
      <c r="R603" s="6">
        <f>E603/D603</f>
        <v>1.4E-2</v>
      </c>
      <c r="S603" s="5">
        <f>O603/E603</f>
        <v>4.2857142857142858E-2</v>
      </c>
      <c r="T603" t="s">
        <v>8327</v>
      </c>
      <c r="U603" t="s">
        <v>8328</v>
      </c>
    </row>
    <row r="604" spans="1:21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0">
        <f t="shared" si="20"/>
        <v>42143.79415509259</v>
      </c>
      <c r="L604" s="13" t="str">
        <f t="shared" si="21"/>
        <v>2015</v>
      </c>
      <c r="M604" s="10">
        <f>(((I604/60)/60)/24)+DATE(1970,1,1)</f>
        <v>42173.79415509259</v>
      </c>
      <c r="N604" t="b">
        <v>0</v>
      </c>
      <c r="O604">
        <v>0</v>
      </c>
      <c r="P604" t="b">
        <v>0</v>
      </c>
      <c r="Q604" t="s">
        <v>8272</v>
      </c>
      <c r="R604" s="6">
        <f>E604/D604</f>
        <v>0</v>
      </c>
      <c r="S604" s="5" t="e">
        <f>O604/E604</f>
        <v>#DIV/0!</v>
      </c>
      <c r="T604" t="s">
        <v>8327</v>
      </c>
      <c r="U604" t="s">
        <v>8328</v>
      </c>
    </row>
    <row r="605" spans="1:21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0">
        <f t="shared" si="20"/>
        <v>41835.639155092591</v>
      </c>
      <c r="L605" s="13" t="str">
        <f t="shared" si="21"/>
        <v>2014</v>
      </c>
      <c r="M605" s="10">
        <f>(((I605/60)/60)/24)+DATE(1970,1,1)</f>
        <v>41865.639155092591</v>
      </c>
      <c r="N605" t="b">
        <v>0</v>
      </c>
      <c r="O605">
        <v>13</v>
      </c>
      <c r="P605" t="b">
        <v>0</v>
      </c>
      <c r="Q605" t="s">
        <v>8272</v>
      </c>
      <c r="R605" s="6">
        <f>E605/D605</f>
        <v>3.9334666666666664E-2</v>
      </c>
      <c r="S605" s="5">
        <f>O605/E605</f>
        <v>2.2033151418595982E-2</v>
      </c>
      <c r="T605" t="s">
        <v>8327</v>
      </c>
      <c r="U605" t="s">
        <v>8328</v>
      </c>
    </row>
    <row r="606" spans="1:21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0">
        <f t="shared" si="20"/>
        <v>41849.035370370373</v>
      </c>
      <c r="L606" s="13" t="str">
        <f t="shared" si="21"/>
        <v>2014</v>
      </c>
      <c r="M606" s="10">
        <f>(((I606/60)/60)/24)+DATE(1970,1,1)</f>
        <v>41879.035370370373</v>
      </c>
      <c r="N606" t="b">
        <v>0</v>
      </c>
      <c r="O606">
        <v>0</v>
      </c>
      <c r="P606" t="b">
        <v>0</v>
      </c>
      <c r="Q606" t="s">
        <v>8272</v>
      </c>
      <c r="R606" s="6">
        <f>E606/D606</f>
        <v>0</v>
      </c>
      <c r="S606" s="5" t="e">
        <f>O606/E606</f>
        <v>#DIV/0!</v>
      </c>
      <c r="T606" t="s">
        <v>8327</v>
      </c>
      <c r="U606" t="s">
        <v>8328</v>
      </c>
    </row>
    <row r="607" spans="1:21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0">
        <f t="shared" si="20"/>
        <v>42194.357731481476</v>
      </c>
      <c r="L607" s="13" t="str">
        <f t="shared" si="21"/>
        <v>2015</v>
      </c>
      <c r="M607" s="10">
        <f>(((I607/60)/60)/24)+DATE(1970,1,1)</f>
        <v>42239.357731481476</v>
      </c>
      <c r="N607" t="b">
        <v>0</v>
      </c>
      <c r="O607">
        <v>8</v>
      </c>
      <c r="P607" t="b">
        <v>0</v>
      </c>
      <c r="Q607" t="s">
        <v>8272</v>
      </c>
      <c r="R607" s="6">
        <f>E607/D607</f>
        <v>2.6200000000000001E-2</v>
      </c>
      <c r="S607" s="5">
        <f>O607/E607</f>
        <v>6.1068702290076333E-2</v>
      </c>
      <c r="T607" t="s">
        <v>8327</v>
      </c>
      <c r="U607" t="s">
        <v>8328</v>
      </c>
    </row>
    <row r="608" spans="1:21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0">
        <f t="shared" si="20"/>
        <v>42102.650567129633</v>
      </c>
      <c r="L608" s="13" t="str">
        <f t="shared" si="21"/>
        <v>2015</v>
      </c>
      <c r="M608" s="10">
        <f>(((I608/60)/60)/24)+DATE(1970,1,1)</f>
        <v>42148.625</v>
      </c>
      <c r="N608" t="b">
        <v>0</v>
      </c>
      <c r="O608">
        <v>1</v>
      </c>
      <c r="P608" t="b">
        <v>0</v>
      </c>
      <c r="Q608" t="s">
        <v>8272</v>
      </c>
      <c r="R608" s="6">
        <f>E608/D608</f>
        <v>2E-3</v>
      </c>
      <c r="S608" s="5">
        <f>O608/E608</f>
        <v>0.1</v>
      </c>
      <c r="T608" t="s">
        <v>8327</v>
      </c>
      <c r="U608" t="s">
        <v>8328</v>
      </c>
    </row>
    <row r="609" spans="1:21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0">
        <f t="shared" si="20"/>
        <v>42300.825648148151</v>
      </c>
      <c r="L609" s="13" t="str">
        <f t="shared" si="21"/>
        <v>2015</v>
      </c>
      <c r="M609" s="10">
        <f>(((I609/60)/60)/24)+DATE(1970,1,1)</f>
        <v>42330.867314814815</v>
      </c>
      <c r="N609" t="b">
        <v>0</v>
      </c>
      <c r="O609">
        <v>0</v>
      </c>
      <c r="P609" t="b">
        <v>0</v>
      </c>
      <c r="Q609" t="s">
        <v>8272</v>
      </c>
      <c r="R609" s="6">
        <f>E609/D609</f>
        <v>0</v>
      </c>
      <c r="S609" s="5" t="e">
        <f>O609/E609</f>
        <v>#DIV/0!</v>
      </c>
      <c r="T609" t="s">
        <v>8327</v>
      </c>
      <c r="U609" t="s">
        <v>8328</v>
      </c>
    </row>
    <row r="610" spans="1:21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0">
        <f t="shared" si="20"/>
        <v>42140.921064814815</v>
      </c>
      <c r="L610" s="13" t="str">
        <f t="shared" si="21"/>
        <v>2015</v>
      </c>
      <c r="M610" s="10">
        <f>(((I610/60)/60)/24)+DATE(1970,1,1)</f>
        <v>42170.921064814815</v>
      </c>
      <c r="N610" t="b">
        <v>0</v>
      </c>
      <c r="O610">
        <v>5</v>
      </c>
      <c r="P610" t="b">
        <v>0</v>
      </c>
      <c r="Q610" t="s">
        <v>8272</v>
      </c>
      <c r="R610" s="6">
        <f>E610/D610</f>
        <v>9.7400000000000004E-3</v>
      </c>
      <c r="S610" s="5">
        <f>O610/E610</f>
        <v>3.4223134839151265E-3</v>
      </c>
      <c r="T610" t="s">
        <v>8327</v>
      </c>
      <c r="U610" t="s">
        <v>8328</v>
      </c>
    </row>
    <row r="611" spans="1:21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0">
        <f t="shared" si="20"/>
        <v>42307.034074074079</v>
      </c>
      <c r="L611" s="13" t="str">
        <f t="shared" si="21"/>
        <v>2015</v>
      </c>
      <c r="M611" s="10">
        <f>(((I611/60)/60)/24)+DATE(1970,1,1)</f>
        <v>42337.075740740736</v>
      </c>
      <c r="N611" t="b">
        <v>0</v>
      </c>
      <c r="O611">
        <v>1</v>
      </c>
      <c r="P611" t="b">
        <v>0</v>
      </c>
      <c r="Q611" t="s">
        <v>8272</v>
      </c>
      <c r="R611" s="6">
        <f>E611/D611</f>
        <v>6.41025641025641E-3</v>
      </c>
      <c r="S611" s="5">
        <f>O611/E611</f>
        <v>0.2</v>
      </c>
      <c r="T611" t="s">
        <v>8327</v>
      </c>
      <c r="U611" t="s">
        <v>8328</v>
      </c>
    </row>
    <row r="612" spans="1:21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0">
        <f t="shared" si="20"/>
        <v>42086.83085648148</v>
      </c>
      <c r="L612" s="13" t="str">
        <f t="shared" si="21"/>
        <v>2015</v>
      </c>
      <c r="M612" s="10">
        <f>(((I612/60)/60)/24)+DATE(1970,1,1)</f>
        <v>42116.83085648148</v>
      </c>
      <c r="N612" t="b">
        <v>0</v>
      </c>
      <c r="O612">
        <v>0</v>
      </c>
      <c r="P612" t="b">
        <v>0</v>
      </c>
      <c r="Q612" t="s">
        <v>8272</v>
      </c>
      <c r="R612" s="6">
        <f>E612/D612</f>
        <v>0</v>
      </c>
      <c r="S612" s="5" t="e">
        <f>O612/E612</f>
        <v>#DIV/0!</v>
      </c>
      <c r="T612" t="s">
        <v>8327</v>
      </c>
      <c r="U612" t="s">
        <v>8328</v>
      </c>
    </row>
    <row r="613" spans="1:21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0">
        <f t="shared" si="20"/>
        <v>42328.560613425929</v>
      </c>
      <c r="L613" s="13" t="str">
        <f t="shared" si="21"/>
        <v>2015</v>
      </c>
      <c r="M613" s="10">
        <f>(((I613/60)/60)/24)+DATE(1970,1,1)</f>
        <v>42388.560613425929</v>
      </c>
      <c r="N613" t="b">
        <v>0</v>
      </c>
      <c r="O613">
        <v>0</v>
      </c>
      <c r="P613" t="b">
        <v>0</v>
      </c>
      <c r="Q613" t="s">
        <v>8272</v>
      </c>
      <c r="R613" s="6">
        <f>E613/D613</f>
        <v>0</v>
      </c>
      <c r="S613" s="5" t="e">
        <f>O613/E613</f>
        <v>#DIV/0!</v>
      </c>
      <c r="T613" t="s">
        <v>8327</v>
      </c>
      <c r="U613" t="s">
        <v>8328</v>
      </c>
    </row>
    <row r="614" spans="1:21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0">
        <f t="shared" si="20"/>
        <v>42585.031782407401</v>
      </c>
      <c r="L614" s="13" t="str">
        <f t="shared" si="21"/>
        <v>2016</v>
      </c>
      <c r="M614" s="10">
        <f>(((I614/60)/60)/24)+DATE(1970,1,1)</f>
        <v>42615.031782407401</v>
      </c>
      <c r="N614" t="b">
        <v>0</v>
      </c>
      <c r="O614">
        <v>0</v>
      </c>
      <c r="P614" t="b">
        <v>0</v>
      </c>
      <c r="Q614" t="s">
        <v>8272</v>
      </c>
      <c r="R614" s="6">
        <f>E614/D614</f>
        <v>0</v>
      </c>
      <c r="S614" s="5" t="e">
        <f>O614/E614</f>
        <v>#DIV/0!</v>
      </c>
      <c r="T614" t="s">
        <v>8327</v>
      </c>
      <c r="U614" t="s">
        <v>8328</v>
      </c>
    </row>
    <row r="615" spans="1:21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0">
        <f t="shared" si="20"/>
        <v>42247.496759259258</v>
      </c>
      <c r="L615" s="13" t="str">
        <f t="shared" si="21"/>
        <v>2015</v>
      </c>
      <c r="M615" s="10">
        <f>(((I615/60)/60)/24)+DATE(1970,1,1)</f>
        <v>42278.207638888889</v>
      </c>
      <c r="N615" t="b">
        <v>0</v>
      </c>
      <c r="O615">
        <v>121</v>
      </c>
      <c r="P615" t="b">
        <v>0</v>
      </c>
      <c r="Q615" t="s">
        <v>8272</v>
      </c>
      <c r="R615" s="6">
        <f>E615/D615</f>
        <v>0.21363333333333334</v>
      </c>
      <c r="S615" s="5">
        <f>O615/E615</f>
        <v>9.4398502106412853E-3</v>
      </c>
      <c r="T615" t="s">
        <v>8327</v>
      </c>
      <c r="U615" t="s">
        <v>8328</v>
      </c>
    </row>
    <row r="616" spans="1:21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0">
        <f t="shared" si="20"/>
        <v>42515.061805555553</v>
      </c>
      <c r="L616" s="13" t="str">
        <f t="shared" si="21"/>
        <v>2016</v>
      </c>
      <c r="M616" s="10">
        <f>(((I616/60)/60)/24)+DATE(1970,1,1)</f>
        <v>42545.061805555553</v>
      </c>
      <c r="N616" t="b">
        <v>0</v>
      </c>
      <c r="O616">
        <v>0</v>
      </c>
      <c r="P616" t="b">
        <v>0</v>
      </c>
      <c r="Q616" t="s">
        <v>8272</v>
      </c>
      <c r="R616" s="6">
        <f>E616/D616</f>
        <v>0</v>
      </c>
      <c r="S616" s="5" t="e">
        <f>O616/E616</f>
        <v>#DIV/0!</v>
      </c>
      <c r="T616" t="s">
        <v>8327</v>
      </c>
      <c r="U616" t="s">
        <v>8328</v>
      </c>
    </row>
    <row r="617" spans="1:21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0">
        <f t="shared" si="20"/>
        <v>42242.122210648144</v>
      </c>
      <c r="L617" s="13" t="str">
        <f t="shared" si="21"/>
        <v>2015</v>
      </c>
      <c r="M617" s="10">
        <f>(((I617/60)/60)/24)+DATE(1970,1,1)</f>
        <v>42272.122210648144</v>
      </c>
      <c r="N617" t="b">
        <v>0</v>
      </c>
      <c r="O617">
        <v>0</v>
      </c>
      <c r="P617" t="b">
        <v>0</v>
      </c>
      <c r="Q617" t="s">
        <v>8272</v>
      </c>
      <c r="R617" s="6">
        <f>E617/D617</f>
        <v>0</v>
      </c>
      <c r="S617" s="5" t="e">
        <f>O617/E617</f>
        <v>#DIV/0!</v>
      </c>
      <c r="T617" t="s">
        <v>8327</v>
      </c>
      <c r="U617" t="s">
        <v>8328</v>
      </c>
    </row>
    <row r="618" spans="1:21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0">
        <f t="shared" si="20"/>
        <v>42761.376238425932</v>
      </c>
      <c r="L618" s="13" t="str">
        <f t="shared" si="21"/>
        <v>2017</v>
      </c>
      <c r="M618" s="10">
        <f>(((I618/60)/60)/24)+DATE(1970,1,1)</f>
        <v>42791.376238425932</v>
      </c>
      <c r="N618" t="b">
        <v>0</v>
      </c>
      <c r="O618">
        <v>0</v>
      </c>
      <c r="P618" t="b">
        <v>0</v>
      </c>
      <c r="Q618" t="s">
        <v>8272</v>
      </c>
      <c r="R618" s="6">
        <f>E618/D618</f>
        <v>0</v>
      </c>
      <c r="S618" s="5" t="e">
        <f>O618/E618</f>
        <v>#DIV/0!</v>
      </c>
      <c r="T618" t="s">
        <v>8327</v>
      </c>
      <c r="U618" t="s">
        <v>8328</v>
      </c>
    </row>
    <row r="619" spans="1:21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0">
        <f t="shared" si="20"/>
        <v>42087.343090277776</v>
      </c>
      <c r="L619" s="13" t="str">
        <f t="shared" si="21"/>
        <v>2015</v>
      </c>
      <c r="M619" s="10">
        <f>(((I619/60)/60)/24)+DATE(1970,1,1)</f>
        <v>42132.343090277776</v>
      </c>
      <c r="N619" t="b">
        <v>0</v>
      </c>
      <c r="O619">
        <v>3</v>
      </c>
      <c r="P619" t="b">
        <v>0</v>
      </c>
      <c r="Q619" t="s">
        <v>8272</v>
      </c>
      <c r="R619" s="6">
        <f>E619/D619</f>
        <v>0.03</v>
      </c>
      <c r="S619" s="5">
        <f>O619/E619</f>
        <v>0.05</v>
      </c>
      <c r="T619" t="s">
        <v>8327</v>
      </c>
      <c r="U619" t="s">
        <v>8328</v>
      </c>
    </row>
    <row r="620" spans="1:21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0">
        <f t="shared" si="20"/>
        <v>42317.810219907406</v>
      </c>
      <c r="L620" s="13" t="str">
        <f t="shared" si="21"/>
        <v>2015</v>
      </c>
      <c r="M620" s="10">
        <f>(((I620/60)/60)/24)+DATE(1970,1,1)</f>
        <v>42347.810219907406</v>
      </c>
      <c r="N620" t="b">
        <v>0</v>
      </c>
      <c r="O620">
        <v>0</v>
      </c>
      <c r="P620" t="b">
        <v>0</v>
      </c>
      <c r="Q620" t="s">
        <v>8272</v>
      </c>
      <c r="R620" s="6">
        <f>E620/D620</f>
        <v>0</v>
      </c>
      <c r="S620" s="5" t="e">
        <f>O620/E620</f>
        <v>#DIV/0!</v>
      </c>
      <c r="T620" t="s">
        <v>8327</v>
      </c>
      <c r="U620" t="s">
        <v>8328</v>
      </c>
    </row>
    <row r="621" spans="1:21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0">
        <f t="shared" si="20"/>
        <v>41908.650347222225</v>
      </c>
      <c r="L621" s="13" t="str">
        <f t="shared" si="21"/>
        <v>2014</v>
      </c>
      <c r="M621" s="10">
        <f>(((I621/60)/60)/24)+DATE(1970,1,1)</f>
        <v>41968.692013888889</v>
      </c>
      <c r="N621" t="b">
        <v>0</v>
      </c>
      <c r="O621">
        <v>1</v>
      </c>
      <c r="P621" t="b">
        <v>0</v>
      </c>
      <c r="Q621" t="s">
        <v>8272</v>
      </c>
      <c r="R621" s="6">
        <f>E621/D621</f>
        <v>3.9999999999999998E-7</v>
      </c>
      <c r="S621" s="5">
        <f>O621/E621</f>
        <v>1</v>
      </c>
      <c r="T621" t="s">
        <v>8327</v>
      </c>
      <c r="U621" t="s">
        <v>8328</v>
      </c>
    </row>
    <row r="622" spans="1:21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0">
        <f t="shared" si="20"/>
        <v>41831.716874999998</v>
      </c>
      <c r="L622" s="13" t="str">
        <f t="shared" si="21"/>
        <v>2014</v>
      </c>
      <c r="M622" s="10">
        <f>(((I622/60)/60)/24)+DATE(1970,1,1)</f>
        <v>41876.716874999998</v>
      </c>
      <c r="N622" t="b">
        <v>0</v>
      </c>
      <c r="O622">
        <v>1</v>
      </c>
      <c r="P622" t="b">
        <v>0</v>
      </c>
      <c r="Q622" t="s">
        <v>8272</v>
      </c>
      <c r="R622" s="6">
        <f>E622/D622</f>
        <v>0.01</v>
      </c>
      <c r="S622" s="5">
        <f>O622/E622</f>
        <v>3.3333333333333335E-3</v>
      </c>
      <c r="T622" t="s">
        <v>8327</v>
      </c>
      <c r="U622" t="s">
        <v>8328</v>
      </c>
    </row>
    <row r="623" spans="1:21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0">
        <f t="shared" si="20"/>
        <v>42528.987696759257</v>
      </c>
      <c r="L623" s="13" t="str">
        <f t="shared" si="21"/>
        <v>2016</v>
      </c>
      <c r="M623" s="10">
        <f>(((I623/60)/60)/24)+DATE(1970,1,1)</f>
        <v>42558.987696759257</v>
      </c>
      <c r="N623" t="b">
        <v>0</v>
      </c>
      <c r="O623">
        <v>3</v>
      </c>
      <c r="P623" t="b">
        <v>0</v>
      </c>
      <c r="Q623" t="s">
        <v>8272</v>
      </c>
      <c r="R623" s="6">
        <f>E623/D623</f>
        <v>1.044E-2</v>
      </c>
      <c r="S623" s="5">
        <f>O623/E623</f>
        <v>1.1494252873563218E-2</v>
      </c>
      <c r="T623" t="s">
        <v>8327</v>
      </c>
      <c r="U623" t="s">
        <v>8328</v>
      </c>
    </row>
    <row r="624" spans="1:21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0">
        <f t="shared" si="20"/>
        <v>42532.774745370371</v>
      </c>
      <c r="L624" s="13" t="str">
        <f t="shared" si="21"/>
        <v>2016</v>
      </c>
      <c r="M624" s="10">
        <f>(((I624/60)/60)/24)+DATE(1970,1,1)</f>
        <v>42552.774745370371</v>
      </c>
      <c r="N624" t="b">
        <v>0</v>
      </c>
      <c r="O624">
        <v>9</v>
      </c>
      <c r="P624" t="b">
        <v>0</v>
      </c>
      <c r="Q624" t="s">
        <v>8272</v>
      </c>
      <c r="R624" s="6">
        <f>E624/D624</f>
        <v>5.6833333333333333E-2</v>
      </c>
      <c r="S624" s="5">
        <f>O624/E624</f>
        <v>2.6392961876832845E-2</v>
      </c>
      <c r="T624" t="s">
        <v>8327</v>
      </c>
      <c r="U624" t="s">
        <v>8328</v>
      </c>
    </row>
    <row r="625" spans="1:21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0">
        <f t="shared" si="20"/>
        <v>42122.009224537032</v>
      </c>
      <c r="L625" s="13" t="str">
        <f t="shared" si="21"/>
        <v>2015</v>
      </c>
      <c r="M625" s="10">
        <f>(((I625/60)/60)/24)+DATE(1970,1,1)</f>
        <v>42152.009224537032</v>
      </c>
      <c r="N625" t="b">
        <v>0</v>
      </c>
      <c r="O625">
        <v>0</v>
      </c>
      <c r="P625" t="b">
        <v>0</v>
      </c>
      <c r="Q625" t="s">
        <v>8272</v>
      </c>
      <c r="R625" s="6">
        <f>E625/D625</f>
        <v>0</v>
      </c>
      <c r="S625" s="5" t="e">
        <f>O625/E625</f>
        <v>#DIV/0!</v>
      </c>
      <c r="T625" t="s">
        <v>8327</v>
      </c>
      <c r="U625" t="s">
        <v>8328</v>
      </c>
    </row>
    <row r="626" spans="1:21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0">
        <f t="shared" si="20"/>
        <v>42108.988900462966</v>
      </c>
      <c r="L626" s="13" t="str">
        <f t="shared" si="21"/>
        <v>2015</v>
      </c>
      <c r="M626" s="10">
        <f>(((I626/60)/60)/24)+DATE(1970,1,1)</f>
        <v>42138.988900462966</v>
      </c>
      <c r="N626" t="b">
        <v>0</v>
      </c>
      <c r="O626">
        <v>0</v>
      </c>
      <c r="P626" t="b">
        <v>0</v>
      </c>
      <c r="Q626" t="s">
        <v>8272</v>
      </c>
      <c r="R626" s="6">
        <f>E626/D626</f>
        <v>0</v>
      </c>
      <c r="S626" s="5" t="e">
        <f>O626/E626</f>
        <v>#DIV/0!</v>
      </c>
      <c r="T626" t="s">
        <v>8327</v>
      </c>
      <c r="U626" t="s">
        <v>8328</v>
      </c>
    </row>
    <row r="627" spans="1:21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0">
        <f t="shared" si="20"/>
        <v>42790.895567129628</v>
      </c>
      <c r="L627" s="13" t="str">
        <f t="shared" si="21"/>
        <v>2017</v>
      </c>
      <c r="M627" s="10">
        <f>(((I627/60)/60)/24)+DATE(1970,1,1)</f>
        <v>42820.853900462964</v>
      </c>
      <c r="N627" t="b">
        <v>0</v>
      </c>
      <c r="O627">
        <v>0</v>
      </c>
      <c r="P627" t="b">
        <v>0</v>
      </c>
      <c r="Q627" t="s">
        <v>8272</v>
      </c>
      <c r="R627" s="6">
        <f>E627/D627</f>
        <v>0</v>
      </c>
      <c r="S627" s="5" t="e">
        <f>O627/E627</f>
        <v>#DIV/0!</v>
      </c>
      <c r="T627" t="s">
        <v>8327</v>
      </c>
      <c r="U627" t="s">
        <v>8328</v>
      </c>
    </row>
    <row r="628" spans="1:21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0">
        <f t="shared" si="20"/>
        <v>42198.559479166666</v>
      </c>
      <c r="L628" s="13" t="str">
        <f t="shared" si="21"/>
        <v>2015</v>
      </c>
      <c r="M628" s="10">
        <f>(((I628/60)/60)/24)+DATE(1970,1,1)</f>
        <v>42231.556944444441</v>
      </c>
      <c r="N628" t="b">
        <v>0</v>
      </c>
      <c r="O628">
        <v>39</v>
      </c>
      <c r="P628" t="b">
        <v>0</v>
      </c>
      <c r="Q628" t="s">
        <v>8272</v>
      </c>
      <c r="R628" s="6">
        <f>E628/D628</f>
        <v>0.17380000000000001</v>
      </c>
      <c r="S628" s="5">
        <f>O628/E628</f>
        <v>8.9758342922899893E-3</v>
      </c>
      <c r="T628" t="s">
        <v>8327</v>
      </c>
      <c r="U628" t="s">
        <v>8328</v>
      </c>
    </row>
    <row r="629" spans="1:21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0">
        <f t="shared" si="20"/>
        <v>42384.306840277779</v>
      </c>
      <c r="L629" s="13" t="str">
        <f t="shared" si="21"/>
        <v>2016</v>
      </c>
      <c r="M629" s="10">
        <f>(((I629/60)/60)/24)+DATE(1970,1,1)</f>
        <v>42443.958333333328</v>
      </c>
      <c r="N629" t="b">
        <v>0</v>
      </c>
      <c r="O629">
        <v>1</v>
      </c>
      <c r="P629" t="b">
        <v>0</v>
      </c>
      <c r="Q629" t="s">
        <v>8272</v>
      </c>
      <c r="R629" s="6">
        <f>E629/D629</f>
        <v>2.0000000000000001E-4</v>
      </c>
      <c r="S629" s="5">
        <f>O629/E629</f>
        <v>1.1111111111111112E-2</v>
      </c>
      <c r="T629" t="s">
        <v>8327</v>
      </c>
      <c r="U629" t="s">
        <v>8328</v>
      </c>
    </row>
    <row r="630" spans="1:21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0">
        <f t="shared" si="20"/>
        <v>41803.692789351851</v>
      </c>
      <c r="L630" s="13" t="str">
        <f t="shared" si="21"/>
        <v>2014</v>
      </c>
      <c r="M630" s="10">
        <f>(((I630/60)/60)/24)+DATE(1970,1,1)</f>
        <v>41833.692789351851</v>
      </c>
      <c r="N630" t="b">
        <v>0</v>
      </c>
      <c r="O630">
        <v>0</v>
      </c>
      <c r="P630" t="b">
        <v>0</v>
      </c>
      <c r="Q630" t="s">
        <v>8272</v>
      </c>
      <c r="R630" s="6">
        <f>E630/D630</f>
        <v>0</v>
      </c>
      <c r="S630" s="5" t="e">
        <f>O630/E630</f>
        <v>#DIV/0!</v>
      </c>
      <c r="T630" t="s">
        <v>8327</v>
      </c>
      <c r="U630" t="s">
        <v>8328</v>
      </c>
    </row>
    <row r="631" spans="1:21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0">
        <f t="shared" si="20"/>
        <v>42474.637824074074</v>
      </c>
      <c r="L631" s="13" t="str">
        <f t="shared" si="21"/>
        <v>2016</v>
      </c>
      <c r="M631" s="10">
        <f>(((I631/60)/60)/24)+DATE(1970,1,1)</f>
        <v>42504.637824074074</v>
      </c>
      <c r="N631" t="b">
        <v>0</v>
      </c>
      <c r="O631">
        <v>3</v>
      </c>
      <c r="P631" t="b">
        <v>0</v>
      </c>
      <c r="Q631" t="s">
        <v>8272</v>
      </c>
      <c r="R631" s="6">
        <f>E631/D631</f>
        <v>1.75E-3</v>
      </c>
      <c r="S631" s="5">
        <f>O631/E631</f>
        <v>8.5714285714285719E-3</v>
      </c>
      <c r="T631" t="s">
        <v>8327</v>
      </c>
      <c r="U631" t="s">
        <v>8328</v>
      </c>
    </row>
    <row r="632" spans="1:21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0">
        <f t="shared" si="20"/>
        <v>42223.619456018518</v>
      </c>
      <c r="L632" s="13" t="str">
        <f t="shared" si="21"/>
        <v>2015</v>
      </c>
      <c r="M632" s="10">
        <f>(((I632/60)/60)/24)+DATE(1970,1,1)</f>
        <v>42253.215277777781</v>
      </c>
      <c r="N632" t="b">
        <v>0</v>
      </c>
      <c r="O632">
        <v>1</v>
      </c>
      <c r="P632" t="b">
        <v>0</v>
      </c>
      <c r="Q632" t="s">
        <v>8272</v>
      </c>
      <c r="R632" s="6">
        <f>E632/D632</f>
        <v>8.3340278356529708E-4</v>
      </c>
      <c r="S632" s="5">
        <f>O632/E632</f>
        <v>0.1</v>
      </c>
      <c r="T632" t="s">
        <v>8327</v>
      </c>
      <c r="U632" t="s">
        <v>8328</v>
      </c>
    </row>
    <row r="633" spans="1:21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0">
        <f t="shared" si="20"/>
        <v>42489.772326388891</v>
      </c>
      <c r="L633" s="13" t="str">
        <f t="shared" si="21"/>
        <v>2016</v>
      </c>
      <c r="M633" s="10">
        <f>(((I633/60)/60)/24)+DATE(1970,1,1)</f>
        <v>42518.772326388891</v>
      </c>
      <c r="N633" t="b">
        <v>0</v>
      </c>
      <c r="O633">
        <v>9</v>
      </c>
      <c r="P633" t="b">
        <v>0</v>
      </c>
      <c r="Q633" t="s">
        <v>8272</v>
      </c>
      <c r="R633" s="6">
        <f>E633/D633</f>
        <v>1.38E-2</v>
      </c>
      <c r="S633" s="5">
        <f>O633/E633</f>
        <v>1.3043478260869565E-2</v>
      </c>
      <c r="T633" t="s">
        <v>8327</v>
      </c>
      <c r="U633" t="s">
        <v>8328</v>
      </c>
    </row>
    <row r="634" spans="1:21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0">
        <f t="shared" si="20"/>
        <v>42303.659317129626</v>
      </c>
      <c r="L634" s="13" t="str">
        <f t="shared" si="21"/>
        <v>2015</v>
      </c>
      <c r="M634" s="10">
        <f>(((I634/60)/60)/24)+DATE(1970,1,1)</f>
        <v>42333.700983796298</v>
      </c>
      <c r="N634" t="b">
        <v>0</v>
      </c>
      <c r="O634">
        <v>0</v>
      </c>
      <c r="P634" t="b">
        <v>0</v>
      </c>
      <c r="Q634" t="s">
        <v>8272</v>
      </c>
      <c r="R634" s="6">
        <f>E634/D634</f>
        <v>0</v>
      </c>
      <c r="S634" s="5" t="e">
        <f>O634/E634</f>
        <v>#DIV/0!</v>
      </c>
      <c r="T634" t="s">
        <v>8327</v>
      </c>
      <c r="U634" t="s">
        <v>8328</v>
      </c>
    </row>
    <row r="635" spans="1:21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0">
        <f t="shared" si="20"/>
        <v>42507.29932870371</v>
      </c>
      <c r="L635" s="13" t="str">
        <f t="shared" si="21"/>
        <v>2016</v>
      </c>
      <c r="M635" s="10">
        <f>(((I635/60)/60)/24)+DATE(1970,1,1)</f>
        <v>42538.958333333328</v>
      </c>
      <c r="N635" t="b">
        <v>0</v>
      </c>
      <c r="O635">
        <v>25</v>
      </c>
      <c r="P635" t="b">
        <v>0</v>
      </c>
      <c r="Q635" t="s">
        <v>8272</v>
      </c>
      <c r="R635" s="6">
        <f>E635/D635</f>
        <v>0.1245</v>
      </c>
      <c r="S635" s="5">
        <f>O635/E635</f>
        <v>2.0080321285140562E-2</v>
      </c>
      <c r="T635" t="s">
        <v>8327</v>
      </c>
      <c r="U635" t="s">
        <v>8328</v>
      </c>
    </row>
    <row r="636" spans="1:21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0">
        <f t="shared" si="20"/>
        <v>42031.928576388891</v>
      </c>
      <c r="L636" s="13" t="str">
        <f t="shared" si="21"/>
        <v>2015</v>
      </c>
      <c r="M636" s="10">
        <f>(((I636/60)/60)/24)+DATE(1970,1,1)</f>
        <v>42061.928576388891</v>
      </c>
      <c r="N636" t="b">
        <v>0</v>
      </c>
      <c r="O636">
        <v>1</v>
      </c>
      <c r="P636" t="b">
        <v>0</v>
      </c>
      <c r="Q636" t="s">
        <v>8272</v>
      </c>
      <c r="R636" s="6">
        <f>E636/D636</f>
        <v>2.0000000000000001E-4</v>
      </c>
      <c r="S636" s="5">
        <f>O636/E636</f>
        <v>1</v>
      </c>
      <c r="T636" t="s">
        <v>8327</v>
      </c>
      <c r="U636" t="s">
        <v>8328</v>
      </c>
    </row>
    <row r="637" spans="1:21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0">
        <f t="shared" si="20"/>
        <v>42076.092152777783</v>
      </c>
      <c r="L637" s="13" t="str">
        <f t="shared" si="21"/>
        <v>2015</v>
      </c>
      <c r="M637" s="10">
        <f>(((I637/60)/60)/24)+DATE(1970,1,1)</f>
        <v>42106.092152777783</v>
      </c>
      <c r="N637" t="b">
        <v>0</v>
      </c>
      <c r="O637">
        <v>1</v>
      </c>
      <c r="P637" t="b">
        <v>0</v>
      </c>
      <c r="Q637" t="s">
        <v>8272</v>
      </c>
      <c r="R637" s="6">
        <f>E637/D637</f>
        <v>8.0000000000000007E-5</v>
      </c>
      <c r="S637" s="5">
        <f>O637/E637</f>
        <v>0.5</v>
      </c>
      <c r="T637" t="s">
        <v>8327</v>
      </c>
      <c r="U637" t="s">
        <v>8328</v>
      </c>
    </row>
    <row r="638" spans="1:21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0">
        <f t="shared" si="20"/>
        <v>42131.455439814818</v>
      </c>
      <c r="L638" s="13" t="str">
        <f t="shared" si="21"/>
        <v>2015</v>
      </c>
      <c r="M638" s="10">
        <f>(((I638/60)/60)/24)+DATE(1970,1,1)</f>
        <v>42161.44930555555</v>
      </c>
      <c r="N638" t="b">
        <v>0</v>
      </c>
      <c r="O638">
        <v>1</v>
      </c>
      <c r="P638" t="b">
        <v>0</v>
      </c>
      <c r="Q638" t="s">
        <v>8272</v>
      </c>
      <c r="R638" s="6">
        <f>E638/D638</f>
        <v>2E-3</v>
      </c>
      <c r="S638" s="5">
        <f>O638/E638</f>
        <v>0.25</v>
      </c>
      <c r="T638" t="s">
        <v>8327</v>
      </c>
      <c r="U638" t="s">
        <v>8328</v>
      </c>
    </row>
    <row r="639" spans="1:21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0">
        <f t="shared" si="20"/>
        <v>42762.962013888886</v>
      </c>
      <c r="L639" s="13" t="str">
        <f t="shared" si="21"/>
        <v>2017</v>
      </c>
      <c r="M639" s="10">
        <f>(((I639/60)/60)/24)+DATE(1970,1,1)</f>
        <v>42791.961111111115</v>
      </c>
      <c r="N639" t="b">
        <v>0</v>
      </c>
      <c r="O639">
        <v>0</v>
      </c>
      <c r="P639" t="b">
        <v>0</v>
      </c>
      <c r="Q639" t="s">
        <v>8272</v>
      </c>
      <c r="R639" s="6">
        <f>E639/D639</f>
        <v>0</v>
      </c>
      <c r="S639" s="5" t="e">
        <f>O639/E639</f>
        <v>#DIV/0!</v>
      </c>
      <c r="T639" t="s">
        <v>8327</v>
      </c>
      <c r="U639" t="s">
        <v>8328</v>
      </c>
    </row>
    <row r="640" spans="1:2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0">
        <f t="shared" si="20"/>
        <v>42759.593310185184</v>
      </c>
      <c r="L640" s="13" t="str">
        <f t="shared" si="21"/>
        <v>2017</v>
      </c>
      <c r="M640" s="10">
        <f>(((I640/60)/60)/24)+DATE(1970,1,1)</f>
        <v>42819.55164351852</v>
      </c>
      <c r="N640" t="b">
        <v>0</v>
      </c>
      <c r="O640">
        <v>6</v>
      </c>
      <c r="P640" t="b">
        <v>0</v>
      </c>
      <c r="Q640" t="s">
        <v>8272</v>
      </c>
      <c r="R640" s="6">
        <f>E640/D640</f>
        <v>9.0000000000000006E-5</v>
      </c>
      <c r="S640" s="5">
        <f>O640/E640</f>
        <v>0.33333333333333331</v>
      </c>
      <c r="T640" t="s">
        <v>8327</v>
      </c>
      <c r="U640" t="s">
        <v>8328</v>
      </c>
    </row>
    <row r="641" spans="1:21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0">
        <f t="shared" si="20"/>
        <v>41865.583275462966</v>
      </c>
      <c r="L641" s="13" t="str">
        <f t="shared" si="21"/>
        <v>2014</v>
      </c>
      <c r="M641" s="10">
        <f>(((I641/60)/60)/24)+DATE(1970,1,1)</f>
        <v>41925.583275462966</v>
      </c>
      <c r="N641" t="b">
        <v>0</v>
      </c>
      <c r="O641">
        <v>1</v>
      </c>
      <c r="P641" t="b">
        <v>0</v>
      </c>
      <c r="Q641" t="s">
        <v>8272</v>
      </c>
      <c r="R641" s="6">
        <f>E641/D641</f>
        <v>9.9999999999999995E-7</v>
      </c>
      <c r="S641" s="5">
        <f>O641/E641</f>
        <v>1</v>
      </c>
      <c r="T641" t="s">
        <v>8327</v>
      </c>
      <c r="U641" t="s">
        <v>8328</v>
      </c>
    </row>
    <row r="642" spans="1:21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0">
        <f t="shared" si="20"/>
        <v>42683.420312500006</v>
      </c>
      <c r="L642" s="13" t="str">
        <f t="shared" si="21"/>
        <v>2016</v>
      </c>
      <c r="M642" s="10">
        <f>(((I642/60)/60)/24)+DATE(1970,1,1)</f>
        <v>42698.958333333328</v>
      </c>
      <c r="N642" t="b">
        <v>0</v>
      </c>
      <c r="O642">
        <v>2</v>
      </c>
      <c r="P642" t="b">
        <v>1</v>
      </c>
      <c r="Q642" t="s">
        <v>8273</v>
      </c>
      <c r="R642" s="6">
        <f>E642/D642</f>
        <v>1.4428571428571428</v>
      </c>
      <c r="S642" s="5">
        <f>O642/E642</f>
        <v>1.9801980198019802E-2</v>
      </c>
      <c r="T642" t="s">
        <v>8327</v>
      </c>
      <c r="U642" t="s">
        <v>8329</v>
      </c>
    </row>
    <row r="643" spans="1:21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0">
        <f t="shared" ref="K643:K706" si="22">(((J643/60)/60)/24)+DATE(1970,1,1)</f>
        <v>42199.57</v>
      </c>
      <c r="L643" s="13" t="str">
        <f t="shared" ref="L643:L706" si="23">TEXT(K643,"yyyy")</f>
        <v>2015</v>
      </c>
      <c r="M643" s="10">
        <f>(((I643/60)/60)/24)+DATE(1970,1,1)</f>
        <v>42229.57</v>
      </c>
      <c r="N643" t="b">
        <v>0</v>
      </c>
      <c r="O643">
        <v>315</v>
      </c>
      <c r="P643" t="b">
        <v>1</v>
      </c>
      <c r="Q643" t="s">
        <v>8273</v>
      </c>
      <c r="R643" s="6">
        <f>E643/D643</f>
        <v>1.1916249999999999</v>
      </c>
      <c r="S643" s="5">
        <f>O643/E643</f>
        <v>6.608622679114654E-3</v>
      </c>
      <c r="T643" t="s">
        <v>8327</v>
      </c>
      <c r="U643" t="s">
        <v>8329</v>
      </c>
    </row>
    <row r="644" spans="1:21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0">
        <f t="shared" si="22"/>
        <v>42199.651319444441</v>
      </c>
      <c r="L644" s="13" t="str">
        <f t="shared" si="23"/>
        <v>2015</v>
      </c>
      <c r="M644" s="10">
        <f>(((I644/60)/60)/24)+DATE(1970,1,1)</f>
        <v>42235.651319444441</v>
      </c>
      <c r="N644" t="b">
        <v>0</v>
      </c>
      <c r="O644">
        <v>2174</v>
      </c>
      <c r="P644" t="b">
        <v>1</v>
      </c>
      <c r="Q644" t="s">
        <v>8273</v>
      </c>
      <c r="R644" s="6">
        <f>E644/D644</f>
        <v>14.604850000000001</v>
      </c>
      <c r="S644" s="5">
        <f>O644/E644</f>
        <v>7.4427330647011099E-3</v>
      </c>
      <c r="T644" t="s">
        <v>8327</v>
      </c>
      <c r="U644" t="s">
        <v>8329</v>
      </c>
    </row>
    <row r="645" spans="1:21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0">
        <f t="shared" si="22"/>
        <v>42100.642071759255</v>
      </c>
      <c r="L645" s="13" t="str">
        <f t="shared" si="23"/>
        <v>2015</v>
      </c>
      <c r="M645" s="10">
        <f>(((I645/60)/60)/24)+DATE(1970,1,1)</f>
        <v>42155.642071759255</v>
      </c>
      <c r="N645" t="b">
        <v>0</v>
      </c>
      <c r="O645">
        <v>152</v>
      </c>
      <c r="P645" t="b">
        <v>1</v>
      </c>
      <c r="Q645" t="s">
        <v>8273</v>
      </c>
      <c r="R645" s="6">
        <f>E645/D645</f>
        <v>1.0580799999999999</v>
      </c>
      <c r="S645" s="5">
        <f>O645/E645</f>
        <v>5.7462573718433385E-3</v>
      </c>
      <c r="T645" t="s">
        <v>8327</v>
      </c>
      <c r="U645" t="s">
        <v>8329</v>
      </c>
    </row>
    <row r="646" spans="1:21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0">
        <f t="shared" si="22"/>
        <v>41898.665960648148</v>
      </c>
      <c r="L646" s="13" t="str">
        <f t="shared" si="23"/>
        <v>2014</v>
      </c>
      <c r="M646" s="10">
        <f>(((I646/60)/60)/24)+DATE(1970,1,1)</f>
        <v>41941.041666666664</v>
      </c>
      <c r="N646" t="b">
        <v>0</v>
      </c>
      <c r="O646">
        <v>1021</v>
      </c>
      <c r="P646" t="b">
        <v>1</v>
      </c>
      <c r="Q646" t="s">
        <v>8273</v>
      </c>
      <c r="R646" s="6">
        <f>E646/D646</f>
        <v>3.0011791999999997</v>
      </c>
      <c r="S646" s="5">
        <f>O646/E646</f>
        <v>1.3607984488230494E-2</v>
      </c>
      <c r="T646" t="s">
        <v>8327</v>
      </c>
      <c r="U646" t="s">
        <v>8329</v>
      </c>
    </row>
    <row r="647" spans="1:21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0">
        <f t="shared" si="22"/>
        <v>42564.026319444441</v>
      </c>
      <c r="L647" s="13" t="str">
        <f t="shared" si="23"/>
        <v>2016</v>
      </c>
      <c r="M647" s="10">
        <f>(((I647/60)/60)/24)+DATE(1970,1,1)</f>
        <v>42594.026319444441</v>
      </c>
      <c r="N647" t="b">
        <v>0</v>
      </c>
      <c r="O647">
        <v>237</v>
      </c>
      <c r="P647" t="b">
        <v>1</v>
      </c>
      <c r="Q647" t="s">
        <v>8273</v>
      </c>
      <c r="R647" s="6">
        <f>E647/D647</f>
        <v>2.7869999999999999</v>
      </c>
      <c r="S647" s="5">
        <f>O647/E647</f>
        <v>4.2518837459634015E-2</v>
      </c>
      <c r="T647" t="s">
        <v>8327</v>
      </c>
      <c r="U647" t="s">
        <v>8329</v>
      </c>
    </row>
    <row r="648" spans="1:21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0">
        <f t="shared" si="22"/>
        <v>41832.852627314816</v>
      </c>
      <c r="L648" s="13" t="str">
        <f t="shared" si="23"/>
        <v>2014</v>
      </c>
      <c r="M648" s="10">
        <f>(((I648/60)/60)/24)+DATE(1970,1,1)</f>
        <v>41862.852627314816</v>
      </c>
      <c r="N648" t="b">
        <v>0</v>
      </c>
      <c r="O648">
        <v>27</v>
      </c>
      <c r="P648" t="b">
        <v>1</v>
      </c>
      <c r="Q648" t="s">
        <v>8273</v>
      </c>
      <c r="R648" s="6">
        <f>E648/D648</f>
        <v>1.3187625000000001</v>
      </c>
      <c r="S648" s="5">
        <f>O648/E648</f>
        <v>2.5592174481758465E-2</v>
      </c>
      <c r="T648" t="s">
        <v>8327</v>
      </c>
      <c r="U648" t="s">
        <v>8329</v>
      </c>
    </row>
    <row r="649" spans="1:21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0">
        <f t="shared" si="22"/>
        <v>42416.767928240741</v>
      </c>
      <c r="L649" s="13" t="str">
        <f t="shared" si="23"/>
        <v>2016</v>
      </c>
      <c r="M649" s="10">
        <f>(((I649/60)/60)/24)+DATE(1970,1,1)</f>
        <v>42446.726261574076</v>
      </c>
      <c r="N649" t="b">
        <v>0</v>
      </c>
      <c r="O649">
        <v>17</v>
      </c>
      <c r="P649" t="b">
        <v>1</v>
      </c>
      <c r="Q649" t="s">
        <v>8273</v>
      </c>
      <c r="R649" s="6">
        <f>E649/D649</f>
        <v>1.0705</v>
      </c>
      <c r="S649" s="5">
        <f>O649/E649</f>
        <v>7.9402148528724889E-3</v>
      </c>
      <c r="T649" t="s">
        <v>8327</v>
      </c>
      <c r="U649" t="s">
        <v>8329</v>
      </c>
    </row>
    <row r="650" spans="1:21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0">
        <f t="shared" si="22"/>
        <v>41891.693379629629</v>
      </c>
      <c r="L650" s="13" t="str">
        <f t="shared" si="23"/>
        <v>2014</v>
      </c>
      <c r="M650" s="10">
        <f>(((I650/60)/60)/24)+DATE(1970,1,1)</f>
        <v>41926.693379629629</v>
      </c>
      <c r="N650" t="b">
        <v>0</v>
      </c>
      <c r="O650">
        <v>27</v>
      </c>
      <c r="P650" t="b">
        <v>1</v>
      </c>
      <c r="Q650" t="s">
        <v>8273</v>
      </c>
      <c r="R650" s="6">
        <f>E650/D650</f>
        <v>1.2682285714285715</v>
      </c>
      <c r="S650" s="5">
        <f>O650/E650</f>
        <v>6.0827250608272508E-4</v>
      </c>
      <c r="T650" t="s">
        <v>8327</v>
      </c>
      <c r="U650" t="s">
        <v>8329</v>
      </c>
    </row>
    <row r="651" spans="1:21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0">
        <f t="shared" si="22"/>
        <v>41877.912187499998</v>
      </c>
      <c r="L651" s="13" t="str">
        <f t="shared" si="23"/>
        <v>2014</v>
      </c>
      <c r="M651" s="10">
        <f>(((I651/60)/60)/24)+DATE(1970,1,1)</f>
        <v>41898.912187499998</v>
      </c>
      <c r="N651" t="b">
        <v>0</v>
      </c>
      <c r="O651">
        <v>82</v>
      </c>
      <c r="P651" t="b">
        <v>1</v>
      </c>
      <c r="Q651" t="s">
        <v>8273</v>
      </c>
      <c r="R651" s="6">
        <f>E651/D651</f>
        <v>1.3996</v>
      </c>
      <c r="S651" s="5">
        <f>O651/E651</f>
        <v>2.3435267219205486E-2</v>
      </c>
      <c r="T651" t="s">
        <v>8327</v>
      </c>
      <c r="U651" t="s">
        <v>8329</v>
      </c>
    </row>
    <row r="652" spans="1:21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0">
        <f t="shared" si="22"/>
        <v>41932.036851851852</v>
      </c>
      <c r="L652" s="13" t="str">
        <f t="shared" si="23"/>
        <v>2014</v>
      </c>
      <c r="M652" s="10">
        <f>(((I652/60)/60)/24)+DATE(1970,1,1)</f>
        <v>41992.078518518523</v>
      </c>
      <c r="N652" t="b">
        <v>0</v>
      </c>
      <c r="O652">
        <v>48</v>
      </c>
      <c r="P652" t="b">
        <v>1</v>
      </c>
      <c r="Q652" t="s">
        <v>8273</v>
      </c>
      <c r="R652" s="6">
        <f>E652/D652</f>
        <v>1.1240000000000001</v>
      </c>
      <c r="S652" s="5">
        <f>O652/E652</f>
        <v>2.8469750889679714E-2</v>
      </c>
      <c r="T652" t="s">
        <v>8327</v>
      </c>
      <c r="U652" t="s">
        <v>8329</v>
      </c>
    </row>
    <row r="653" spans="1:21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0">
        <f t="shared" si="22"/>
        <v>41956.017488425925</v>
      </c>
      <c r="L653" s="13" t="str">
        <f t="shared" si="23"/>
        <v>2014</v>
      </c>
      <c r="M653" s="10">
        <f>(((I653/60)/60)/24)+DATE(1970,1,1)</f>
        <v>41986.017488425925</v>
      </c>
      <c r="N653" t="b">
        <v>0</v>
      </c>
      <c r="O653">
        <v>105</v>
      </c>
      <c r="P653" t="b">
        <v>1</v>
      </c>
      <c r="Q653" t="s">
        <v>8273</v>
      </c>
      <c r="R653" s="6">
        <f>E653/D653</f>
        <v>1.00528</v>
      </c>
      <c r="S653" s="5">
        <f>O653/E653</f>
        <v>4.1779404742957188E-3</v>
      </c>
      <c r="T653" t="s">
        <v>8327</v>
      </c>
      <c r="U653" t="s">
        <v>8329</v>
      </c>
    </row>
    <row r="654" spans="1:21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0">
        <f t="shared" si="22"/>
        <v>42675.690393518518</v>
      </c>
      <c r="L654" s="13" t="str">
        <f t="shared" si="23"/>
        <v>2016</v>
      </c>
      <c r="M654" s="10">
        <f>(((I654/60)/60)/24)+DATE(1970,1,1)</f>
        <v>42705.732060185182</v>
      </c>
      <c r="N654" t="b">
        <v>0</v>
      </c>
      <c r="O654">
        <v>28</v>
      </c>
      <c r="P654" t="b">
        <v>1</v>
      </c>
      <c r="Q654" t="s">
        <v>8273</v>
      </c>
      <c r="R654" s="6">
        <f>E654/D654</f>
        <v>1.0046666666666666</v>
      </c>
      <c r="S654" s="5">
        <f>O654/E654</f>
        <v>9.2899800928998005E-3</v>
      </c>
      <c r="T654" t="s">
        <v>8327</v>
      </c>
      <c r="U654" t="s">
        <v>8329</v>
      </c>
    </row>
    <row r="655" spans="1:21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0">
        <f t="shared" si="22"/>
        <v>42199.618518518517</v>
      </c>
      <c r="L655" s="13" t="str">
        <f t="shared" si="23"/>
        <v>2015</v>
      </c>
      <c r="M655" s="10">
        <f>(((I655/60)/60)/24)+DATE(1970,1,1)</f>
        <v>42236.618518518517</v>
      </c>
      <c r="N655" t="b">
        <v>0</v>
      </c>
      <c r="O655">
        <v>1107</v>
      </c>
      <c r="P655" t="b">
        <v>1</v>
      </c>
      <c r="Q655" t="s">
        <v>8273</v>
      </c>
      <c r="R655" s="6">
        <f>E655/D655</f>
        <v>1.4144600000000001</v>
      </c>
      <c r="S655" s="5">
        <f>O655/E655</f>
        <v>1.0435077697495864E-2</v>
      </c>
      <c r="T655" t="s">
        <v>8327</v>
      </c>
      <c r="U655" t="s">
        <v>8329</v>
      </c>
    </row>
    <row r="656" spans="1:21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0">
        <f t="shared" si="22"/>
        <v>42163.957326388889</v>
      </c>
      <c r="L656" s="13" t="str">
        <f t="shared" si="23"/>
        <v>2015</v>
      </c>
      <c r="M656" s="10">
        <f>(((I656/60)/60)/24)+DATE(1970,1,1)</f>
        <v>42193.957326388889</v>
      </c>
      <c r="N656" t="b">
        <v>0</v>
      </c>
      <c r="O656">
        <v>1013</v>
      </c>
      <c r="P656" t="b">
        <v>1</v>
      </c>
      <c r="Q656" t="s">
        <v>8273</v>
      </c>
      <c r="R656" s="6">
        <f>E656/D656</f>
        <v>2.6729166666666666</v>
      </c>
      <c r="S656" s="5">
        <f>O656/E656</f>
        <v>3.158222915042868E-2</v>
      </c>
      <c r="T656" t="s">
        <v>8327</v>
      </c>
      <c r="U656" t="s">
        <v>8329</v>
      </c>
    </row>
    <row r="657" spans="1:21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0">
        <f t="shared" si="22"/>
        <v>42045.957314814819</v>
      </c>
      <c r="L657" s="13" t="str">
        <f t="shared" si="23"/>
        <v>2015</v>
      </c>
      <c r="M657" s="10">
        <f>(((I657/60)/60)/24)+DATE(1970,1,1)</f>
        <v>42075.915648148148</v>
      </c>
      <c r="N657" t="b">
        <v>0</v>
      </c>
      <c r="O657">
        <v>274</v>
      </c>
      <c r="P657" t="b">
        <v>1</v>
      </c>
      <c r="Q657" t="s">
        <v>8273</v>
      </c>
      <c r="R657" s="6">
        <f>E657/D657</f>
        <v>1.4688749999999999</v>
      </c>
      <c r="S657" s="5">
        <f>O657/E657</f>
        <v>2.3317164496638582E-2</v>
      </c>
      <c r="T657" t="s">
        <v>8327</v>
      </c>
      <c r="U657" t="s">
        <v>8329</v>
      </c>
    </row>
    <row r="658" spans="1:21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0">
        <f t="shared" si="22"/>
        <v>42417.804618055554</v>
      </c>
      <c r="L658" s="13" t="str">
        <f t="shared" si="23"/>
        <v>2016</v>
      </c>
      <c r="M658" s="10">
        <f>(((I658/60)/60)/24)+DATE(1970,1,1)</f>
        <v>42477.762951388882</v>
      </c>
      <c r="N658" t="b">
        <v>0</v>
      </c>
      <c r="O658">
        <v>87</v>
      </c>
      <c r="P658" t="b">
        <v>1</v>
      </c>
      <c r="Q658" t="s">
        <v>8273</v>
      </c>
      <c r="R658" s="6">
        <f>E658/D658</f>
        <v>2.1356000000000002</v>
      </c>
      <c r="S658" s="5">
        <f>O658/E658</f>
        <v>8.1475931822438657E-3</v>
      </c>
      <c r="T658" t="s">
        <v>8327</v>
      </c>
      <c r="U658" t="s">
        <v>8329</v>
      </c>
    </row>
    <row r="659" spans="1:21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0">
        <f t="shared" si="22"/>
        <v>42331.84574074074</v>
      </c>
      <c r="L659" s="13" t="str">
        <f t="shared" si="23"/>
        <v>2015</v>
      </c>
      <c r="M659" s="10">
        <f>(((I659/60)/60)/24)+DATE(1970,1,1)</f>
        <v>42361.84574074074</v>
      </c>
      <c r="N659" t="b">
        <v>0</v>
      </c>
      <c r="O659">
        <v>99</v>
      </c>
      <c r="P659" t="b">
        <v>1</v>
      </c>
      <c r="Q659" t="s">
        <v>8273</v>
      </c>
      <c r="R659" s="6">
        <f>E659/D659</f>
        <v>1.2569999999999999</v>
      </c>
      <c r="S659" s="5">
        <f>O659/E659</f>
        <v>5.2505966587112173E-3</v>
      </c>
      <c r="T659" t="s">
        <v>8327</v>
      </c>
      <c r="U659" t="s">
        <v>8329</v>
      </c>
    </row>
    <row r="660" spans="1:21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0">
        <f t="shared" si="22"/>
        <v>42179.160752314812</v>
      </c>
      <c r="L660" s="13" t="str">
        <f t="shared" si="23"/>
        <v>2015</v>
      </c>
      <c r="M660" s="10">
        <f>(((I660/60)/60)/24)+DATE(1970,1,1)</f>
        <v>42211.75</v>
      </c>
      <c r="N660" t="b">
        <v>0</v>
      </c>
      <c r="O660">
        <v>276</v>
      </c>
      <c r="P660" t="b">
        <v>1</v>
      </c>
      <c r="Q660" t="s">
        <v>8273</v>
      </c>
      <c r="R660" s="6">
        <f>E660/D660</f>
        <v>1.0446206037108834</v>
      </c>
      <c r="S660" s="5">
        <f>O660/E660</f>
        <v>9.1460383735957849E-3</v>
      </c>
      <c r="T660" t="s">
        <v>8327</v>
      </c>
      <c r="U660" t="s">
        <v>8329</v>
      </c>
    </row>
    <row r="661" spans="1:2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0">
        <f t="shared" si="22"/>
        <v>42209.593692129631</v>
      </c>
      <c r="L661" s="13" t="str">
        <f t="shared" si="23"/>
        <v>2015</v>
      </c>
      <c r="M661" s="10">
        <f>(((I661/60)/60)/24)+DATE(1970,1,1)</f>
        <v>42239.593692129631</v>
      </c>
      <c r="N661" t="b">
        <v>0</v>
      </c>
      <c r="O661">
        <v>21</v>
      </c>
      <c r="P661" t="b">
        <v>1</v>
      </c>
      <c r="Q661" t="s">
        <v>8273</v>
      </c>
      <c r="R661" s="6">
        <f>E661/D661</f>
        <v>1.0056666666666667</v>
      </c>
      <c r="S661" s="5">
        <f>O661/E661</f>
        <v>6.9605568445475635E-3</v>
      </c>
      <c r="T661" t="s">
        <v>8327</v>
      </c>
      <c r="U661" t="s">
        <v>8329</v>
      </c>
    </row>
    <row r="662" spans="1:21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0">
        <f t="shared" si="22"/>
        <v>41922.741655092592</v>
      </c>
      <c r="L662" s="13" t="str">
        <f t="shared" si="23"/>
        <v>2014</v>
      </c>
      <c r="M662" s="10">
        <f>(((I662/60)/60)/24)+DATE(1970,1,1)</f>
        <v>41952.783321759263</v>
      </c>
      <c r="N662" t="b">
        <v>0</v>
      </c>
      <c r="O662">
        <v>18</v>
      </c>
      <c r="P662" t="b">
        <v>0</v>
      </c>
      <c r="Q662" t="s">
        <v>8273</v>
      </c>
      <c r="R662" s="6">
        <f>E662/D662</f>
        <v>3.058E-2</v>
      </c>
      <c r="S662" s="5">
        <f>O662/E662</f>
        <v>1.1772400261608895E-2</v>
      </c>
      <c r="T662" t="s">
        <v>8327</v>
      </c>
      <c r="U662" t="s">
        <v>8329</v>
      </c>
    </row>
    <row r="663" spans="1:21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0">
        <f t="shared" si="22"/>
        <v>42636.645358796297</v>
      </c>
      <c r="L663" s="13" t="str">
        <f t="shared" si="23"/>
        <v>2016</v>
      </c>
      <c r="M663" s="10">
        <f>(((I663/60)/60)/24)+DATE(1970,1,1)</f>
        <v>42666.645358796297</v>
      </c>
      <c r="N663" t="b">
        <v>0</v>
      </c>
      <c r="O663">
        <v>9</v>
      </c>
      <c r="P663" t="b">
        <v>0</v>
      </c>
      <c r="Q663" t="s">
        <v>8273</v>
      </c>
      <c r="R663" s="6">
        <f>E663/D663</f>
        <v>9.4999999999999998E-3</v>
      </c>
      <c r="S663" s="5">
        <f>O663/E663</f>
        <v>9.4736842105263161E-2</v>
      </c>
      <c r="T663" t="s">
        <v>8327</v>
      </c>
      <c r="U663" t="s">
        <v>8329</v>
      </c>
    </row>
    <row r="664" spans="1:21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0">
        <f t="shared" si="22"/>
        <v>41990.438043981485</v>
      </c>
      <c r="L664" s="13" t="str">
        <f t="shared" si="23"/>
        <v>2014</v>
      </c>
      <c r="M664" s="10">
        <f>(((I664/60)/60)/24)+DATE(1970,1,1)</f>
        <v>42020.438043981485</v>
      </c>
      <c r="N664" t="b">
        <v>0</v>
      </c>
      <c r="O664">
        <v>4</v>
      </c>
      <c r="P664" t="b">
        <v>0</v>
      </c>
      <c r="Q664" t="s">
        <v>8273</v>
      </c>
      <c r="R664" s="6">
        <f>E664/D664</f>
        <v>4.0000000000000001E-3</v>
      </c>
      <c r="S664" s="5">
        <f>O664/E664</f>
        <v>2.564102564102564E-2</v>
      </c>
      <c r="T664" t="s">
        <v>8327</v>
      </c>
      <c r="U664" t="s">
        <v>8329</v>
      </c>
    </row>
    <row r="665" spans="1:21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0">
        <f t="shared" si="22"/>
        <v>42173.843240740738</v>
      </c>
      <c r="L665" s="13" t="str">
        <f t="shared" si="23"/>
        <v>2015</v>
      </c>
      <c r="M665" s="10">
        <f>(((I665/60)/60)/24)+DATE(1970,1,1)</f>
        <v>42203.843240740738</v>
      </c>
      <c r="N665" t="b">
        <v>0</v>
      </c>
      <c r="O665">
        <v>7</v>
      </c>
      <c r="P665" t="b">
        <v>0</v>
      </c>
      <c r="Q665" t="s">
        <v>8273</v>
      </c>
      <c r="R665" s="6">
        <f>E665/D665</f>
        <v>3.5000000000000001E-3</v>
      </c>
      <c r="S665" s="5">
        <f>O665/E665</f>
        <v>0.01</v>
      </c>
      <c r="T665" t="s">
        <v>8327</v>
      </c>
      <c r="U665" t="s">
        <v>8329</v>
      </c>
    </row>
    <row r="666" spans="1:21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0">
        <f t="shared" si="22"/>
        <v>42077.666377314818</v>
      </c>
      <c r="L666" s="13" t="str">
        <f t="shared" si="23"/>
        <v>2015</v>
      </c>
      <c r="M666" s="10">
        <f>(((I666/60)/60)/24)+DATE(1970,1,1)</f>
        <v>42107.666377314818</v>
      </c>
      <c r="N666" t="b">
        <v>0</v>
      </c>
      <c r="O666">
        <v>29</v>
      </c>
      <c r="P666" t="b">
        <v>0</v>
      </c>
      <c r="Q666" t="s">
        <v>8273</v>
      </c>
      <c r="R666" s="6">
        <f>E666/D666</f>
        <v>7.5333333333333335E-2</v>
      </c>
      <c r="S666" s="5">
        <f>O666/E666</f>
        <v>3.2079646017699116E-2</v>
      </c>
      <c r="T666" t="s">
        <v>8327</v>
      </c>
      <c r="U666" t="s">
        <v>8329</v>
      </c>
    </row>
    <row r="667" spans="1:21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0">
        <f t="shared" si="22"/>
        <v>42688.711354166662</v>
      </c>
      <c r="L667" s="13" t="str">
        <f t="shared" si="23"/>
        <v>2016</v>
      </c>
      <c r="M667" s="10">
        <f>(((I667/60)/60)/24)+DATE(1970,1,1)</f>
        <v>42748.711354166662</v>
      </c>
      <c r="N667" t="b">
        <v>0</v>
      </c>
      <c r="O667">
        <v>12</v>
      </c>
      <c r="P667" t="b">
        <v>0</v>
      </c>
      <c r="Q667" t="s">
        <v>8273</v>
      </c>
      <c r="R667" s="6">
        <f>E667/D667</f>
        <v>0.18640000000000001</v>
      </c>
      <c r="S667" s="5">
        <f>O667/E667</f>
        <v>6.4377682403433476E-3</v>
      </c>
      <c r="T667" t="s">
        <v>8327</v>
      </c>
      <c r="U667" t="s">
        <v>8329</v>
      </c>
    </row>
    <row r="668" spans="1:21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0">
        <f t="shared" si="22"/>
        <v>41838.832152777781</v>
      </c>
      <c r="L668" s="13" t="str">
        <f t="shared" si="23"/>
        <v>2014</v>
      </c>
      <c r="M668" s="10">
        <f>(((I668/60)/60)/24)+DATE(1970,1,1)</f>
        <v>41868.832152777781</v>
      </c>
      <c r="N668" t="b">
        <v>0</v>
      </c>
      <c r="O668">
        <v>4</v>
      </c>
      <c r="P668" t="b">
        <v>0</v>
      </c>
      <c r="Q668" t="s">
        <v>8273</v>
      </c>
      <c r="R668" s="6">
        <f>E668/D668</f>
        <v>4.0000000000000003E-5</v>
      </c>
      <c r="S668" s="5">
        <f>O668/E668</f>
        <v>0.5</v>
      </c>
      <c r="T668" t="s">
        <v>8327</v>
      </c>
      <c r="U668" t="s">
        <v>8329</v>
      </c>
    </row>
    <row r="669" spans="1:21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0">
        <f t="shared" si="22"/>
        <v>42632.373414351852</v>
      </c>
      <c r="L669" s="13" t="str">
        <f t="shared" si="23"/>
        <v>2016</v>
      </c>
      <c r="M669" s="10">
        <f>(((I669/60)/60)/24)+DATE(1970,1,1)</f>
        <v>42672.373414351852</v>
      </c>
      <c r="N669" t="b">
        <v>0</v>
      </c>
      <c r="O669">
        <v>28</v>
      </c>
      <c r="P669" t="b">
        <v>0</v>
      </c>
      <c r="Q669" t="s">
        <v>8273</v>
      </c>
      <c r="R669" s="6">
        <f>E669/D669</f>
        <v>0.1002</v>
      </c>
      <c r="S669" s="5">
        <f>O669/E669</f>
        <v>5.5888223552894214E-3</v>
      </c>
      <c r="T669" t="s">
        <v>8327</v>
      </c>
      <c r="U669" t="s">
        <v>8329</v>
      </c>
    </row>
    <row r="670" spans="1:21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0">
        <f t="shared" si="22"/>
        <v>42090.831273148149</v>
      </c>
      <c r="L670" s="13" t="str">
        <f t="shared" si="23"/>
        <v>2015</v>
      </c>
      <c r="M670" s="10">
        <f>(((I670/60)/60)/24)+DATE(1970,1,1)</f>
        <v>42135.831273148149</v>
      </c>
      <c r="N670" t="b">
        <v>0</v>
      </c>
      <c r="O670">
        <v>25</v>
      </c>
      <c r="P670" t="b">
        <v>0</v>
      </c>
      <c r="Q670" t="s">
        <v>8273</v>
      </c>
      <c r="R670" s="6">
        <f>E670/D670</f>
        <v>4.5600000000000002E-2</v>
      </c>
      <c r="S670" s="5">
        <f>O670/E670</f>
        <v>3.6549707602339179E-2</v>
      </c>
      <c r="T670" t="s">
        <v>8327</v>
      </c>
      <c r="U670" t="s">
        <v>8329</v>
      </c>
    </row>
    <row r="671" spans="1:21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0">
        <f t="shared" si="22"/>
        <v>42527.625671296293</v>
      </c>
      <c r="L671" s="13" t="str">
        <f t="shared" si="23"/>
        <v>2016</v>
      </c>
      <c r="M671" s="10">
        <f>(((I671/60)/60)/24)+DATE(1970,1,1)</f>
        <v>42557.625671296293</v>
      </c>
      <c r="N671" t="b">
        <v>0</v>
      </c>
      <c r="O671">
        <v>28</v>
      </c>
      <c r="P671" t="b">
        <v>0</v>
      </c>
      <c r="Q671" t="s">
        <v>8273</v>
      </c>
      <c r="R671" s="6">
        <f>E671/D671</f>
        <v>0.21507499999999999</v>
      </c>
      <c r="S671" s="5">
        <f>O671/E671</f>
        <v>6.5093572009764032E-4</v>
      </c>
      <c r="T671" t="s">
        <v>8327</v>
      </c>
      <c r="U671" t="s">
        <v>8329</v>
      </c>
    </row>
    <row r="672" spans="1:21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0">
        <f t="shared" si="22"/>
        <v>42506.709722222222</v>
      </c>
      <c r="L672" s="13" t="str">
        <f t="shared" si="23"/>
        <v>2016</v>
      </c>
      <c r="M672" s="10">
        <f>(((I672/60)/60)/24)+DATE(1970,1,1)</f>
        <v>42540.340277777781</v>
      </c>
      <c r="N672" t="b">
        <v>0</v>
      </c>
      <c r="O672">
        <v>310</v>
      </c>
      <c r="P672" t="b">
        <v>0</v>
      </c>
      <c r="Q672" t="s">
        <v>8273</v>
      </c>
      <c r="R672" s="6">
        <f>E672/D672</f>
        <v>0.29276666666666668</v>
      </c>
      <c r="S672" s="5">
        <f>O672/E672</f>
        <v>1.1765152377699343E-2</v>
      </c>
      <c r="T672" t="s">
        <v>8327</v>
      </c>
      <c r="U672" t="s">
        <v>8329</v>
      </c>
    </row>
    <row r="673" spans="1:21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0">
        <f t="shared" si="22"/>
        <v>41984.692731481482</v>
      </c>
      <c r="L673" s="13" t="str">
        <f t="shared" si="23"/>
        <v>2014</v>
      </c>
      <c r="M673" s="10">
        <f>(((I673/60)/60)/24)+DATE(1970,1,1)</f>
        <v>42018.166666666672</v>
      </c>
      <c r="N673" t="b">
        <v>0</v>
      </c>
      <c r="O673">
        <v>15</v>
      </c>
      <c r="P673" t="b">
        <v>0</v>
      </c>
      <c r="Q673" t="s">
        <v>8273</v>
      </c>
      <c r="R673" s="6">
        <f>E673/D673</f>
        <v>0.39426666666666665</v>
      </c>
      <c r="S673" s="5">
        <f>O673/E673</f>
        <v>1.2681772066283395E-3</v>
      </c>
      <c r="T673" t="s">
        <v>8327</v>
      </c>
      <c r="U673" t="s">
        <v>8329</v>
      </c>
    </row>
    <row r="674" spans="1:21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0">
        <f t="shared" si="22"/>
        <v>41974.219490740739</v>
      </c>
      <c r="L674" s="13" t="str">
        <f t="shared" si="23"/>
        <v>2014</v>
      </c>
      <c r="M674" s="10">
        <f>(((I674/60)/60)/24)+DATE(1970,1,1)</f>
        <v>42005.207638888889</v>
      </c>
      <c r="N674" t="b">
        <v>0</v>
      </c>
      <c r="O674">
        <v>215</v>
      </c>
      <c r="P674" t="b">
        <v>0</v>
      </c>
      <c r="Q674" t="s">
        <v>8273</v>
      </c>
      <c r="R674" s="6">
        <f>E674/D674</f>
        <v>0.21628</v>
      </c>
      <c r="S674" s="5">
        <f>O674/E674</f>
        <v>1.988163491769928E-2</v>
      </c>
      <c r="T674" t="s">
        <v>8327</v>
      </c>
      <c r="U674" t="s">
        <v>8329</v>
      </c>
    </row>
    <row r="675" spans="1:21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0">
        <f t="shared" si="22"/>
        <v>41838.840474537035</v>
      </c>
      <c r="L675" s="13" t="str">
        <f t="shared" si="23"/>
        <v>2014</v>
      </c>
      <c r="M675" s="10">
        <f>(((I675/60)/60)/24)+DATE(1970,1,1)</f>
        <v>41883.840474537035</v>
      </c>
      <c r="N675" t="b">
        <v>0</v>
      </c>
      <c r="O675">
        <v>3</v>
      </c>
      <c r="P675" t="b">
        <v>0</v>
      </c>
      <c r="Q675" t="s">
        <v>8273</v>
      </c>
      <c r="R675" s="6">
        <f>E675/D675</f>
        <v>2.0500000000000002E-3</v>
      </c>
      <c r="S675" s="5">
        <f>O675/E675</f>
        <v>1.4634146341463415E-2</v>
      </c>
      <c r="T675" t="s">
        <v>8327</v>
      </c>
      <c r="U675" t="s">
        <v>8329</v>
      </c>
    </row>
    <row r="676" spans="1:21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0">
        <f t="shared" si="22"/>
        <v>41803.116053240738</v>
      </c>
      <c r="L676" s="13" t="str">
        <f t="shared" si="23"/>
        <v>2014</v>
      </c>
      <c r="M676" s="10">
        <f>(((I676/60)/60)/24)+DATE(1970,1,1)</f>
        <v>41863.116053240738</v>
      </c>
      <c r="N676" t="b">
        <v>0</v>
      </c>
      <c r="O676">
        <v>2</v>
      </c>
      <c r="P676" t="b">
        <v>0</v>
      </c>
      <c r="Q676" t="s">
        <v>8273</v>
      </c>
      <c r="R676" s="6">
        <f>E676/D676</f>
        <v>2.9999999999999997E-4</v>
      </c>
      <c r="S676" s="5">
        <f>O676/E676</f>
        <v>0.13333333333333333</v>
      </c>
      <c r="T676" t="s">
        <v>8327</v>
      </c>
      <c r="U676" t="s">
        <v>8329</v>
      </c>
    </row>
    <row r="677" spans="1:21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0">
        <f t="shared" si="22"/>
        <v>41975.930601851855</v>
      </c>
      <c r="L677" s="13" t="str">
        <f t="shared" si="23"/>
        <v>2014</v>
      </c>
      <c r="M677" s="10">
        <f>(((I677/60)/60)/24)+DATE(1970,1,1)</f>
        <v>42005.290972222225</v>
      </c>
      <c r="N677" t="b">
        <v>0</v>
      </c>
      <c r="O677">
        <v>26</v>
      </c>
      <c r="P677" t="b">
        <v>0</v>
      </c>
      <c r="Q677" t="s">
        <v>8273</v>
      </c>
      <c r="R677" s="6">
        <f>E677/D677</f>
        <v>0.14849999999999999</v>
      </c>
      <c r="S677" s="5">
        <f>O677/E677</f>
        <v>2.9180695847362513E-2</v>
      </c>
      <c r="T677" t="s">
        <v>8327</v>
      </c>
      <c r="U677" t="s">
        <v>8329</v>
      </c>
    </row>
    <row r="678" spans="1:21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0">
        <f t="shared" si="22"/>
        <v>42012.768298611118</v>
      </c>
      <c r="L678" s="13" t="str">
        <f t="shared" si="23"/>
        <v>2015</v>
      </c>
      <c r="M678" s="10">
        <f>(((I678/60)/60)/24)+DATE(1970,1,1)</f>
        <v>42042.768298611118</v>
      </c>
      <c r="N678" t="b">
        <v>0</v>
      </c>
      <c r="O678">
        <v>24</v>
      </c>
      <c r="P678" t="b">
        <v>0</v>
      </c>
      <c r="Q678" t="s">
        <v>8273</v>
      </c>
      <c r="R678" s="6">
        <f>E678/D678</f>
        <v>1.4710000000000001E-2</v>
      </c>
      <c r="S678" s="5">
        <f>O678/E678</f>
        <v>1.6315431679129844E-2</v>
      </c>
      <c r="T678" t="s">
        <v>8327</v>
      </c>
      <c r="U678" t="s">
        <v>8329</v>
      </c>
    </row>
    <row r="679" spans="1:21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0">
        <f t="shared" si="22"/>
        <v>42504.403877314813</v>
      </c>
      <c r="L679" s="13" t="str">
        <f t="shared" si="23"/>
        <v>2016</v>
      </c>
      <c r="M679" s="10">
        <f>(((I679/60)/60)/24)+DATE(1970,1,1)</f>
        <v>42549.403877314813</v>
      </c>
      <c r="N679" t="b">
        <v>0</v>
      </c>
      <c r="O679">
        <v>96</v>
      </c>
      <c r="P679" t="b">
        <v>0</v>
      </c>
      <c r="Q679" t="s">
        <v>8273</v>
      </c>
      <c r="R679" s="6">
        <f>E679/D679</f>
        <v>0.25584000000000001</v>
      </c>
      <c r="S679" s="5">
        <f>O679/E679</f>
        <v>7.5046904315196998E-3</v>
      </c>
      <c r="T679" t="s">
        <v>8327</v>
      </c>
      <c r="U679" t="s">
        <v>8329</v>
      </c>
    </row>
    <row r="680" spans="1:21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0">
        <f t="shared" si="22"/>
        <v>42481.376597222217</v>
      </c>
      <c r="L680" s="13" t="str">
        <f t="shared" si="23"/>
        <v>2016</v>
      </c>
      <c r="M680" s="10">
        <f>(((I680/60)/60)/24)+DATE(1970,1,1)</f>
        <v>42511.376597222217</v>
      </c>
      <c r="N680" t="b">
        <v>0</v>
      </c>
      <c r="O680">
        <v>17</v>
      </c>
      <c r="P680" t="b">
        <v>0</v>
      </c>
      <c r="Q680" t="s">
        <v>8273</v>
      </c>
      <c r="R680" s="6">
        <f>E680/D680</f>
        <v>3.8206896551724136E-2</v>
      </c>
      <c r="S680" s="5">
        <f>O680/E680</f>
        <v>1.5342960288808664E-2</v>
      </c>
      <c r="T680" t="s">
        <v>8327</v>
      </c>
      <c r="U680" t="s">
        <v>8329</v>
      </c>
    </row>
    <row r="681" spans="1:21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0">
        <f t="shared" si="22"/>
        <v>42556.695706018523</v>
      </c>
      <c r="L681" s="13" t="str">
        <f t="shared" si="23"/>
        <v>2016</v>
      </c>
      <c r="M681" s="10">
        <f>(((I681/60)/60)/24)+DATE(1970,1,1)</f>
        <v>42616.695706018523</v>
      </c>
      <c r="N681" t="b">
        <v>0</v>
      </c>
      <c r="O681">
        <v>94</v>
      </c>
      <c r="P681" t="b">
        <v>0</v>
      </c>
      <c r="Q681" t="s">
        <v>8273</v>
      </c>
      <c r="R681" s="6">
        <f>E681/D681</f>
        <v>0.15485964912280703</v>
      </c>
      <c r="S681" s="5">
        <f>O681/E681</f>
        <v>1.0649144669763227E-2</v>
      </c>
      <c r="T681" t="s">
        <v>8327</v>
      </c>
      <c r="U681" t="s">
        <v>8329</v>
      </c>
    </row>
    <row r="682" spans="1:21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0">
        <f t="shared" si="22"/>
        <v>41864.501516203702</v>
      </c>
      <c r="L682" s="13" t="str">
        <f t="shared" si="23"/>
        <v>2014</v>
      </c>
      <c r="M682" s="10">
        <f>(((I682/60)/60)/24)+DATE(1970,1,1)</f>
        <v>41899.501516203702</v>
      </c>
      <c r="N682" t="b">
        <v>0</v>
      </c>
      <c r="O682">
        <v>129</v>
      </c>
      <c r="P682" t="b">
        <v>0</v>
      </c>
      <c r="Q682" t="s">
        <v>8273</v>
      </c>
      <c r="R682" s="6">
        <f>E682/D682</f>
        <v>0.25912000000000002</v>
      </c>
      <c r="S682" s="5">
        <f>O682/E682</f>
        <v>6.6378511886384687E-3</v>
      </c>
      <c r="T682" t="s">
        <v>8327</v>
      </c>
      <c r="U682" t="s">
        <v>8329</v>
      </c>
    </row>
    <row r="683" spans="1:21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0">
        <f t="shared" si="22"/>
        <v>42639.805601851855</v>
      </c>
      <c r="L683" s="13" t="str">
        <f t="shared" si="23"/>
        <v>2016</v>
      </c>
      <c r="M683" s="10">
        <f>(((I683/60)/60)/24)+DATE(1970,1,1)</f>
        <v>42669.805601851855</v>
      </c>
      <c r="N683" t="b">
        <v>0</v>
      </c>
      <c r="O683">
        <v>1</v>
      </c>
      <c r="P683" t="b">
        <v>0</v>
      </c>
      <c r="Q683" t="s">
        <v>8273</v>
      </c>
      <c r="R683" s="6">
        <f>E683/D683</f>
        <v>4.0000000000000002E-4</v>
      </c>
      <c r="S683" s="5">
        <f>O683/E683</f>
        <v>1</v>
      </c>
      <c r="T683" t="s">
        <v>8327</v>
      </c>
      <c r="U683" t="s">
        <v>8329</v>
      </c>
    </row>
    <row r="684" spans="1:21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0">
        <f t="shared" si="22"/>
        <v>42778.765300925923</v>
      </c>
      <c r="L684" s="13" t="str">
        <f t="shared" si="23"/>
        <v>2017</v>
      </c>
      <c r="M684" s="10">
        <f>(((I684/60)/60)/24)+DATE(1970,1,1)</f>
        <v>42808.723634259266</v>
      </c>
      <c r="N684" t="b">
        <v>0</v>
      </c>
      <c r="O684">
        <v>4</v>
      </c>
      <c r="P684" t="b">
        <v>0</v>
      </c>
      <c r="Q684" t="s">
        <v>8273</v>
      </c>
      <c r="R684" s="6">
        <f>E684/D684</f>
        <v>1.06E-3</v>
      </c>
      <c r="S684" s="5">
        <f>O684/E684</f>
        <v>7.5471698113207544E-2</v>
      </c>
      <c r="T684" t="s">
        <v>8327</v>
      </c>
      <c r="U684" t="s">
        <v>8329</v>
      </c>
    </row>
    <row r="685" spans="1:21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0">
        <f t="shared" si="22"/>
        <v>42634.900046296301</v>
      </c>
      <c r="L685" s="13" t="str">
        <f t="shared" si="23"/>
        <v>2016</v>
      </c>
      <c r="M685" s="10">
        <f>(((I685/60)/60)/24)+DATE(1970,1,1)</f>
        <v>42674.900046296301</v>
      </c>
      <c r="N685" t="b">
        <v>0</v>
      </c>
      <c r="O685">
        <v>3</v>
      </c>
      <c r="P685" t="b">
        <v>0</v>
      </c>
      <c r="Q685" t="s">
        <v>8273</v>
      </c>
      <c r="R685" s="6">
        <f>E685/D685</f>
        <v>8.5142857142857138E-3</v>
      </c>
      <c r="S685" s="5">
        <f>O685/E685</f>
        <v>1.0067114093959731E-2</v>
      </c>
      <c r="T685" t="s">
        <v>8327</v>
      </c>
      <c r="U685" t="s">
        <v>8329</v>
      </c>
    </row>
    <row r="686" spans="1:21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0">
        <f t="shared" si="22"/>
        <v>41809.473275462966</v>
      </c>
      <c r="L686" s="13" t="str">
        <f t="shared" si="23"/>
        <v>2014</v>
      </c>
      <c r="M686" s="10">
        <f>(((I686/60)/60)/24)+DATE(1970,1,1)</f>
        <v>41845.125</v>
      </c>
      <c r="N686" t="b">
        <v>0</v>
      </c>
      <c r="O686">
        <v>135</v>
      </c>
      <c r="P686" t="b">
        <v>0</v>
      </c>
      <c r="Q686" t="s">
        <v>8273</v>
      </c>
      <c r="R686" s="6">
        <f>E686/D686</f>
        <v>7.4837500000000001E-2</v>
      </c>
      <c r="S686" s="5">
        <f>O686/E686</f>
        <v>5.6372139635877732E-3</v>
      </c>
      <c r="T686" t="s">
        <v>8327</v>
      </c>
      <c r="U686" t="s">
        <v>8329</v>
      </c>
    </row>
    <row r="687" spans="1:21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0">
        <f t="shared" si="22"/>
        <v>41971.866574074069</v>
      </c>
      <c r="L687" s="13" t="str">
        <f t="shared" si="23"/>
        <v>2014</v>
      </c>
      <c r="M687" s="10">
        <f>(((I687/60)/60)/24)+DATE(1970,1,1)</f>
        <v>42016.866574074069</v>
      </c>
      <c r="N687" t="b">
        <v>0</v>
      </c>
      <c r="O687">
        <v>10</v>
      </c>
      <c r="P687" t="b">
        <v>0</v>
      </c>
      <c r="Q687" t="s">
        <v>8273</v>
      </c>
      <c r="R687" s="6">
        <f>E687/D687</f>
        <v>0.27650000000000002</v>
      </c>
      <c r="S687" s="5">
        <f>O687/E687</f>
        <v>1.8083182640144666E-2</v>
      </c>
      <c r="T687" t="s">
        <v>8327</v>
      </c>
      <c r="U687" t="s">
        <v>8329</v>
      </c>
    </row>
    <row r="688" spans="1:21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0">
        <f t="shared" si="22"/>
        <v>42189.673263888893</v>
      </c>
      <c r="L688" s="13" t="str">
        <f t="shared" si="23"/>
        <v>2015</v>
      </c>
      <c r="M688" s="10">
        <f>(((I688/60)/60)/24)+DATE(1970,1,1)</f>
        <v>42219.673263888893</v>
      </c>
      <c r="N688" t="b">
        <v>0</v>
      </c>
      <c r="O688">
        <v>0</v>
      </c>
      <c r="P688" t="b">
        <v>0</v>
      </c>
      <c r="Q688" t="s">
        <v>8273</v>
      </c>
      <c r="R688" s="6">
        <f>E688/D688</f>
        <v>0</v>
      </c>
      <c r="S688" s="5" t="e">
        <f>O688/E688</f>
        <v>#DIV/0!</v>
      </c>
      <c r="T688" t="s">
        <v>8327</v>
      </c>
      <c r="U688" t="s">
        <v>8329</v>
      </c>
    </row>
    <row r="689" spans="1:21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0">
        <f t="shared" si="22"/>
        <v>42711.750613425931</v>
      </c>
      <c r="L689" s="13" t="str">
        <f t="shared" si="23"/>
        <v>2016</v>
      </c>
      <c r="M689" s="10">
        <f>(((I689/60)/60)/24)+DATE(1970,1,1)</f>
        <v>42771.750613425931</v>
      </c>
      <c r="N689" t="b">
        <v>0</v>
      </c>
      <c r="O689">
        <v>6</v>
      </c>
      <c r="P689" t="b">
        <v>0</v>
      </c>
      <c r="Q689" t="s">
        <v>8273</v>
      </c>
      <c r="R689" s="6">
        <f>E689/D689</f>
        <v>3.5499999999999997E-2</v>
      </c>
      <c r="S689" s="5">
        <f>O689/E689</f>
        <v>1.6901408450704226E-3</v>
      </c>
      <c r="T689" t="s">
        <v>8327</v>
      </c>
      <c r="U689" t="s">
        <v>8329</v>
      </c>
    </row>
    <row r="690" spans="1:21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0">
        <f t="shared" si="22"/>
        <v>42262.104780092588</v>
      </c>
      <c r="L690" s="13" t="str">
        <f t="shared" si="23"/>
        <v>2015</v>
      </c>
      <c r="M690" s="10">
        <f>(((I690/60)/60)/24)+DATE(1970,1,1)</f>
        <v>42292.104780092588</v>
      </c>
      <c r="N690" t="b">
        <v>0</v>
      </c>
      <c r="O690">
        <v>36</v>
      </c>
      <c r="P690" t="b">
        <v>0</v>
      </c>
      <c r="Q690" t="s">
        <v>8273</v>
      </c>
      <c r="R690" s="6">
        <f>E690/D690</f>
        <v>0.72989999999999999</v>
      </c>
      <c r="S690" s="5">
        <f>O690/E690</f>
        <v>2.4660912453760789E-3</v>
      </c>
      <c r="T690" t="s">
        <v>8327</v>
      </c>
      <c r="U690" t="s">
        <v>8329</v>
      </c>
    </row>
    <row r="691" spans="1:21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0">
        <f t="shared" si="22"/>
        <v>42675.66778935185</v>
      </c>
      <c r="L691" s="13" t="str">
        <f t="shared" si="23"/>
        <v>2016</v>
      </c>
      <c r="M691" s="10">
        <f>(((I691/60)/60)/24)+DATE(1970,1,1)</f>
        <v>42712.207638888889</v>
      </c>
      <c r="N691" t="b">
        <v>0</v>
      </c>
      <c r="O691">
        <v>336</v>
      </c>
      <c r="P691" t="b">
        <v>0</v>
      </c>
      <c r="Q691" t="s">
        <v>8273</v>
      </c>
      <c r="R691" s="6">
        <f>E691/D691</f>
        <v>0.57648750000000004</v>
      </c>
      <c r="S691" s="5">
        <f>O691/E691</f>
        <v>2.914200221166981E-3</v>
      </c>
      <c r="T691" t="s">
        <v>8327</v>
      </c>
      <c r="U691" t="s">
        <v>8329</v>
      </c>
    </row>
    <row r="692" spans="1:21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0">
        <f t="shared" si="22"/>
        <v>42579.634733796294</v>
      </c>
      <c r="L692" s="13" t="str">
        <f t="shared" si="23"/>
        <v>2016</v>
      </c>
      <c r="M692" s="10">
        <f>(((I692/60)/60)/24)+DATE(1970,1,1)</f>
        <v>42622.25</v>
      </c>
      <c r="N692" t="b">
        <v>0</v>
      </c>
      <c r="O692">
        <v>34</v>
      </c>
      <c r="P692" t="b">
        <v>0</v>
      </c>
      <c r="Q692" t="s">
        <v>8273</v>
      </c>
      <c r="R692" s="6">
        <f>E692/D692</f>
        <v>0.1234</v>
      </c>
      <c r="S692" s="5">
        <f>O692/E692</f>
        <v>1.3776337115072933E-2</v>
      </c>
      <c r="T692" t="s">
        <v>8327</v>
      </c>
      <c r="U692" t="s">
        <v>8329</v>
      </c>
    </row>
    <row r="693" spans="1:21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0">
        <f t="shared" si="22"/>
        <v>42158.028310185182</v>
      </c>
      <c r="L693" s="13" t="str">
        <f t="shared" si="23"/>
        <v>2015</v>
      </c>
      <c r="M693" s="10">
        <f>(((I693/60)/60)/24)+DATE(1970,1,1)</f>
        <v>42186.028310185182</v>
      </c>
      <c r="N693" t="b">
        <v>0</v>
      </c>
      <c r="O693">
        <v>10</v>
      </c>
      <c r="P693" t="b">
        <v>0</v>
      </c>
      <c r="Q693" t="s">
        <v>8273</v>
      </c>
      <c r="R693" s="6">
        <f>E693/D693</f>
        <v>5.1999999999999998E-3</v>
      </c>
      <c r="S693" s="5">
        <f>O693/E693</f>
        <v>3.8461538461538464E-2</v>
      </c>
      <c r="T693" t="s">
        <v>8327</v>
      </c>
      <c r="U693" t="s">
        <v>8329</v>
      </c>
    </row>
    <row r="694" spans="1:21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0">
        <f t="shared" si="22"/>
        <v>42696.37572916667</v>
      </c>
      <c r="L694" s="13" t="str">
        <f t="shared" si="23"/>
        <v>2016</v>
      </c>
      <c r="M694" s="10">
        <f>(((I694/60)/60)/24)+DATE(1970,1,1)</f>
        <v>42726.37572916667</v>
      </c>
      <c r="N694" t="b">
        <v>0</v>
      </c>
      <c r="O694">
        <v>201</v>
      </c>
      <c r="P694" t="b">
        <v>0</v>
      </c>
      <c r="Q694" t="s">
        <v>8273</v>
      </c>
      <c r="R694" s="6">
        <f>E694/D694</f>
        <v>6.5299999999999997E-2</v>
      </c>
      <c r="S694" s="5">
        <f>O694/E694</f>
        <v>0.15390505359877488</v>
      </c>
      <c r="T694" t="s">
        <v>8327</v>
      </c>
      <c r="U694" t="s">
        <v>8329</v>
      </c>
    </row>
    <row r="695" spans="1:21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0">
        <f t="shared" si="22"/>
        <v>42094.808182870373</v>
      </c>
      <c r="L695" s="13" t="str">
        <f t="shared" si="23"/>
        <v>2015</v>
      </c>
      <c r="M695" s="10">
        <f>(((I695/60)/60)/24)+DATE(1970,1,1)</f>
        <v>42124.808182870373</v>
      </c>
      <c r="N695" t="b">
        <v>0</v>
      </c>
      <c r="O695">
        <v>296</v>
      </c>
      <c r="P695" t="b">
        <v>0</v>
      </c>
      <c r="Q695" t="s">
        <v>8273</v>
      </c>
      <c r="R695" s="6">
        <f>E695/D695</f>
        <v>0.35338000000000003</v>
      </c>
      <c r="S695" s="5">
        <f>O695/E695</f>
        <v>8.3762521931065714E-3</v>
      </c>
      <c r="T695" t="s">
        <v>8327</v>
      </c>
      <c r="U695" t="s">
        <v>8329</v>
      </c>
    </row>
    <row r="696" spans="1:21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0">
        <f t="shared" si="22"/>
        <v>42737.663877314815</v>
      </c>
      <c r="L696" s="13" t="str">
        <f t="shared" si="23"/>
        <v>2017</v>
      </c>
      <c r="M696" s="10">
        <f>(((I696/60)/60)/24)+DATE(1970,1,1)</f>
        <v>42767.663877314815</v>
      </c>
      <c r="N696" t="b">
        <v>0</v>
      </c>
      <c r="O696">
        <v>7</v>
      </c>
      <c r="P696" t="b">
        <v>0</v>
      </c>
      <c r="Q696" t="s">
        <v>8273</v>
      </c>
      <c r="R696" s="6">
        <f>E696/D696</f>
        <v>3.933333333333333E-3</v>
      </c>
      <c r="S696" s="5">
        <f>O696/E696</f>
        <v>1.1864406779661017E-2</v>
      </c>
      <c r="T696" t="s">
        <v>8327</v>
      </c>
      <c r="U696" t="s">
        <v>8329</v>
      </c>
    </row>
    <row r="697" spans="1:21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0">
        <f t="shared" si="22"/>
        <v>41913.521064814813</v>
      </c>
      <c r="L697" s="13" t="str">
        <f t="shared" si="23"/>
        <v>2014</v>
      </c>
      <c r="M697" s="10">
        <f>(((I697/60)/60)/24)+DATE(1970,1,1)</f>
        <v>41943.521064814813</v>
      </c>
      <c r="N697" t="b">
        <v>0</v>
      </c>
      <c r="O697">
        <v>7</v>
      </c>
      <c r="P697" t="b">
        <v>0</v>
      </c>
      <c r="Q697" t="s">
        <v>8273</v>
      </c>
      <c r="R697" s="6">
        <f>E697/D697</f>
        <v>1.06E-2</v>
      </c>
      <c r="S697" s="5">
        <f>O697/E697</f>
        <v>1.10062893081761E-2</v>
      </c>
      <c r="T697" t="s">
        <v>8327</v>
      </c>
      <c r="U697" t="s">
        <v>8329</v>
      </c>
    </row>
    <row r="698" spans="1:21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0">
        <f t="shared" si="22"/>
        <v>41815.927106481482</v>
      </c>
      <c r="L698" s="13" t="str">
        <f t="shared" si="23"/>
        <v>2014</v>
      </c>
      <c r="M698" s="10">
        <f>(((I698/60)/60)/24)+DATE(1970,1,1)</f>
        <v>41845.927106481482</v>
      </c>
      <c r="N698" t="b">
        <v>0</v>
      </c>
      <c r="O698">
        <v>1</v>
      </c>
      <c r="P698" t="b">
        <v>0</v>
      </c>
      <c r="Q698" t="s">
        <v>8273</v>
      </c>
      <c r="R698" s="6">
        <f>E698/D698</f>
        <v>5.7142857142857145E-6</v>
      </c>
      <c r="S698" s="5">
        <f>O698/E698</f>
        <v>1</v>
      </c>
      <c r="T698" t="s">
        <v>8327</v>
      </c>
      <c r="U698" t="s">
        <v>8329</v>
      </c>
    </row>
    <row r="699" spans="1:21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0">
        <f t="shared" si="22"/>
        <v>42388.523020833338</v>
      </c>
      <c r="L699" s="13" t="str">
        <f t="shared" si="23"/>
        <v>2016</v>
      </c>
      <c r="M699" s="10">
        <f>(((I699/60)/60)/24)+DATE(1970,1,1)</f>
        <v>42403.523020833338</v>
      </c>
      <c r="N699" t="b">
        <v>0</v>
      </c>
      <c r="O699">
        <v>114</v>
      </c>
      <c r="P699" t="b">
        <v>0</v>
      </c>
      <c r="Q699" t="s">
        <v>8273</v>
      </c>
      <c r="R699" s="6">
        <f>E699/D699</f>
        <v>0.46379999999999999</v>
      </c>
      <c r="S699" s="5">
        <f>O699/E699</f>
        <v>4.9159120310478657E-2</v>
      </c>
      <c r="T699" t="s">
        <v>8327</v>
      </c>
      <c r="U699" t="s">
        <v>8329</v>
      </c>
    </row>
    <row r="700" spans="1:21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0">
        <f t="shared" si="22"/>
        <v>41866.931076388886</v>
      </c>
      <c r="L700" s="13" t="str">
        <f t="shared" si="23"/>
        <v>2014</v>
      </c>
      <c r="M700" s="10">
        <f>(((I700/60)/60)/24)+DATE(1970,1,1)</f>
        <v>41900.083333333336</v>
      </c>
      <c r="N700" t="b">
        <v>0</v>
      </c>
      <c r="O700">
        <v>29</v>
      </c>
      <c r="P700" t="b">
        <v>0</v>
      </c>
      <c r="Q700" t="s">
        <v>8273</v>
      </c>
      <c r="R700" s="6">
        <f>E700/D700</f>
        <v>0.15390000000000001</v>
      </c>
      <c r="S700" s="5">
        <f>O700/E700</f>
        <v>1.8843404808317088E-3</v>
      </c>
      <c r="T700" t="s">
        <v>8327</v>
      </c>
      <c r="U700" t="s">
        <v>8329</v>
      </c>
    </row>
    <row r="701" spans="1:21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0">
        <f t="shared" si="22"/>
        <v>41563.485509259262</v>
      </c>
      <c r="L701" s="13" t="str">
        <f t="shared" si="23"/>
        <v>2013</v>
      </c>
      <c r="M701" s="10">
        <f>(((I701/60)/60)/24)+DATE(1970,1,1)</f>
        <v>41600.666666666664</v>
      </c>
      <c r="N701" t="b">
        <v>0</v>
      </c>
      <c r="O701">
        <v>890</v>
      </c>
      <c r="P701" t="b">
        <v>0</v>
      </c>
      <c r="Q701" t="s">
        <v>8273</v>
      </c>
      <c r="R701" s="6">
        <f>E701/D701</f>
        <v>0.824221076923077</v>
      </c>
      <c r="S701" s="5">
        <f>O701/E701</f>
        <v>8.3062106003299711E-3</v>
      </c>
      <c r="T701" t="s">
        <v>8327</v>
      </c>
      <c r="U701" t="s">
        <v>8329</v>
      </c>
    </row>
    <row r="702" spans="1:21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0">
        <f t="shared" si="22"/>
        <v>42715.688437500001</v>
      </c>
      <c r="L702" s="13" t="str">
        <f t="shared" si="23"/>
        <v>2016</v>
      </c>
      <c r="M702" s="10">
        <f>(((I702/60)/60)/24)+DATE(1970,1,1)</f>
        <v>42745.688437500001</v>
      </c>
      <c r="N702" t="b">
        <v>0</v>
      </c>
      <c r="O702">
        <v>31</v>
      </c>
      <c r="P702" t="b">
        <v>0</v>
      </c>
      <c r="Q702" t="s">
        <v>8273</v>
      </c>
      <c r="R702" s="6">
        <f>E702/D702</f>
        <v>2.6866666666666667E-2</v>
      </c>
      <c r="S702" s="5">
        <f>O702/E702</f>
        <v>7.6923076923076927E-2</v>
      </c>
      <c r="T702" t="s">
        <v>8327</v>
      </c>
      <c r="U702" t="s">
        <v>8329</v>
      </c>
    </row>
    <row r="703" spans="1:21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0">
        <f t="shared" si="22"/>
        <v>41813.662962962961</v>
      </c>
      <c r="L703" s="13" t="str">
        <f t="shared" si="23"/>
        <v>2014</v>
      </c>
      <c r="M703" s="10">
        <f>(((I703/60)/60)/24)+DATE(1970,1,1)</f>
        <v>41843.662962962961</v>
      </c>
      <c r="N703" t="b">
        <v>0</v>
      </c>
      <c r="O703">
        <v>21</v>
      </c>
      <c r="P703" t="b">
        <v>0</v>
      </c>
      <c r="Q703" t="s">
        <v>8273</v>
      </c>
      <c r="R703" s="6">
        <f>E703/D703</f>
        <v>0.26600000000000001</v>
      </c>
      <c r="S703" s="5">
        <f>O703/E703</f>
        <v>3.4324942791762012E-3</v>
      </c>
      <c r="T703" t="s">
        <v>8327</v>
      </c>
      <c r="U703" t="s">
        <v>8329</v>
      </c>
    </row>
    <row r="704" spans="1:21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0">
        <f t="shared" si="22"/>
        <v>42668.726701388892</v>
      </c>
      <c r="L704" s="13" t="str">
        <f t="shared" si="23"/>
        <v>2016</v>
      </c>
      <c r="M704" s="10">
        <f>(((I704/60)/60)/24)+DATE(1970,1,1)</f>
        <v>42698.768368055549</v>
      </c>
      <c r="N704" t="b">
        <v>0</v>
      </c>
      <c r="O704">
        <v>37</v>
      </c>
      <c r="P704" t="b">
        <v>0</v>
      </c>
      <c r="Q704" t="s">
        <v>8273</v>
      </c>
      <c r="R704" s="6">
        <f>E704/D704</f>
        <v>0.30813400000000002</v>
      </c>
      <c r="S704" s="5">
        <f>O704/E704</f>
        <v>8.0051752376130731E-3</v>
      </c>
      <c r="T704" t="s">
        <v>8327</v>
      </c>
      <c r="U704" t="s">
        <v>8329</v>
      </c>
    </row>
    <row r="705" spans="1:21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0">
        <f t="shared" si="22"/>
        <v>42711.950798611113</v>
      </c>
      <c r="L705" s="13" t="str">
        <f t="shared" si="23"/>
        <v>2016</v>
      </c>
      <c r="M705" s="10">
        <f>(((I705/60)/60)/24)+DATE(1970,1,1)</f>
        <v>42766.98055555555</v>
      </c>
      <c r="N705" t="b">
        <v>0</v>
      </c>
      <c r="O705">
        <v>7</v>
      </c>
      <c r="P705" t="b">
        <v>0</v>
      </c>
      <c r="Q705" t="s">
        <v>8273</v>
      </c>
      <c r="R705" s="6">
        <f>E705/D705</f>
        <v>5.5800000000000002E-2</v>
      </c>
      <c r="S705" s="5">
        <f>O705/E705</f>
        <v>8.3632019115890081E-3</v>
      </c>
      <c r="T705" t="s">
        <v>8327</v>
      </c>
      <c r="U705" t="s">
        <v>8329</v>
      </c>
    </row>
    <row r="706" spans="1:21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0">
        <f t="shared" si="22"/>
        <v>42726.192916666667</v>
      </c>
      <c r="L706" s="13" t="str">
        <f t="shared" si="23"/>
        <v>2016</v>
      </c>
      <c r="M706" s="10">
        <f>(((I706/60)/60)/24)+DATE(1970,1,1)</f>
        <v>42786.192916666667</v>
      </c>
      <c r="N706" t="b">
        <v>0</v>
      </c>
      <c r="O706">
        <v>4</v>
      </c>
      <c r="P706" t="b">
        <v>0</v>
      </c>
      <c r="Q706" t="s">
        <v>8273</v>
      </c>
      <c r="R706" s="6">
        <f>E706/D706</f>
        <v>8.7454545454545458E-3</v>
      </c>
      <c r="S706" s="5">
        <f>O706/E706</f>
        <v>8.3160083160083165E-3</v>
      </c>
      <c r="T706" t="s">
        <v>8327</v>
      </c>
      <c r="U706" t="s">
        <v>8329</v>
      </c>
    </row>
    <row r="707" spans="1:21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0">
        <f t="shared" ref="K707:K770" si="24">(((J707/60)/60)/24)+DATE(1970,1,1)</f>
        <v>42726.491643518515</v>
      </c>
      <c r="L707" s="13" t="str">
        <f t="shared" ref="L707:L770" si="25">TEXT(K707,"yyyy")</f>
        <v>2016</v>
      </c>
      <c r="M707" s="10">
        <f>(((I707/60)/60)/24)+DATE(1970,1,1)</f>
        <v>42756.491643518515</v>
      </c>
      <c r="N707" t="b">
        <v>0</v>
      </c>
      <c r="O707">
        <v>5</v>
      </c>
      <c r="P707" t="b">
        <v>0</v>
      </c>
      <c r="Q707" t="s">
        <v>8273</v>
      </c>
      <c r="R707" s="6">
        <f>E707/D707</f>
        <v>9.7699999999999992E-3</v>
      </c>
      <c r="S707" s="5">
        <f>O707/E707</f>
        <v>5.1177072671443197E-3</v>
      </c>
      <c r="T707" t="s">
        <v>8327</v>
      </c>
      <c r="U707" t="s">
        <v>8329</v>
      </c>
    </row>
    <row r="708" spans="1:21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0">
        <f t="shared" si="24"/>
        <v>42676.995173611111</v>
      </c>
      <c r="L708" s="13" t="str">
        <f t="shared" si="25"/>
        <v>2016</v>
      </c>
      <c r="M708" s="10">
        <f>(((I708/60)/60)/24)+DATE(1970,1,1)</f>
        <v>42718.777083333334</v>
      </c>
      <c r="N708" t="b">
        <v>0</v>
      </c>
      <c r="O708">
        <v>0</v>
      </c>
      <c r="P708" t="b">
        <v>0</v>
      </c>
      <c r="Q708" t="s">
        <v>8273</v>
      </c>
      <c r="R708" s="6">
        <f>E708/D708</f>
        <v>0</v>
      </c>
      <c r="S708" s="5" t="e">
        <f>O708/E708</f>
        <v>#DIV/0!</v>
      </c>
      <c r="T708" t="s">
        <v>8327</v>
      </c>
      <c r="U708" t="s">
        <v>8329</v>
      </c>
    </row>
    <row r="709" spans="1:21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0">
        <f t="shared" si="24"/>
        <v>42696.663506944446</v>
      </c>
      <c r="L709" s="13" t="str">
        <f t="shared" si="25"/>
        <v>2016</v>
      </c>
      <c r="M709" s="10">
        <f>(((I709/60)/60)/24)+DATE(1970,1,1)</f>
        <v>42736.663506944446</v>
      </c>
      <c r="N709" t="b">
        <v>0</v>
      </c>
      <c r="O709">
        <v>456</v>
      </c>
      <c r="P709" t="b">
        <v>0</v>
      </c>
      <c r="Q709" t="s">
        <v>8273</v>
      </c>
      <c r="R709" s="6">
        <f>E709/D709</f>
        <v>0.78927352941176465</v>
      </c>
      <c r="S709" s="5">
        <f>O709/E709</f>
        <v>8.49627170182558E-3</v>
      </c>
      <c r="T709" t="s">
        <v>8327</v>
      </c>
      <c r="U709" t="s">
        <v>8329</v>
      </c>
    </row>
    <row r="710" spans="1:21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0">
        <f t="shared" si="24"/>
        <v>41835.581018518518</v>
      </c>
      <c r="L710" s="13" t="str">
        <f t="shared" si="25"/>
        <v>2014</v>
      </c>
      <c r="M710" s="10">
        <f>(((I710/60)/60)/24)+DATE(1970,1,1)</f>
        <v>41895.581018518518</v>
      </c>
      <c r="N710" t="b">
        <v>0</v>
      </c>
      <c r="O710">
        <v>369</v>
      </c>
      <c r="P710" t="b">
        <v>0</v>
      </c>
      <c r="Q710" t="s">
        <v>8273</v>
      </c>
      <c r="R710" s="6">
        <f>E710/D710</f>
        <v>0.22092500000000001</v>
      </c>
      <c r="S710" s="5">
        <f>O710/E710</f>
        <v>4.1756252121760776E-2</v>
      </c>
      <c r="T710" t="s">
        <v>8327</v>
      </c>
      <c r="U710" t="s">
        <v>8329</v>
      </c>
    </row>
    <row r="711" spans="1:21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0">
        <f t="shared" si="24"/>
        <v>41948.041192129633</v>
      </c>
      <c r="L711" s="13" t="str">
        <f t="shared" si="25"/>
        <v>2014</v>
      </c>
      <c r="M711" s="10">
        <f>(((I711/60)/60)/24)+DATE(1970,1,1)</f>
        <v>41978.041192129633</v>
      </c>
      <c r="N711" t="b">
        <v>0</v>
      </c>
      <c r="O711">
        <v>2</v>
      </c>
      <c r="P711" t="b">
        <v>0</v>
      </c>
      <c r="Q711" t="s">
        <v>8273</v>
      </c>
      <c r="R711" s="6">
        <f>E711/D711</f>
        <v>4.0666666666666663E-3</v>
      </c>
      <c r="S711" s="5">
        <f>O711/E711</f>
        <v>3.2786885245901641E-2</v>
      </c>
      <c r="T711" t="s">
        <v>8327</v>
      </c>
      <c r="U711" t="s">
        <v>8329</v>
      </c>
    </row>
    <row r="712" spans="1:21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0">
        <f t="shared" si="24"/>
        <v>41837.984976851854</v>
      </c>
      <c r="L712" s="13" t="str">
        <f t="shared" si="25"/>
        <v>2014</v>
      </c>
      <c r="M712" s="10">
        <f>(((I712/60)/60)/24)+DATE(1970,1,1)</f>
        <v>41871.030555555553</v>
      </c>
      <c r="N712" t="b">
        <v>0</v>
      </c>
      <c r="O712">
        <v>0</v>
      </c>
      <c r="P712" t="b">
        <v>0</v>
      </c>
      <c r="Q712" t="s">
        <v>8273</v>
      </c>
      <c r="R712" s="6">
        <f>E712/D712</f>
        <v>0</v>
      </c>
      <c r="S712" s="5" t="e">
        <f>O712/E712</f>
        <v>#DIV/0!</v>
      </c>
      <c r="T712" t="s">
        <v>8327</v>
      </c>
      <c r="U712" t="s">
        <v>8329</v>
      </c>
    </row>
    <row r="713" spans="1:21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0">
        <f t="shared" si="24"/>
        <v>42678.459120370375</v>
      </c>
      <c r="L713" s="13" t="str">
        <f t="shared" si="25"/>
        <v>2016</v>
      </c>
      <c r="M713" s="10">
        <f>(((I713/60)/60)/24)+DATE(1970,1,1)</f>
        <v>42718.500787037032</v>
      </c>
      <c r="N713" t="b">
        <v>0</v>
      </c>
      <c r="O713">
        <v>338</v>
      </c>
      <c r="P713" t="b">
        <v>0</v>
      </c>
      <c r="Q713" t="s">
        <v>8273</v>
      </c>
      <c r="R713" s="6">
        <f>E713/D713</f>
        <v>0.33790999999999999</v>
      </c>
      <c r="S713" s="5">
        <f>O713/E713</f>
        <v>1.000266343109112E-2</v>
      </c>
      <c r="T713" t="s">
        <v>8327</v>
      </c>
      <c r="U713" t="s">
        <v>8329</v>
      </c>
    </row>
    <row r="714" spans="1:21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0">
        <f t="shared" si="24"/>
        <v>42384.680925925932</v>
      </c>
      <c r="L714" s="13" t="str">
        <f t="shared" si="25"/>
        <v>2016</v>
      </c>
      <c r="M714" s="10">
        <f>(((I714/60)/60)/24)+DATE(1970,1,1)</f>
        <v>42414.680925925932</v>
      </c>
      <c r="N714" t="b">
        <v>0</v>
      </c>
      <c r="O714">
        <v>4</v>
      </c>
      <c r="P714" t="b">
        <v>0</v>
      </c>
      <c r="Q714" t="s">
        <v>8273</v>
      </c>
      <c r="R714" s="6">
        <f>E714/D714</f>
        <v>2.1649484536082476E-3</v>
      </c>
      <c r="S714" s="5">
        <f>O714/E714</f>
        <v>3.8095238095238099E-2</v>
      </c>
      <c r="T714" t="s">
        <v>8327</v>
      </c>
      <c r="U714" t="s">
        <v>8329</v>
      </c>
    </row>
    <row r="715" spans="1:21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0">
        <f t="shared" si="24"/>
        <v>42496.529305555552</v>
      </c>
      <c r="L715" s="13" t="str">
        <f t="shared" si="25"/>
        <v>2016</v>
      </c>
      <c r="M715" s="10">
        <f>(((I715/60)/60)/24)+DATE(1970,1,1)</f>
        <v>42526.529305555552</v>
      </c>
      <c r="N715" t="b">
        <v>0</v>
      </c>
      <c r="O715">
        <v>1</v>
      </c>
      <c r="P715" t="b">
        <v>0</v>
      </c>
      <c r="Q715" t="s">
        <v>8273</v>
      </c>
      <c r="R715" s="6">
        <f>E715/D715</f>
        <v>7.9600000000000001E-3</v>
      </c>
      <c r="S715" s="5">
        <f>O715/E715</f>
        <v>5.0251256281407036E-3</v>
      </c>
      <c r="T715" t="s">
        <v>8327</v>
      </c>
      <c r="U715" t="s">
        <v>8329</v>
      </c>
    </row>
    <row r="716" spans="1:21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0">
        <f t="shared" si="24"/>
        <v>42734.787986111114</v>
      </c>
      <c r="L716" s="13" t="str">
        <f t="shared" si="25"/>
        <v>2016</v>
      </c>
      <c r="M716" s="10">
        <f>(((I716/60)/60)/24)+DATE(1970,1,1)</f>
        <v>42794.787986111114</v>
      </c>
      <c r="N716" t="b">
        <v>0</v>
      </c>
      <c r="O716">
        <v>28</v>
      </c>
      <c r="P716" t="b">
        <v>0</v>
      </c>
      <c r="Q716" t="s">
        <v>8273</v>
      </c>
      <c r="R716" s="6">
        <f>E716/D716</f>
        <v>0.14993333333333334</v>
      </c>
      <c r="S716" s="5">
        <f>O716/E716</f>
        <v>1.2449977767896843E-2</v>
      </c>
      <c r="T716" t="s">
        <v>8327</v>
      </c>
      <c r="U716" t="s">
        <v>8329</v>
      </c>
    </row>
    <row r="717" spans="1:21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0">
        <f t="shared" si="24"/>
        <v>42273.090740740736</v>
      </c>
      <c r="L717" s="13" t="str">
        <f t="shared" si="25"/>
        <v>2015</v>
      </c>
      <c r="M717" s="10">
        <f>(((I717/60)/60)/24)+DATE(1970,1,1)</f>
        <v>42313.132407407407</v>
      </c>
      <c r="N717" t="b">
        <v>0</v>
      </c>
      <c r="O717">
        <v>12</v>
      </c>
      <c r="P717" t="b">
        <v>0</v>
      </c>
      <c r="Q717" t="s">
        <v>8273</v>
      </c>
      <c r="R717" s="6">
        <f>E717/D717</f>
        <v>5.0509090909090906E-2</v>
      </c>
      <c r="S717" s="5">
        <f>O717/E717</f>
        <v>8.6393088552915772E-3</v>
      </c>
      <c r="T717" t="s">
        <v>8327</v>
      </c>
      <c r="U717" t="s">
        <v>8329</v>
      </c>
    </row>
    <row r="718" spans="1:21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0">
        <f t="shared" si="24"/>
        <v>41940.658645833333</v>
      </c>
      <c r="L718" s="13" t="str">
        <f t="shared" si="25"/>
        <v>2014</v>
      </c>
      <c r="M718" s="10">
        <f>(((I718/60)/60)/24)+DATE(1970,1,1)</f>
        <v>41974</v>
      </c>
      <c r="N718" t="b">
        <v>0</v>
      </c>
      <c r="O718">
        <v>16</v>
      </c>
      <c r="P718" t="b">
        <v>0</v>
      </c>
      <c r="Q718" t="s">
        <v>8273</v>
      </c>
      <c r="R718" s="6">
        <f>E718/D718</f>
        <v>0.10214285714285715</v>
      </c>
      <c r="S718" s="5">
        <f>O718/E718</f>
        <v>2.2377622377622378E-2</v>
      </c>
      <c r="T718" t="s">
        <v>8327</v>
      </c>
      <c r="U718" t="s">
        <v>8329</v>
      </c>
    </row>
    <row r="719" spans="1:21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0">
        <f t="shared" si="24"/>
        <v>41857.854189814818</v>
      </c>
      <c r="L719" s="13" t="str">
        <f t="shared" si="25"/>
        <v>2014</v>
      </c>
      <c r="M719" s="10">
        <f>(((I719/60)/60)/24)+DATE(1970,1,1)</f>
        <v>41887.854189814818</v>
      </c>
      <c r="N719" t="b">
        <v>0</v>
      </c>
      <c r="O719">
        <v>4</v>
      </c>
      <c r="P719" t="b">
        <v>0</v>
      </c>
      <c r="Q719" t="s">
        <v>8273</v>
      </c>
      <c r="R719" s="6">
        <f>E719/D719</f>
        <v>3.0500000000000002E-3</v>
      </c>
      <c r="S719" s="5">
        <f>O719/E719</f>
        <v>1.3114754098360656E-2</v>
      </c>
      <c r="T719" t="s">
        <v>8327</v>
      </c>
      <c r="U719" t="s">
        <v>8329</v>
      </c>
    </row>
    <row r="720" spans="1:21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0">
        <f t="shared" si="24"/>
        <v>42752.845451388886</v>
      </c>
      <c r="L720" s="13" t="str">
        <f t="shared" si="25"/>
        <v>2017</v>
      </c>
      <c r="M720" s="10">
        <f>(((I720/60)/60)/24)+DATE(1970,1,1)</f>
        <v>42784.249305555553</v>
      </c>
      <c r="N720" t="b">
        <v>0</v>
      </c>
      <c r="O720">
        <v>4</v>
      </c>
      <c r="P720" t="b">
        <v>0</v>
      </c>
      <c r="Q720" t="s">
        <v>8273</v>
      </c>
      <c r="R720" s="6">
        <f>E720/D720</f>
        <v>7.4999999999999997E-3</v>
      </c>
      <c r="S720" s="5">
        <f>O720/E720</f>
        <v>4.4444444444444446E-2</v>
      </c>
      <c r="T720" t="s">
        <v>8327</v>
      </c>
      <c r="U720" t="s">
        <v>8329</v>
      </c>
    </row>
    <row r="721" spans="1:21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0">
        <f t="shared" si="24"/>
        <v>42409.040231481486</v>
      </c>
      <c r="L721" s="13" t="str">
        <f t="shared" si="25"/>
        <v>2016</v>
      </c>
      <c r="M721" s="10">
        <f>(((I721/60)/60)/24)+DATE(1970,1,1)</f>
        <v>42423.040231481486</v>
      </c>
      <c r="N721" t="b">
        <v>0</v>
      </c>
      <c r="O721">
        <v>10</v>
      </c>
      <c r="P721" t="b">
        <v>0</v>
      </c>
      <c r="Q721" t="s">
        <v>8273</v>
      </c>
      <c r="R721" s="6">
        <f>E721/D721</f>
        <v>1.2933333333333333E-2</v>
      </c>
      <c r="S721" s="5">
        <f>O721/E721</f>
        <v>5.1546391752577317E-2</v>
      </c>
      <c r="T721" t="s">
        <v>8327</v>
      </c>
      <c r="U721" t="s">
        <v>8329</v>
      </c>
    </row>
    <row r="722" spans="1:21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0">
        <f t="shared" si="24"/>
        <v>40909.649201388893</v>
      </c>
      <c r="L722" s="13" t="str">
        <f t="shared" si="25"/>
        <v>2012</v>
      </c>
      <c r="M722" s="10">
        <f>(((I722/60)/60)/24)+DATE(1970,1,1)</f>
        <v>40937.649201388893</v>
      </c>
      <c r="N722" t="b">
        <v>0</v>
      </c>
      <c r="O722">
        <v>41</v>
      </c>
      <c r="P722" t="b">
        <v>1</v>
      </c>
      <c r="Q722" t="s">
        <v>8274</v>
      </c>
      <c r="R722" s="6">
        <f>E722/D722</f>
        <v>1.4394736842105262</v>
      </c>
      <c r="S722" s="5">
        <f>O722/E722</f>
        <v>1.4990859232175503E-2</v>
      </c>
      <c r="T722" t="s">
        <v>8330</v>
      </c>
      <c r="U722" t="s">
        <v>8331</v>
      </c>
    </row>
    <row r="723" spans="1:21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0">
        <f t="shared" si="24"/>
        <v>41807.571840277778</v>
      </c>
      <c r="L723" s="13" t="str">
        <f t="shared" si="25"/>
        <v>2014</v>
      </c>
      <c r="M723" s="10">
        <f>(((I723/60)/60)/24)+DATE(1970,1,1)</f>
        <v>41852.571840277778</v>
      </c>
      <c r="N723" t="b">
        <v>0</v>
      </c>
      <c r="O723">
        <v>119</v>
      </c>
      <c r="P723" t="b">
        <v>1</v>
      </c>
      <c r="Q723" t="s">
        <v>8274</v>
      </c>
      <c r="R723" s="6">
        <f>E723/D723</f>
        <v>1.2210975609756098</v>
      </c>
      <c r="S723" s="5">
        <f>O723/E723</f>
        <v>1.1884550084889643E-2</v>
      </c>
      <c r="T723" t="s">
        <v>8330</v>
      </c>
      <c r="U723" t="s">
        <v>8331</v>
      </c>
    </row>
    <row r="724" spans="1:21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0">
        <f t="shared" si="24"/>
        <v>40977.805300925924</v>
      </c>
      <c r="L724" s="13" t="str">
        <f t="shared" si="25"/>
        <v>2012</v>
      </c>
      <c r="M724" s="10">
        <f>(((I724/60)/60)/24)+DATE(1970,1,1)</f>
        <v>41007.76363425926</v>
      </c>
      <c r="N724" t="b">
        <v>0</v>
      </c>
      <c r="O724">
        <v>153</v>
      </c>
      <c r="P724" t="b">
        <v>1</v>
      </c>
      <c r="Q724" t="s">
        <v>8274</v>
      </c>
      <c r="R724" s="6">
        <f>E724/D724</f>
        <v>1.3202400000000001</v>
      </c>
      <c r="S724" s="5">
        <f>O724/E724</f>
        <v>4.6355208143973826E-3</v>
      </c>
      <c r="T724" t="s">
        <v>8330</v>
      </c>
      <c r="U724" t="s">
        <v>8331</v>
      </c>
    </row>
    <row r="725" spans="1:21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0">
        <f t="shared" si="24"/>
        <v>42184.816539351858</v>
      </c>
      <c r="L725" s="13" t="str">
        <f t="shared" si="25"/>
        <v>2015</v>
      </c>
      <c r="M725" s="10">
        <f>(((I725/60)/60)/24)+DATE(1970,1,1)</f>
        <v>42215.165972222225</v>
      </c>
      <c r="N725" t="b">
        <v>0</v>
      </c>
      <c r="O725">
        <v>100</v>
      </c>
      <c r="P725" t="b">
        <v>1</v>
      </c>
      <c r="Q725" t="s">
        <v>8274</v>
      </c>
      <c r="R725" s="6">
        <f>E725/D725</f>
        <v>1.0938000000000001</v>
      </c>
      <c r="S725" s="5">
        <f>O725/E725</f>
        <v>1.8284878405558602E-2</v>
      </c>
      <c r="T725" t="s">
        <v>8330</v>
      </c>
      <c r="U725" t="s">
        <v>8331</v>
      </c>
    </row>
    <row r="726" spans="1:21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0">
        <f t="shared" si="24"/>
        <v>40694.638460648144</v>
      </c>
      <c r="L726" s="13" t="str">
        <f t="shared" si="25"/>
        <v>2011</v>
      </c>
      <c r="M726" s="10">
        <f>(((I726/60)/60)/24)+DATE(1970,1,1)</f>
        <v>40724.638460648144</v>
      </c>
      <c r="N726" t="b">
        <v>0</v>
      </c>
      <c r="O726">
        <v>143</v>
      </c>
      <c r="P726" t="b">
        <v>1</v>
      </c>
      <c r="Q726" t="s">
        <v>8274</v>
      </c>
      <c r="R726" s="6">
        <f>E726/D726</f>
        <v>1.0547157142857144</v>
      </c>
      <c r="S726" s="5">
        <f>O726/E726</f>
        <v>1.9368794028451809E-2</v>
      </c>
      <c r="T726" t="s">
        <v>8330</v>
      </c>
      <c r="U726" t="s">
        <v>8331</v>
      </c>
    </row>
    <row r="727" spans="1:21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0">
        <f t="shared" si="24"/>
        <v>42321.626296296294</v>
      </c>
      <c r="L727" s="13" t="str">
        <f t="shared" si="25"/>
        <v>2015</v>
      </c>
      <c r="M727" s="10">
        <f>(((I727/60)/60)/24)+DATE(1970,1,1)</f>
        <v>42351.626296296294</v>
      </c>
      <c r="N727" t="b">
        <v>0</v>
      </c>
      <c r="O727">
        <v>140</v>
      </c>
      <c r="P727" t="b">
        <v>1</v>
      </c>
      <c r="Q727" t="s">
        <v>8274</v>
      </c>
      <c r="R727" s="6">
        <f>E727/D727</f>
        <v>1.0035000000000001</v>
      </c>
      <c r="S727" s="5">
        <f>O727/E727</f>
        <v>6.9755854509217742E-3</v>
      </c>
      <c r="T727" t="s">
        <v>8330</v>
      </c>
      <c r="U727" t="s">
        <v>8331</v>
      </c>
    </row>
    <row r="728" spans="1:21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0">
        <f t="shared" si="24"/>
        <v>41346.042673611111</v>
      </c>
      <c r="L728" s="13" t="str">
        <f t="shared" si="25"/>
        <v>2013</v>
      </c>
      <c r="M728" s="10">
        <f>(((I728/60)/60)/24)+DATE(1970,1,1)</f>
        <v>41376.042673611111</v>
      </c>
      <c r="N728" t="b">
        <v>0</v>
      </c>
      <c r="O728">
        <v>35</v>
      </c>
      <c r="P728" t="b">
        <v>1</v>
      </c>
      <c r="Q728" t="s">
        <v>8274</v>
      </c>
      <c r="R728" s="6">
        <f>E728/D728</f>
        <v>1.014</v>
      </c>
      <c r="S728" s="5">
        <f>O728/E728</f>
        <v>1.3806706114398421E-2</v>
      </c>
      <c r="T728" t="s">
        <v>8330</v>
      </c>
      <c r="U728" t="s">
        <v>8331</v>
      </c>
    </row>
    <row r="729" spans="1:21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0">
        <f t="shared" si="24"/>
        <v>41247.020243055551</v>
      </c>
      <c r="L729" s="13" t="str">
        <f t="shared" si="25"/>
        <v>2012</v>
      </c>
      <c r="M729" s="10">
        <f>(((I729/60)/60)/24)+DATE(1970,1,1)</f>
        <v>41288.888888888891</v>
      </c>
      <c r="N729" t="b">
        <v>0</v>
      </c>
      <c r="O729">
        <v>149</v>
      </c>
      <c r="P729" t="b">
        <v>1</v>
      </c>
      <c r="Q729" t="s">
        <v>8274</v>
      </c>
      <c r="R729" s="6">
        <f>E729/D729</f>
        <v>1.5551428571428572</v>
      </c>
      <c r="S729" s="5">
        <f>O729/E729</f>
        <v>2.7374609590299467E-2</v>
      </c>
      <c r="T729" t="s">
        <v>8330</v>
      </c>
      <c r="U729" t="s">
        <v>8331</v>
      </c>
    </row>
    <row r="730" spans="1:21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0">
        <f t="shared" si="24"/>
        <v>40731.837465277778</v>
      </c>
      <c r="L730" s="13" t="str">
        <f t="shared" si="25"/>
        <v>2011</v>
      </c>
      <c r="M730" s="10">
        <f>(((I730/60)/60)/24)+DATE(1970,1,1)</f>
        <v>40776.837465277778</v>
      </c>
      <c r="N730" t="b">
        <v>0</v>
      </c>
      <c r="O730">
        <v>130</v>
      </c>
      <c r="P730" t="b">
        <v>1</v>
      </c>
      <c r="Q730" t="s">
        <v>8274</v>
      </c>
      <c r="R730" s="6">
        <f>E730/D730</f>
        <v>1.05566</v>
      </c>
      <c r="S730" s="5">
        <f>O730/E730</f>
        <v>1.6419427972390099E-2</v>
      </c>
      <c r="T730" t="s">
        <v>8330</v>
      </c>
      <c r="U730" t="s">
        <v>8331</v>
      </c>
    </row>
    <row r="731" spans="1:21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0">
        <f t="shared" si="24"/>
        <v>41111.185891203706</v>
      </c>
      <c r="L731" s="13" t="str">
        <f t="shared" si="25"/>
        <v>2012</v>
      </c>
      <c r="M731" s="10">
        <f>(((I731/60)/60)/24)+DATE(1970,1,1)</f>
        <v>41171.185891203706</v>
      </c>
      <c r="N731" t="b">
        <v>0</v>
      </c>
      <c r="O731">
        <v>120</v>
      </c>
      <c r="P731" t="b">
        <v>1</v>
      </c>
      <c r="Q731" t="s">
        <v>8274</v>
      </c>
      <c r="R731" s="6">
        <f>E731/D731</f>
        <v>1.3065</v>
      </c>
      <c r="S731" s="5">
        <f>O731/E731</f>
        <v>2.2962112514351322E-2</v>
      </c>
      <c r="T731" t="s">
        <v>8330</v>
      </c>
      <c r="U731" t="s">
        <v>8331</v>
      </c>
    </row>
    <row r="732" spans="1:21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0">
        <f t="shared" si="24"/>
        <v>40854.745266203703</v>
      </c>
      <c r="L732" s="13" t="str">
        <f t="shared" si="25"/>
        <v>2011</v>
      </c>
      <c r="M732" s="10">
        <f>(((I732/60)/60)/24)+DATE(1970,1,1)</f>
        <v>40884.745266203703</v>
      </c>
      <c r="N732" t="b">
        <v>0</v>
      </c>
      <c r="O732">
        <v>265</v>
      </c>
      <c r="P732" t="b">
        <v>1</v>
      </c>
      <c r="Q732" t="s">
        <v>8274</v>
      </c>
      <c r="R732" s="6">
        <f>E732/D732</f>
        <v>1.3219000000000001</v>
      </c>
      <c r="S732" s="5">
        <f>O732/E732</f>
        <v>1.0023451093123534E-2</v>
      </c>
      <c r="T732" t="s">
        <v>8330</v>
      </c>
      <c r="U732" t="s">
        <v>8331</v>
      </c>
    </row>
    <row r="733" spans="1:21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0">
        <f t="shared" si="24"/>
        <v>40879.795682870368</v>
      </c>
      <c r="L733" s="13" t="str">
        <f t="shared" si="25"/>
        <v>2011</v>
      </c>
      <c r="M733" s="10">
        <f>(((I733/60)/60)/24)+DATE(1970,1,1)</f>
        <v>40930.25</v>
      </c>
      <c r="N733" t="b">
        <v>0</v>
      </c>
      <c r="O733">
        <v>71</v>
      </c>
      <c r="P733" t="b">
        <v>1</v>
      </c>
      <c r="Q733" t="s">
        <v>8274</v>
      </c>
      <c r="R733" s="6">
        <f>E733/D733</f>
        <v>1.26</v>
      </c>
      <c r="S733" s="5">
        <f>O733/E733</f>
        <v>1.126984126984127E-2</v>
      </c>
      <c r="T733" t="s">
        <v>8330</v>
      </c>
      <c r="U733" t="s">
        <v>8331</v>
      </c>
    </row>
    <row r="734" spans="1:21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0">
        <f t="shared" si="24"/>
        <v>41486.424317129626</v>
      </c>
      <c r="L734" s="13" t="str">
        <f t="shared" si="25"/>
        <v>2013</v>
      </c>
      <c r="M734" s="10">
        <f>(((I734/60)/60)/24)+DATE(1970,1,1)</f>
        <v>41546.424317129626</v>
      </c>
      <c r="N734" t="b">
        <v>0</v>
      </c>
      <c r="O734">
        <v>13</v>
      </c>
      <c r="P734" t="b">
        <v>1</v>
      </c>
      <c r="Q734" t="s">
        <v>8274</v>
      </c>
      <c r="R734" s="6">
        <f>E734/D734</f>
        <v>1.6</v>
      </c>
      <c r="S734" s="5">
        <f>O734/E734</f>
        <v>0.203125</v>
      </c>
      <c r="T734" t="s">
        <v>8330</v>
      </c>
      <c r="U734" t="s">
        <v>8331</v>
      </c>
    </row>
    <row r="735" spans="1:21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0">
        <f t="shared" si="24"/>
        <v>41598.420046296298</v>
      </c>
      <c r="L735" s="13" t="str">
        <f t="shared" si="25"/>
        <v>2013</v>
      </c>
      <c r="M735" s="10">
        <f>(((I735/60)/60)/24)+DATE(1970,1,1)</f>
        <v>41628.420046296298</v>
      </c>
      <c r="N735" t="b">
        <v>0</v>
      </c>
      <c r="O735">
        <v>169</v>
      </c>
      <c r="P735" t="b">
        <v>1</v>
      </c>
      <c r="Q735" t="s">
        <v>8274</v>
      </c>
      <c r="R735" s="6">
        <f>E735/D735</f>
        <v>1.2048000000000001</v>
      </c>
      <c r="S735" s="5">
        <f>O735/E735</f>
        <v>5.6108897742363877E-2</v>
      </c>
      <c r="T735" t="s">
        <v>8330</v>
      </c>
      <c r="U735" t="s">
        <v>8331</v>
      </c>
    </row>
    <row r="736" spans="1:21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0">
        <f t="shared" si="24"/>
        <v>42102.164583333331</v>
      </c>
      <c r="L736" s="13" t="str">
        <f t="shared" si="25"/>
        <v>2015</v>
      </c>
      <c r="M736" s="10">
        <f>(((I736/60)/60)/24)+DATE(1970,1,1)</f>
        <v>42133.208333333328</v>
      </c>
      <c r="N736" t="b">
        <v>0</v>
      </c>
      <c r="O736">
        <v>57</v>
      </c>
      <c r="P736" t="b">
        <v>1</v>
      </c>
      <c r="Q736" t="s">
        <v>8274</v>
      </c>
      <c r="R736" s="6">
        <f>E736/D736</f>
        <v>1.2552941176470589</v>
      </c>
      <c r="S736" s="5">
        <f>O736/E736</f>
        <v>5.3420805998125589E-3</v>
      </c>
      <c r="T736" t="s">
        <v>8330</v>
      </c>
      <c r="U736" t="s">
        <v>8331</v>
      </c>
    </row>
    <row r="737" spans="1:21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0">
        <f t="shared" si="24"/>
        <v>41946.029467592591</v>
      </c>
      <c r="L737" s="13" t="str">
        <f t="shared" si="25"/>
        <v>2014</v>
      </c>
      <c r="M737" s="10">
        <f>(((I737/60)/60)/24)+DATE(1970,1,1)</f>
        <v>41977.027083333334</v>
      </c>
      <c r="N737" t="b">
        <v>0</v>
      </c>
      <c r="O737">
        <v>229</v>
      </c>
      <c r="P737" t="b">
        <v>1</v>
      </c>
      <c r="Q737" t="s">
        <v>8274</v>
      </c>
      <c r="R737" s="6">
        <f>E737/D737</f>
        <v>1.1440638297872341</v>
      </c>
      <c r="S737" s="5">
        <f>O737/E737</f>
        <v>4.2588012125495157E-3</v>
      </c>
      <c r="T737" t="s">
        <v>8330</v>
      </c>
      <c r="U737" t="s">
        <v>8331</v>
      </c>
    </row>
    <row r="738" spans="1:21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0">
        <f t="shared" si="24"/>
        <v>41579.734259259261</v>
      </c>
      <c r="L738" s="13" t="str">
        <f t="shared" si="25"/>
        <v>2013</v>
      </c>
      <c r="M738" s="10">
        <f>(((I738/60)/60)/24)+DATE(1970,1,1)</f>
        <v>41599.207638888889</v>
      </c>
      <c r="N738" t="b">
        <v>0</v>
      </c>
      <c r="O738">
        <v>108</v>
      </c>
      <c r="P738" t="b">
        <v>1</v>
      </c>
      <c r="Q738" t="s">
        <v>8274</v>
      </c>
      <c r="R738" s="6">
        <f>E738/D738</f>
        <v>3.151388888888889</v>
      </c>
      <c r="S738" s="5">
        <f>O738/E738</f>
        <v>9.5196121639488755E-3</v>
      </c>
      <c r="T738" t="s">
        <v>8330</v>
      </c>
      <c r="U738" t="s">
        <v>8331</v>
      </c>
    </row>
    <row r="739" spans="1:21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0">
        <f t="shared" si="24"/>
        <v>41667.275312500002</v>
      </c>
      <c r="L739" s="13" t="str">
        <f t="shared" si="25"/>
        <v>2014</v>
      </c>
      <c r="M739" s="10">
        <f>(((I739/60)/60)/24)+DATE(1970,1,1)</f>
        <v>41684.833333333336</v>
      </c>
      <c r="N739" t="b">
        <v>0</v>
      </c>
      <c r="O739">
        <v>108</v>
      </c>
      <c r="P739" t="b">
        <v>1</v>
      </c>
      <c r="Q739" t="s">
        <v>8274</v>
      </c>
      <c r="R739" s="6">
        <f>E739/D739</f>
        <v>1.224</v>
      </c>
      <c r="S739" s="5">
        <f>O739/E739</f>
        <v>1.7647058823529412E-2</v>
      </c>
      <c r="T739" t="s">
        <v>8330</v>
      </c>
      <c r="U739" t="s">
        <v>8331</v>
      </c>
    </row>
    <row r="740" spans="1:21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0">
        <f t="shared" si="24"/>
        <v>41943.604097222218</v>
      </c>
      <c r="L740" s="13" t="str">
        <f t="shared" si="25"/>
        <v>2014</v>
      </c>
      <c r="M740" s="10">
        <f>(((I740/60)/60)/24)+DATE(1970,1,1)</f>
        <v>41974.207638888889</v>
      </c>
      <c r="N740" t="b">
        <v>0</v>
      </c>
      <c r="O740">
        <v>41</v>
      </c>
      <c r="P740" t="b">
        <v>1</v>
      </c>
      <c r="Q740" t="s">
        <v>8274</v>
      </c>
      <c r="R740" s="6">
        <f>E740/D740</f>
        <v>1.0673333333333332</v>
      </c>
      <c r="S740" s="5">
        <f>O740/E740</f>
        <v>2.5608994378513428E-2</v>
      </c>
      <c r="T740" t="s">
        <v>8330</v>
      </c>
      <c r="U740" t="s">
        <v>8331</v>
      </c>
    </row>
    <row r="741" spans="1:21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0">
        <f t="shared" si="24"/>
        <v>41829.502650462964</v>
      </c>
      <c r="L741" s="13" t="str">
        <f t="shared" si="25"/>
        <v>2014</v>
      </c>
      <c r="M741" s="10">
        <f>(((I741/60)/60)/24)+DATE(1970,1,1)</f>
        <v>41862.502650462964</v>
      </c>
      <c r="N741" t="b">
        <v>0</v>
      </c>
      <c r="O741">
        <v>139</v>
      </c>
      <c r="P741" t="b">
        <v>1</v>
      </c>
      <c r="Q741" t="s">
        <v>8274</v>
      </c>
      <c r="R741" s="6">
        <f>E741/D741</f>
        <v>1.5833333333333333</v>
      </c>
      <c r="S741" s="5">
        <f>O741/E741</f>
        <v>1.4631578947368421E-2</v>
      </c>
      <c r="T741" t="s">
        <v>8330</v>
      </c>
      <c r="U741" t="s">
        <v>8331</v>
      </c>
    </row>
    <row r="742" spans="1:21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0">
        <f t="shared" si="24"/>
        <v>42162.146782407406</v>
      </c>
      <c r="L742" s="13" t="str">
        <f t="shared" si="25"/>
        <v>2015</v>
      </c>
      <c r="M742" s="10">
        <f>(((I742/60)/60)/24)+DATE(1970,1,1)</f>
        <v>42176.146782407406</v>
      </c>
      <c r="N742" t="b">
        <v>0</v>
      </c>
      <c r="O742">
        <v>19</v>
      </c>
      <c r="P742" t="b">
        <v>1</v>
      </c>
      <c r="Q742" t="s">
        <v>8274</v>
      </c>
      <c r="R742" s="6">
        <f>E742/D742</f>
        <v>1.0740000000000001</v>
      </c>
      <c r="S742" s="5">
        <f>O742/E742</f>
        <v>5.8969584109248912E-3</v>
      </c>
      <c r="T742" t="s">
        <v>8330</v>
      </c>
      <c r="U742" t="s">
        <v>8331</v>
      </c>
    </row>
    <row r="743" spans="1:21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0">
        <f t="shared" si="24"/>
        <v>41401.648217592592</v>
      </c>
      <c r="L743" s="13" t="str">
        <f t="shared" si="25"/>
        <v>2013</v>
      </c>
      <c r="M743" s="10">
        <f>(((I743/60)/60)/24)+DATE(1970,1,1)</f>
        <v>41436.648217592592</v>
      </c>
      <c r="N743" t="b">
        <v>0</v>
      </c>
      <c r="O743">
        <v>94</v>
      </c>
      <c r="P743" t="b">
        <v>1</v>
      </c>
      <c r="Q743" t="s">
        <v>8274</v>
      </c>
      <c r="R743" s="6">
        <f>E743/D743</f>
        <v>1.0226</v>
      </c>
      <c r="S743" s="5">
        <f>O743/E743</f>
        <v>7.0709654124479085E-3</v>
      </c>
      <c r="T743" t="s">
        <v>8330</v>
      </c>
      <c r="U743" t="s">
        <v>8331</v>
      </c>
    </row>
    <row r="744" spans="1:21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0">
        <f t="shared" si="24"/>
        <v>41689.917962962965</v>
      </c>
      <c r="L744" s="13" t="str">
        <f t="shared" si="25"/>
        <v>2014</v>
      </c>
      <c r="M744" s="10">
        <f>(((I744/60)/60)/24)+DATE(1970,1,1)</f>
        <v>41719.876296296294</v>
      </c>
      <c r="N744" t="b">
        <v>0</v>
      </c>
      <c r="O744">
        <v>23</v>
      </c>
      <c r="P744" t="b">
        <v>1</v>
      </c>
      <c r="Q744" t="s">
        <v>8274</v>
      </c>
      <c r="R744" s="6">
        <f>E744/D744</f>
        <v>1.1071428571428572</v>
      </c>
      <c r="S744" s="5">
        <f>O744/E744</f>
        <v>1.4838709677419355E-2</v>
      </c>
      <c r="T744" t="s">
        <v>8330</v>
      </c>
      <c r="U744" t="s">
        <v>8331</v>
      </c>
    </row>
    <row r="745" spans="1:21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0">
        <f t="shared" si="24"/>
        <v>40990.709317129629</v>
      </c>
      <c r="L745" s="13" t="str">
        <f t="shared" si="25"/>
        <v>2012</v>
      </c>
      <c r="M745" s="10">
        <f>(((I745/60)/60)/24)+DATE(1970,1,1)</f>
        <v>41015.875</v>
      </c>
      <c r="N745" t="b">
        <v>0</v>
      </c>
      <c r="O745">
        <v>15</v>
      </c>
      <c r="P745" t="b">
        <v>1</v>
      </c>
      <c r="Q745" t="s">
        <v>8274</v>
      </c>
      <c r="R745" s="6">
        <f>E745/D745</f>
        <v>1.48</v>
      </c>
      <c r="S745" s="5">
        <f>O745/E745</f>
        <v>1.8427518427518427E-2</v>
      </c>
      <c r="T745" t="s">
        <v>8330</v>
      </c>
      <c r="U745" t="s">
        <v>8331</v>
      </c>
    </row>
    <row r="746" spans="1:21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0">
        <f t="shared" si="24"/>
        <v>41226.95721064815</v>
      </c>
      <c r="L746" s="13" t="str">
        <f t="shared" si="25"/>
        <v>2012</v>
      </c>
      <c r="M746" s="10">
        <f>(((I746/60)/60)/24)+DATE(1970,1,1)</f>
        <v>41256.95721064815</v>
      </c>
      <c r="N746" t="b">
        <v>0</v>
      </c>
      <c r="O746">
        <v>62</v>
      </c>
      <c r="P746" t="b">
        <v>1</v>
      </c>
      <c r="Q746" t="s">
        <v>8274</v>
      </c>
      <c r="R746" s="6">
        <f>E746/D746</f>
        <v>1.0232000000000001</v>
      </c>
      <c r="S746" s="5">
        <f>O746/E746</f>
        <v>1.2118842845973418E-2</v>
      </c>
      <c r="T746" t="s">
        <v>8330</v>
      </c>
      <c r="U746" t="s">
        <v>8331</v>
      </c>
    </row>
    <row r="747" spans="1:21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0">
        <f t="shared" si="24"/>
        <v>41367.572280092594</v>
      </c>
      <c r="L747" s="13" t="str">
        <f t="shared" si="25"/>
        <v>2013</v>
      </c>
      <c r="M747" s="10">
        <f>(((I747/60)/60)/24)+DATE(1970,1,1)</f>
        <v>41397.572280092594</v>
      </c>
      <c r="N747" t="b">
        <v>0</v>
      </c>
      <c r="O747">
        <v>74</v>
      </c>
      <c r="P747" t="b">
        <v>1</v>
      </c>
      <c r="Q747" t="s">
        <v>8274</v>
      </c>
      <c r="R747" s="6">
        <f>E747/D747</f>
        <v>1.7909909909909909</v>
      </c>
      <c r="S747" s="5">
        <f>O747/E747</f>
        <v>1.8611670020120725E-2</v>
      </c>
      <c r="T747" t="s">
        <v>8330</v>
      </c>
      <c r="U747" t="s">
        <v>8331</v>
      </c>
    </row>
    <row r="748" spans="1:2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0">
        <f t="shared" si="24"/>
        <v>41157.042928240742</v>
      </c>
      <c r="L748" s="13" t="str">
        <f t="shared" si="25"/>
        <v>2012</v>
      </c>
      <c r="M748" s="10">
        <f>(((I748/60)/60)/24)+DATE(1970,1,1)</f>
        <v>41175.165972222225</v>
      </c>
      <c r="N748" t="b">
        <v>0</v>
      </c>
      <c r="O748">
        <v>97</v>
      </c>
      <c r="P748" t="b">
        <v>1</v>
      </c>
      <c r="Q748" t="s">
        <v>8274</v>
      </c>
      <c r="R748" s="6">
        <f>E748/D748</f>
        <v>1.1108135252761968</v>
      </c>
      <c r="S748" s="5">
        <f>O748/E748</f>
        <v>2.923447860156721E-2</v>
      </c>
      <c r="T748" t="s">
        <v>8330</v>
      </c>
      <c r="U748" t="s">
        <v>8331</v>
      </c>
    </row>
    <row r="749" spans="1:21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0">
        <f t="shared" si="24"/>
        <v>41988.548831018517</v>
      </c>
      <c r="L749" s="13" t="str">
        <f t="shared" si="25"/>
        <v>2014</v>
      </c>
      <c r="M749" s="10">
        <f>(((I749/60)/60)/24)+DATE(1970,1,1)</f>
        <v>42019.454166666663</v>
      </c>
      <c r="N749" t="b">
        <v>0</v>
      </c>
      <c r="O749">
        <v>55</v>
      </c>
      <c r="P749" t="b">
        <v>1</v>
      </c>
      <c r="Q749" t="s">
        <v>8274</v>
      </c>
      <c r="R749" s="6">
        <f>E749/D749</f>
        <v>1.0004285714285714</v>
      </c>
      <c r="S749" s="5">
        <f>O749/E749</f>
        <v>7.8537769527345421E-3</v>
      </c>
      <c r="T749" t="s">
        <v>8330</v>
      </c>
      <c r="U749" t="s">
        <v>8331</v>
      </c>
    </row>
    <row r="750" spans="1:21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0">
        <f t="shared" si="24"/>
        <v>41831.846828703703</v>
      </c>
      <c r="L750" s="13" t="str">
        <f t="shared" si="25"/>
        <v>2014</v>
      </c>
      <c r="M750" s="10">
        <f>(((I750/60)/60)/24)+DATE(1970,1,1)</f>
        <v>41861.846828703703</v>
      </c>
      <c r="N750" t="b">
        <v>0</v>
      </c>
      <c r="O750">
        <v>44</v>
      </c>
      <c r="P750" t="b">
        <v>1</v>
      </c>
      <c r="Q750" t="s">
        <v>8274</v>
      </c>
      <c r="R750" s="6">
        <f>E750/D750</f>
        <v>1.0024999999999999</v>
      </c>
      <c r="S750" s="5">
        <f>O750/E750</f>
        <v>2.1945137157107233E-2</v>
      </c>
      <c r="T750" t="s">
        <v>8330</v>
      </c>
      <c r="U750" t="s">
        <v>8331</v>
      </c>
    </row>
    <row r="751" spans="1:21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0">
        <f t="shared" si="24"/>
        <v>42733.94131944445</v>
      </c>
      <c r="L751" s="13" t="str">
        <f t="shared" si="25"/>
        <v>2016</v>
      </c>
      <c r="M751" s="10">
        <f>(((I751/60)/60)/24)+DATE(1970,1,1)</f>
        <v>42763.94131944445</v>
      </c>
      <c r="N751" t="b">
        <v>0</v>
      </c>
      <c r="O751">
        <v>110</v>
      </c>
      <c r="P751" t="b">
        <v>1</v>
      </c>
      <c r="Q751" t="s">
        <v>8274</v>
      </c>
      <c r="R751" s="6">
        <f>E751/D751</f>
        <v>1.0556000000000001</v>
      </c>
      <c r="S751" s="5">
        <f>O751/E751</f>
        <v>1.0420613868889731E-2</v>
      </c>
      <c r="T751" t="s">
        <v>8330</v>
      </c>
      <c r="U751" t="s">
        <v>8331</v>
      </c>
    </row>
    <row r="752" spans="1:21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0">
        <f t="shared" si="24"/>
        <v>41299.878148148149</v>
      </c>
      <c r="L752" s="13" t="str">
        <f t="shared" si="25"/>
        <v>2013</v>
      </c>
      <c r="M752" s="10">
        <f>(((I752/60)/60)/24)+DATE(1970,1,1)</f>
        <v>41329.878148148149</v>
      </c>
      <c r="N752" t="b">
        <v>0</v>
      </c>
      <c r="O752">
        <v>59</v>
      </c>
      <c r="P752" t="b">
        <v>1</v>
      </c>
      <c r="Q752" t="s">
        <v>8274</v>
      </c>
      <c r="R752" s="6">
        <f>E752/D752</f>
        <v>1.0258775877587758</v>
      </c>
      <c r="S752" s="5">
        <f>O752/E752</f>
        <v>1.2941434525115156E-2</v>
      </c>
      <c r="T752" t="s">
        <v>8330</v>
      </c>
      <c r="U752" t="s">
        <v>8331</v>
      </c>
    </row>
    <row r="753" spans="1:21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0">
        <f t="shared" si="24"/>
        <v>40713.630497685182</v>
      </c>
      <c r="L753" s="13" t="str">
        <f t="shared" si="25"/>
        <v>2011</v>
      </c>
      <c r="M753" s="10">
        <f>(((I753/60)/60)/24)+DATE(1970,1,1)</f>
        <v>40759.630497685182</v>
      </c>
      <c r="N753" t="b">
        <v>0</v>
      </c>
      <c r="O753">
        <v>62</v>
      </c>
      <c r="P753" t="b">
        <v>1</v>
      </c>
      <c r="Q753" t="s">
        <v>8274</v>
      </c>
      <c r="R753" s="6">
        <f>E753/D753</f>
        <v>1.1850000000000001</v>
      </c>
      <c r="S753" s="5">
        <f>O753/E753</f>
        <v>1.7440225035161745E-2</v>
      </c>
      <c r="T753" t="s">
        <v>8330</v>
      </c>
      <c r="U753" t="s">
        <v>8331</v>
      </c>
    </row>
    <row r="754" spans="1:21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0">
        <f t="shared" si="24"/>
        <v>42639.421493055561</v>
      </c>
      <c r="L754" s="13" t="str">
        <f t="shared" si="25"/>
        <v>2016</v>
      </c>
      <c r="M754" s="10">
        <f>(((I754/60)/60)/24)+DATE(1970,1,1)</f>
        <v>42659.458333333328</v>
      </c>
      <c r="N754" t="b">
        <v>0</v>
      </c>
      <c r="O754">
        <v>105</v>
      </c>
      <c r="P754" t="b">
        <v>1</v>
      </c>
      <c r="Q754" t="s">
        <v>8274</v>
      </c>
      <c r="R754" s="6">
        <f>E754/D754</f>
        <v>1.117</v>
      </c>
      <c r="S754" s="5">
        <f>O754/E754</f>
        <v>1.8800358102059087E-2</v>
      </c>
      <c r="T754" t="s">
        <v>8330</v>
      </c>
      <c r="U754" t="s">
        <v>8331</v>
      </c>
    </row>
    <row r="755" spans="1:21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0">
        <f t="shared" si="24"/>
        <v>42019.590173611112</v>
      </c>
      <c r="L755" s="13" t="str">
        <f t="shared" si="25"/>
        <v>2015</v>
      </c>
      <c r="M755" s="10">
        <f>(((I755/60)/60)/24)+DATE(1970,1,1)</f>
        <v>42049.590173611112</v>
      </c>
      <c r="N755" t="b">
        <v>0</v>
      </c>
      <c r="O755">
        <v>26</v>
      </c>
      <c r="P755" t="b">
        <v>1</v>
      </c>
      <c r="Q755" t="s">
        <v>8274</v>
      </c>
      <c r="R755" s="6">
        <f>E755/D755</f>
        <v>1.28</v>
      </c>
      <c r="S755" s="5">
        <f>O755/E755</f>
        <v>2.0312500000000001E-3</v>
      </c>
      <c r="T755" t="s">
        <v>8330</v>
      </c>
      <c r="U755" t="s">
        <v>8331</v>
      </c>
    </row>
    <row r="756" spans="1:21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0">
        <f t="shared" si="24"/>
        <v>41249.749085648145</v>
      </c>
      <c r="L756" s="13" t="str">
        <f t="shared" si="25"/>
        <v>2012</v>
      </c>
      <c r="M756" s="10">
        <f>(((I756/60)/60)/24)+DATE(1970,1,1)</f>
        <v>41279.749085648145</v>
      </c>
      <c r="N756" t="b">
        <v>0</v>
      </c>
      <c r="O756">
        <v>49</v>
      </c>
      <c r="P756" t="b">
        <v>1</v>
      </c>
      <c r="Q756" t="s">
        <v>8274</v>
      </c>
      <c r="R756" s="6">
        <f>E756/D756</f>
        <v>1.0375000000000001</v>
      </c>
      <c r="S756" s="5">
        <f>O756/E756</f>
        <v>2.3614457831325302E-2</v>
      </c>
      <c r="T756" t="s">
        <v>8330</v>
      </c>
      <c r="U756" t="s">
        <v>8331</v>
      </c>
    </row>
    <row r="757" spans="1:21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0">
        <f t="shared" si="24"/>
        <v>41383.605057870373</v>
      </c>
      <c r="L757" s="13" t="str">
        <f t="shared" si="25"/>
        <v>2013</v>
      </c>
      <c r="M757" s="10">
        <f>(((I757/60)/60)/24)+DATE(1970,1,1)</f>
        <v>41414.02847222222</v>
      </c>
      <c r="N757" t="b">
        <v>0</v>
      </c>
      <c r="O757">
        <v>68</v>
      </c>
      <c r="P757" t="b">
        <v>1</v>
      </c>
      <c r="Q757" t="s">
        <v>8274</v>
      </c>
      <c r="R757" s="6">
        <f>E757/D757</f>
        <v>1.0190760000000001</v>
      </c>
      <c r="S757" s="5">
        <f>O757/E757</f>
        <v>2.6690845432529076E-2</v>
      </c>
      <c r="T757" t="s">
        <v>8330</v>
      </c>
      <c r="U757" t="s">
        <v>8331</v>
      </c>
    </row>
    <row r="758" spans="1:21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0">
        <f t="shared" si="24"/>
        <v>40590.766886574071</v>
      </c>
      <c r="L758" s="13" t="str">
        <f t="shared" si="25"/>
        <v>2011</v>
      </c>
      <c r="M758" s="10">
        <f>(((I758/60)/60)/24)+DATE(1970,1,1)</f>
        <v>40651.725219907406</v>
      </c>
      <c r="N758" t="b">
        <v>0</v>
      </c>
      <c r="O758">
        <v>22</v>
      </c>
      <c r="P758" t="b">
        <v>1</v>
      </c>
      <c r="Q758" t="s">
        <v>8274</v>
      </c>
      <c r="R758" s="6">
        <f>E758/D758</f>
        <v>1.177142857142857</v>
      </c>
      <c r="S758" s="5">
        <f>O758/E758</f>
        <v>2.6699029126213591E-2</v>
      </c>
      <c r="T758" t="s">
        <v>8330</v>
      </c>
      <c r="U758" t="s">
        <v>8331</v>
      </c>
    </row>
    <row r="759" spans="1:21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0">
        <f t="shared" si="24"/>
        <v>41235.054560185185</v>
      </c>
      <c r="L759" s="13" t="str">
        <f t="shared" si="25"/>
        <v>2012</v>
      </c>
      <c r="M759" s="10">
        <f>(((I759/60)/60)/24)+DATE(1970,1,1)</f>
        <v>41249.054560185185</v>
      </c>
      <c r="N759" t="b">
        <v>0</v>
      </c>
      <c r="O759">
        <v>18</v>
      </c>
      <c r="P759" t="b">
        <v>1</v>
      </c>
      <c r="Q759" t="s">
        <v>8274</v>
      </c>
      <c r="R759" s="6">
        <f>E759/D759</f>
        <v>2.38</v>
      </c>
      <c r="S759" s="5">
        <f>O759/E759</f>
        <v>3.0252100840336135E-2</v>
      </c>
      <c r="T759" t="s">
        <v>8330</v>
      </c>
      <c r="U759" t="s">
        <v>8331</v>
      </c>
    </row>
    <row r="760" spans="1:21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0">
        <f t="shared" si="24"/>
        <v>40429.836435185185</v>
      </c>
      <c r="L760" s="13" t="str">
        <f t="shared" si="25"/>
        <v>2010</v>
      </c>
      <c r="M760" s="10">
        <f>(((I760/60)/60)/24)+DATE(1970,1,1)</f>
        <v>40459.836435185185</v>
      </c>
      <c r="N760" t="b">
        <v>0</v>
      </c>
      <c r="O760">
        <v>19</v>
      </c>
      <c r="P760" t="b">
        <v>1</v>
      </c>
      <c r="Q760" t="s">
        <v>8274</v>
      </c>
      <c r="R760" s="6">
        <f>E760/D760</f>
        <v>1.02</v>
      </c>
      <c r="S760" s="5">
        <f>O760/E760</f>
        <v>7.4509803921568628E-3</v>
      </c>
      <c r="T760" t="s">
        <v>8330</v>
      </c>
      <c r="U760" t="s">
        <v>8331</v>
      </c>
    </row>
    <row r="761" spans="1:21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0">
        <f t="shared" si="24"/>
        <v>41789.330312500002</v>
      </c>
      <c r="L761" s="13" t="str">
        <f t="shared" si="25"/>
        <v>2014</v>
      </c>
      <c r="M761" s="10">
        <f>(((I761/60)/60)/24)+DATE(1970,1,1)</f>
        <v>41829.330312500002</v>
      </c>
      <c r="N761" t="b">
        <v>0</v>
      </c>
      <c r="O761">
        <v>99</v>
      </c>
      <c r="P761" t="b">
        <v>1</v>
      </c>
      <c r="Q761" t="s">
        <v>8274</v>
      </c>
      <c r="R761" s="6">
        <f>E761/D761</f>
        <v>1.0192000000000001</v>
      </c>
      <c r="S761" s="5">
        <f>O761/E761</f>
        <v>1.9427001569858712E-2</v>
      </c>
      <c r="T761" t="s">
        <v>8330</v>
      </c>
      <c r="U761" t="s">
        <v>8331</v>
      </c>
    </row>
    <row r="762" spans="1:21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0">
        <f t="shared" si="24"/>
        <v>42670.764039351852</v>
      </c>
      <c r="L762" s="13" t="str">
        <f t="shared" si="25"/>
        <v>2016</v>
      </c>
      <c r="M762" s="10">
        <f>(((I762/60)/60)/24)+DATE(1970,1,1)</f>
        <v>42700.805706018517</v>
      </c>
      <c r="N762" t="b">
        <v>0</v>
      </c>
      <c r="O762">
        <v>0</v>
      </c>
      <c r="P762" t="b">
        <v>0</v>
      </c>
      <c r="Q762" t="s">
        <v>8275</v>
      </c>
      <c r="R762" s="6">
        <f>E762/D762</f>
        <v>0</v>
      </c>
      <c r="S762" s="5" t="e">
        <f>O762/E762</f>
        <v>#DIV/0!</v>
      </c>
      <c r="T762" t="s">
        <v>8330</v>
      </c>
      <c r="U762" t="s">
        <v>8332</v>
      </c>
    </row>
    <row r="763" spans="1:21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0">
        <f t="shared" si="24"/>
        <v>41642.751458333332</v>
      </c>
      <c r="L763" s="13" t="str">
        <f t="shared" si="25"/>
        <v>2014</v>
      </c>
      <c r="M763" s="10">
        <f>(((I763/60)/60)/24)+DATE(1970,1,1)</f>
        <v>41672.751458333332</v>
      </c>
      <c r="N763" t="b">
        <v>0</v>
      </c>
      <c r="O763">
        <v>6</v>
      </c>
      <c r="P763" t="b">
        <v>0</v>
      </c>
      <c r="Q763" t="s">
        <v>8275</v>
      </c>
      <c r="R763" s="6">
        <f>E763/D763</f>
        <v>4.7E-2</v>
      </c>
      <c r="S763" s="5">
        <f>O763/E763</f>
        <v>2.553191489361702E-2</v>
      </c>
      <c r="T763" t="s">
        <v>8330</v>
      </c>
      <c r="U763" t="s">
        <v>8332</v>
      </c>
    </row>
    <row r="764" spans="1:21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0">
        <f t="shared" si="24"/>
        <v>42690.858449074076</v>
      </c>
      <c r="L764" s="13" t="str">
        <f t="shared" si="25"/>
        <v>2016</v>
      </c>
      <c r="M764" s="10">
        <f>(((I764/60)/60)/24)+DATE(1970,1,1)</f>
        <v>42708.25</v>
      </c>
      <c r="N764" t="b">
        <v>0</v>
      </c>
      <c r="O764">
        <v>0</v>
      </c>
      <c r="P764" t="b">
        <v>0</v>
      </c>
      <c r="Q764" t="s">
        <v>8275</v>
      </c>
      <c r="R764" s="6">
        <f>E764/D764</f>
        <v>0</v>
      </c>
      <c r="S764" s="5" t="e">
        <f>O764/E764</f>
        <v>#DIV/0!</v>
      </c>
      <c r="T764" t="s">
        <v>8330</v>
      </c>
      <c r="U764" t="s">
        <v>8332</v>
      </c>
    </row>
    <row r="765" spans="1:21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0">
        <f t="shared" si="24"/>
        <v>41471.446851851848</v>
      </c>
      <c r="L765" s="13" t="str">
        <f t="shared" si="25"/>
        <v>2013</v>
      </c>
      <c r="M765" s="10">
        <f>(((I765/60)/60)/24)+DATE(1970,1,1)</f>
        <v>41501.446851851848</v>
      </c>
      <c r="N765" t="b">
        <v>0</v>
      </c>
      <c r="O765">
        <v>1</v>
      </c>
      <c r="P765" t="b">
        <v>0</v>
      </c>
      <c r="Q765" t="s">
        <v>8275</v>
      </c>
      <c r="R765" s="6">
        <f>E765/D765</f>
        <v>1.1655011655011655E-3</v>
      </c>
      <c r="S765" s="5">
        <f>O765/E765</f>
        <v>0.2</v>
      </c>
      <c r="T765" t="s">
        <v>8330</v>
      </c>
      <c r="U765" t="s">
        <v>8332</v>
      </c>
    </row>
    <row r="766" spans="1:21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0">
        <f t="shared" si="24"/>
        <v>42227.173159722224</v>
      </c>
      <c r="L766" s="13" t="str">
        <f t="shared" si="25"/>
        <v>2015</v>
      </c>
      <c r="M766" s="10">
        <f>(((I766/60)/60)/24)+DATE(1970,1,1)</f>
        <v>42257.173159722224</v>
      </c>
      <c r="N766" t="b">
        <v>0</v>
      </c>
      <c r="O766">
        <v>0</v>
      </c>
      <c r="P766" t="b">
        <v>0</v>
      </c>
      <c r="Q766" t="s">
        <v>8275</v>
      </c>
      <c r="R766" s="6">
        <f>E766/D766</f>
        <v>0</v>
      </c>
      <c r="S766" s="5" t="e">
        <f>O766/E766</f>
        <v>#DIV/0!</v>
      </c>
      <c r="T766" t="s">
        <v>8330</v>
      </c>
      <c r="U766" t="s">
        <v>8332</v>
      </c>
    </row>
    <row r="767" spans="1:21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0">
        <f t="shared" si="24"/>
        <v>41901.542638888888</v>
      </c>
      <c r="L767" s="13" t="str">
        <f t="shared" si="25"/>
        <v>2014</v>
      </c>
      <c r="M767" s="10">
        <f>(((I767/60)/60)/24)+DATE(1970,1,1)</f>
        <v>41931.542638888888</v>
      </c>
      <c r="N767" t="b">
        <v>0</v>
      </c>
      <c r="O767">
        <v>44</v>
      </c>
      <c r="P767" t="b">
        <v>0</v>
      </c>
      <c r="Q767" t="s">
        <v>8275</v>
      </c>
      <c r="R767" s="6">
        <f>E767/D767</f>
        <v>0.36014285714285715</v>
      </c>
      <c r="S767" s="5">
        <f>O767/E767</f>
        <v>1.7453391511305039E-2</v>
      </c>
      <c r="T767" t="s">
        <v>8330</v>
      </c>
      <c r="U767" t="s">
        <v>8332</v>
      </c>
    </row>
    <row r="768" spans="1:21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0">
        <f t="shared" si="24"/>
        <v>42021.783368055556</v>
      </c>
      <c r="L768" s="13" t="str">
        <f t="shared" si="25"/>
        <v>2015</v>
      </c>
      <c r="M768" s="10">
        <f>(((I768/60)/60)/24)+DATE(1970,1,1)</f>
        <v>42051.783368055556</v>
      </c>
      <c r="N768" t="b">
        <v>0</v>
      </c>
      <c r="O768">
        <v>0</v>
      </c>
      <c r="P768" t="b">
        <v>0</v>
      </c>
      <c r="Q768" t="s">
        <v>8275</v>
      </c>
      <c r="R768" s="6">
        <f>E768/D768</f>
        <v>0</v>
      </c>
      <c r="S768" s="5" t="e">
        <f>O768/E768</f>
        <v>#DIV/0!</v>
      </c>
      <c r="T768" t="s">
        <v>8330</v>
      </c>
      <c r="U768" t="s">
        <v>8332</v>
      </c>
    </row>
    <row r="769" spans="1:21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0">
        <f t="shared" si="24"/>
        <v>42115.143634259264</v>
      </c>
      <c r="L769" s="13" t="str">
        <f t="shared" si="25"/>
        <v>2015</v>
      </c>
      <c r="M769" s="10">
        <f>(((I769/60)/60)/24)+DATE(1970,1,1)</f>
        <v>42145.143634259264</v>
      </c>
      <c r="N769" t="b">
        <v>0</v>
      </c>
      <c r="O769">
        <v>3</v>
      </c>
      <c r="P769" t="b">
        <v>0</v>
      </c>
      <c r="Q769" t="s">
        <v>8275</v>
      </c>
      <c r="R769" s="6">
        <f>E769/D769</f>
        <v>3.5400000000000001E-2</v>
      </c>
      <c r="S769" s="5">
        <f>O769/E769</f>
        <v>1.6949152542372881E-2</v>
      </c>
      <c r="T769" t="s">
        <v>8330</v>
      </c>
      <c r="U769" t="s">
        <v>8332</v>
      </c>
    </row>
    <row r="770" spans="1:21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0">
        <f t="shared" si="24"/>
        <v>41594.207060185188</v>
      </c>
      <c r="L770" s="13" t="str">
        <f t="shared" si="25"/>
        <v>2013</v>
      </c>
      <c r="M770" s="10">
        <f>(((I770/60)/60)/24)+DATE(1970,1,1)</f>
        <v>41624.207060185188</v>
      </c>
      <c r="N770" t="b">
        <v>0</v>
      </c>
      <c r="O770">
        <v>0</v>
      </c>
      <c r="P770" t="b">
        <v>0</v>
      </c>
      <c r="Q770" t="s">
        <v>8275</v>
      </c>
      <c r="R770" s="6">
        <f>E770/D770</f>
        <v>0</v>
      </c>
      <c r="S770" s="5" t="e">
        <f>O770/E770</f>
        <v>#DIV/0!</v>
      </c>
      <c r="T770" t="s">
        <v>8330</v>
      </c>
      <c r="U770" t="s">
        <v>8332</v>
      </c>
    </row>
    <row r="771" spans="1:21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0">
        <f t="shared" ref="K771:K834" si="26">(((J771/60)/60)/24)+DATE(1970,1,1)</f>
        <v>41604.996458333335</v>
      </c>
      <c r="L771" s="13" t="str">
        <f t="shared" ref="L771:L834" si="27">TEXT(K771,"yyyy")</f>
        <v>2013</v>
      </c>
      <c r="M771" s="10">
        <f>(((I771/60)/60)/24)+DATE(1970,1,1)</f>
        <v>41634.996458333335</v>
      </c>
      <c r="N771" t="b">
        <v>0</v>
      </c>
      <c r="O771">
        <v>52</v>
      </c>
      <c r="P771" t="b">
        <v>0</v>
      </c>
      <c r="Q771" t="s">
        <v>8275</v>
      </c>
      <c r="R771" s="6">
        <f>E771/D771</f>
        <v>0.41399999999999998</v>
      </c>
      <c r="S771" s="5">
        <f>O771/E771</f>
        <v>3.140096618357488E-2</v>
      </c>
      <c r="T771" t="s">
        <v>8330</v>
      </c>
      <c r="U771" t="s">
        <v>8332</v>
      </c>
    </row>
    <row r="772" spans="1:21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0">
        <f t="shared" si="26"/>
        <v>41289.999641203707</v>
      </c>
      <c r="L772" s="13" t="str">
        <f t="shared" si="27"/>
        <v>2013</v>
      </c>
      <c r="M772" s="10">
        <f>(((I772/60)/60)/24)+DATE(1970,1,1)</f>
        <v>41329.999641203707</v>
      </c>
      <c r="N772" t="b">
        <v>0</v>
      </c>
      <c r="O772">
        <v>0</v>
      </c>
      <c r="P772" t="b">
        <v>0</v>
      </c>
      <c r="Q772" t="s">
        <v>8275</v>
      </c>
      <c r="R772" s="6">
        <f>E772/D772</f>
        <v>0</v>
      </c>
      <c r="S772" s="5" t="e">
        <f>O772/E772</f>
        <v>#DIV/0!</v>
      </c>
      <c r="T772" t="s">
        <v>8330</v>
      </c>
      <c r="U772" t="s">
        <v>8332</v>
      </c>
    </row>
    <row r="773" spans="1:21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0">
        <f t="shared" si="26"/>
        <v>42349.824097222227</v>
      </c>
      <c r="L773" s="13" t="str">
        <f t="shared" si="27"/>
        <v>2015</v>
      </c>
      <c r="M773" s="10">
        <f>(((I773/60)/60)/24)+DATE(1970,1,1)</f>
        <v>42399.824097222227</v>
      </c>
      <c r="N773" t="b">
        <v>0</v>
      </c>
      <c r="O773">
        <v>1</v>
      </c>
      <c r="P773" t="b">
        <v>0</v>
      </c>
      <c r="Q773" t="s">
        <v>8275</v>
      </c>
      <c r="R773" s="6">
        <f>E773/D773</f>
        <v>2.631578947368421E-4</v>
      </c>
      <c r="S773" s="5">
        <f>O773/E773</f>
        <v>0.1</v>
      </c>
      <c r="T773" t="s">
        <v>8330</v>
      </c>
      <c r="U773" t="s">
        <v>8332</v>
      </c>
    </row>
    <row r="774" spans="1:21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0">
        <f t="shared" si="26"/>
        <v>40068.056932870371</v>
      </c>
      <c r="L774" s="13" t="str">
        <f t="shared" si="27"/>
        <v>2009</v>
      </c>
      <c r="M774" s="10">
        <f>(((I774/60)/60)/24)+DATE(1970,1,1)</f>
        <v>40118.165972222225</v>
      </c>
      <c r="N774" t="b">
        <v>0</v>
      </c>
      <c r="O774">
        <v>1</v>
      </c>
      <c r="P774" t="b">
        <v>0</v>
      </c>
      <c r="Q774" t="s">
        <v>8275</v>
      </c>
      <c r="R774" s="6">
        <f>E774/D774</f>
        <v>3.3333333333333333E-2</v>
      </c>
      <c r="S774" s="5">
        <f>O774/E774</f>
        <v>0.02</v>
      </c>
      <c r="T774" t="s">
        <v>8330</v>
      </c>
      <c r="U774" t="s">
        <v>8332</v>
      </c>
    </row>
    <row r="775" spans="1:21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0">
        <f t="shared" si="26"/>
        <v>42100.735937499994</v>
      </c>
      <c r="L775" s="13" t="str">
        <f t="shared" si="27"/>
        <v>2015</v>
      </c>
      <c r="M775" s="10">
        <f>(((I775/60)/60)/24)+DATE(1970,1,1)</f>
        <v>42134.959027777775</v>
      </c>
      <c r="N775" t="b">
        <v>0</v>
      </c>
      <c r="O775">
        <v>2</v>
      </c>
      <c r="P775" t="b">
        <v>0</v>
      </c>
      <c r="Q775" t="s">
        <v>8275</v>
      </c>
      <c r="R775" s="6">
        <f>E775/D775</f>
        <v>8.5129023676509714E-3</v>
      </c>
      <c r="S775" s="5">
        <f>O775/E775</f>
        <v>6.25E-2</v>
      </c>
      <c r="T775" t="s">
        <v>8330</v>
      </c>
      <c r="U775" t="s">
        <v>8332</v>
      </c>
    </row>
    <row r="776" spans="1:21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0">
        <f t="shared" si="26"/>
        <v>41663.780300925922</v>
      </c>
      <c r="L776" s="13" t="str">
        <f t="shared" si="27"/>
        <v>2014</v>
      </c>
      <c r="M776" s="10">
        <f>(((I776/60)/60)/24)+DATE(1970,1,1)</f>
        <v>41693.780300925922</v>
      </c>
      <c r="N776" t="b">
        <v>0</v>
      </c>
      <c r="O776">
        <v>9</v>
      </c>
      <c r="P776" t="b">
        <v>0</v>
      </c>
      <c r="Q776" t="s">
        <v>8275</v>
      </c>
      <c r="R776" s="6">
        <f>E776/D776</f>
        <v>0.70199999999999996</v>
      </c>
      <c r="S776" s="5">
        <f>O776/E776</f>
        <v>2.564102564102564E-2</v>
      </c>
      <c r="T776" t="s">
        <v>8330</v>
      </c>
      <c r="U776" t="s">
        <v>8332</v>
      </c>
    </row>
    <row r="777" spans="1:21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0">
        <f t="shared" si="26"/>
        <v>40863.060127314813</v>
      </c>
      <c r="L777" s="13" t="str">
        <f t="shared" si="27"/>
        <v>2011</v>
      </c>
      <c r="M777" s="10">
        <f>(((I777/60)/60)/24)+DATE(1970,1,1)</f>
        <v>40893.060127314813</v>
      </c>
      <c r="N777" t="b">
        <v>0</v>
      </c>
      <c r="O777">
        <v>5</v>
      </c>
      <c r="P777" t="b">
        <v>0</v>
      </c>
      <c r="Q777" t="s">
        <v>8275</v>
      </c>
      <c r="R777" s="6">
        <f>E777/D777</f>
        <v>1.7000000000000001E-2</v>
      </c>
      <c r="S777" s="5">
        <f>O777/E777</f>
        <v>2.9411764705882353E-2</v>
      </c>
      <c r="T777" t="s">
        <v>8330</v>
      </c>
      <c r="U777" t="s">
        <v>8332</v>
      </c>
    </row>
    <row r="778" spans="1:21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0">
        <f t="shared" si="26"/>
        <v>42250.685706018514</v>
      </c>
      <c r="L778" s="13" t="str">
        <f t="shared" si="27"/>
        <v>2015</v>
      </c>
      <c r="M778" s="10">
        <f>(((I778/60)/60)/24)+DATE(1970,1,1)</f>
        <v>42288.208333333328</v>
      </c>
      <c r="N778" t="b">
        <v>0</v>
      </c>
      <c r="O778">
        <v>57</v>
      </c>
      <c r="P778" t="b">
        <v>0</v>
      </c>
      <c r="Q778" t="s">
        <v>8275</v>
      </c>
      <c r="R778" s="6">
        <f>E778/D778</f>
        <v>0.51400000000000001</v>
      </c>
      <c r="S778" s="5">
        <f>O778/E778</f>
        <v>1.584213451917732E-2</v>
      </c>
      <c r="T778" t="s">
        <v>8330</v>
      </c>
      <c r="U778" t="s">
        <v>8332</v>
      </c>
    </row>
    <row r="779" spans="1:21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0">
        <f t="shared" si="26"/>
        <v>41456.981215277774</v>
      </c>
      <c r="L779" s="13" t="str">
        <f t="shared" si="27"/>
        <v>2013</v>
      </c>
      <c r="M779" s="10">
        <f>(((I779/60)/60)/24)+DATE(1970,1,1)</f>
        <v>41486.981215277774</v>
      </c>
      <c r="N779" t="b">
        <v>0</v>
      </c>
      <c r="O779">
        <v>3</v>
      </c>
      <c r="P779" t="b">
        <v>0</v>
      </c>
      <c r="Q779" t="s">
        <v>8275</v>
      </c>
      <c r="R779" s="6">
        <f>E779/D779</f>
        <v>7.0000000000000001E-3</v>
      </c>
      <c r="S779" s="5">
        <f>O779/E779</f>
        <v>0.14285714285714285</v>
      </c>
      <c r="T779" t="s">
        <v>8330</v>
      </c>
      <c r="U779" t="s">
        <v>8332</v>
      </c>
    </row>
    <row r="780" spans="1:21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0">
        <f t="shared" si="26"/>
        <v>41729.702314814815</v>
      </c>
      <c r="L780" s="13" t="str">
        <f t="shared" si="27"/>
        <v>2014</v>
      </c>
      <c r="M780" s="10">
        <f>(((I780/60)/60)/24)+DATE(1970,1,1)</f>
        <v>41759.702314814815</v>
      </c>
      <c r="N780" t="b">
        <v>0</v>
      </c>
      <c r="O780">
        <v>1</v>
      </c>
      <c r="P780" t="b">
        <v>0</v>
      </c>
      <c r="Q780" t="s">
        <v>8275</v>
      </c>
      <c r="R780" s="6">
        <f>E780/D780</f>
        <v>4.0000000000000001E-3</v>
      </c>
      <c r="S780" s="5">
        <f>O780/E780</f>
        <v>0.5</v>
      </c>
      <c r="T780" t="s">
        <v>8330</v>
      </c>
      <c r="U780" t="s">
        <v>8332</v>
      </c>
    </row>
    <row r="781" spans="1:21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0">
        <f t="shared" si="26"/>
        <v>40436.68408564815</v>
      </c>
      <c r="L781" s="13" t="str">
        <f t="shared" si="27"/>
        <v>2010</v>
      </c>
      <c r="M781" s="10">
        <f>(((I781/60)/60)/24)+DATE(1970,1,1)</f>
        <v>40466.166666666664</v>
      </c>
      <c r="N781" t="b">
        <v>0</v>
      </c>
      <c r="O781">
        <v>6</v>
      </c>
      <c r="P781" t="b">
        <v>0</v>
      </c>
      <c r="Q781" t="s">
        <v>8275</v>
      </c>
      <c r="R781" s="6">
        <f>E781/D781</f>
        <v>2.6666666666666668E-2</v>
      </c>
      <c r="S781" s="5">
        <f>O781/E781</f>
        <v>1.4999999999999999E-2</v>
      </c>
      <c r="T781" t="s">
        <v>8330</v>
      </c>
      <c r="U781" t="s">
        <v>8332</v>
      </c>
    </row>
    <row r="782" spans="1:21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0">
        <f t="shared" si="26"/>
        <v>40636.673900462964</v>
      </c>
      <c r="L782" s="13" t="str">
        <f t="shared" si="27"/>
        <v>2011</v>
      </c>
      <c r="M782" s="10">
        <f>(((I782/60)/60)/24)+DATE(1970,1,1)</f>
        <v>40666.673900462964</v>
      </c>
      <c r="N782" t="b">
        <v>0</v>
      </c>
      <c r="O782">
        <v>27</v>
      </c>
      <c r="P782" t="b">
        <v>1</v>
      </c>
      <c r="Q782" t="s">
        <v>8276</v>
      </c>
      <c r="R782" s="6">
        <f>E782/D782</f>
        <v>1.04</v>
      </c>
      <c r="S782" s="5">
        <f>O782/E782</f>
        <v>2.5961538461538463E-2</v>
      </c>
      <c r="T782" t="s">
        <v>8333</v>
      </c>
      <c r="U782" t="s">
        <v>8334</v>
      </c>
    </row>
    <row r="783" spans="1:21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0">
        <f t="shared" si="26"/>
        <v>41403.000856481485</v>
      </c>
      <c r="L783" s="13" t="str">
        <f t="shared" si="27"/>
        <v>2013</v>
      </c>
      <c r="M783" s="10">
        <f>(((I783/60)/60)/24)+DATE(1970,1,1)</f>
        <v>41433.000856481485</v>
      </c>
      <c r="N783" t="b">
        <v>0</v>
      </c>
      <c r="O783">
        <v>25</v>
      </c>
      <c r="P783" t="b">
        <v>1</v>
      </c>
      <c r="Q783" t="s">
        <v>8276</v>
      </c>
      <c r="R783" s="6">
        <f>E783/D783</f>
        <v>1.3315375</v>
      </c>
      <c r="S783" s="5">
        <f>O783/E783</f>
        <v>2.3469109957473974E-2</v>
      </c>
      <c r="T783" t="s">
        <v>8333</v>
      </c>
      <c r="U783" t="s">
        <v>8334</v>
      </c>
    </row>
    <row r="784" spans="1:21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0">
        <f t="shared" si="26"/>
        <v>41116.758125</v>
      </c>
      <c r="L784" s="13" t="str">
        <f t="shared" si="27"/>
        <v>2012</v>
      </c>
      <c r="M784" s="10">
        <f>(((I784/60)/60)/24)+DATE(1970,1,1)</f>
        <v>41146.758125</v>
      </c>
      <c r="N784" t="b">
        <v>0</v>
      </c>
      <c r="O784">
        <v>14</v>
      </c>
      <c r="P784" t="b">
        <v>1</v>
      </c>
      <c r="Q784" t="s">
        <v>8276</v>
      </c>
      <c r="R784" s="6">
        <f>E784/D784</f>
        <v>1</v>
      </c>
      <c r="S784" s="5">
        <f>O784/E784</f>
        <v>0.02</v>
      </c>
      <c r="T784" t="s">
        <v>8333</v>
      </c>
      <c r="U784" t="s">
        <v>8334</v>
      </c>
    </row>
    <row r="785" spans="1:21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0">
        <f t="shared" si="26"/>
        <v>40987.773715277777</v>
      </c>
      <c r="L785" s="13" t="str">
        <f t="shared" si="27"/>
        <v>2012</v>
      </c>
      <c r="M785" s="10">
        <f>(((I785/60)/60)/24)+DATE(1970,1,1)</f>
        <v>41026.916666666664</v>
      </c>
      <c r="N785" t="b">
        <v>0</v>
      </c>
      <c r="O785">
        <v>35</v>
      </c>
      <c r="P785" t="b">
        <v>1</v>
      </c>
      <c r="Q785" t="s">
        <v>8276</v>
      </c>
      <c r="R785" s="6">
        <f>E785/D785</f>
        <v>1.4813333333333334</v>
      </c>
      <c r="S785" s="5">
        <f>O785/E785</f>
        <v>1.5751575157515751E-2</v>
      </c>
      <c r="T785" t="s">
        <v>8333</v>
      </c>
      <c r="U785" t="s">
        <v>8334</v>
      </c>
    </row>
    <row r="786" spans="1:21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0">
        <f t="shared" si="26"/>
        <v>41675.149525462963</v>
      </c>
      <c r="L786" s="13" t="str">
        <f t="shared" si="27"/>
        <v>2014</v>
      </c>
      <c r="M786" s="10">
        <f>(((I786/60)/60)/24)+DATE(1970,1,1)</f>
        <v>41715.107858796298</v>
      </c>
      <c r="N786" t="b">
        <v>0</v>
      </c>
      <c r="O786">
        <v>10</v>
      </c>
      <c r="P786" t="b">
        <v>1</v>
      </c>
      <c r="Q786" t="s">
        <v>8276</v>
      </c>
      <c r="R786" s="6">
        <f>E786/D786</f>
        <v>1.0249999999999999</v>
      </c>
      <c r="S786" s="5">
        <f>O786/E786</f>
        <v>9.7560975609756097E-3</v>
      </c>
      <c r="T786" t="s">
        <v>8333</v>
      </c>
      <c r="U786" t="s">
        <v>8334</v>
      </c>
    </row>
    <row r="787" spans="1:21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0">
        <f t="shared" si="26"/>
        <v>41303.593923611108</v>
      </c>
      <c r="L787" s="13" t="str">
        <f t="shared" si="27"/>
        <v>2013</v>
      </c>
      <c r="M787" s="10">
        <f>(((I787/60)/60)/24)+DATE(1970,1,1)</f>
        <v>41333.593923611108</v>
      </c>
      <c r="N787" t="b">
        <v>0</v>
      </c>
      <c r="O787">
        <v>29</v>
      </c>
      <c r="P787" t="b">
        <v>1</v>
      </c>
      <c r="Q787" t="s">
        <v>8276</v>
      </c>
      <c r="R787" s="6">
        <f>E787/D787</f>
        <v>1.8062799999999999</v>
      </c>
      <c r="S787" s="5">
        <f>O787/E787</f>
        <v>3.2110193325508782E-2</v>
      </c>
      <c r="T787" t="s">
        <v>8333</v>
      </c>
      <c r="U787" t="s">
        <v>8334</v>
      </c>
    </row>
    <row r="788" spans="1:21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0">
        <f t="shared" si="26"/>
        <v>40983.055949074071</v>
      </c>
      <c r="L788" s="13" t="str">
        <f t="shared" si="27"/>
        <v>2012</v>
      </c>
      <c r="M788" s="10">
        <f>(((I788/60)/60)/24)+DATE(1970,1,1)</f>
        <v>41040.657638888886</v>
      </c>
      <c r="N788" t="b">
        <v>0</v>
      </c>
      <c r="O788">
        <v>44</v>
      </c>
      <c r="P788" t="b">
        <v>1</v>
      </c>
      <c r="Q788" t="s">
        <v>8276</v>
      </c>
      <c r="R788" s="6">
        <f>E788/D788</f>
        <v>1.4279999999999999</v>
      </c>
      <c r="S788" s="5">
        <f>O788/E788</f>
        <v>6.1624649859943975E-3</v>
      </c>
      <c r="T788" t="s">
        <v>8333</v>
      </c>
      <c r="U788" t="s">
        <v>8334</v>
      </c>
    </row>
    <row r="789" spans="1:21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0">
        <f t="shared" si="26"/>
        <v>41549.627615740741</v>
      </c>
      <c r="L789" s="13" t="str">
        <f t="shared" si="27"/>
        <v>2013</v>
      </c>
      <c r="M789" s="10">
        <f>(((I789/60)/60)/24)+DATE(1970,1,1)</f>
        <v>41579.627615740741</v>
      </c>
      <c r="N789" t="b">
        <v>0</v>
      </c>
      <c r="O789">
        <v>17</v>
      </c>
      <c r="P789" t="b">
        <v>1</v>
      </c>
      <c r="Q789" t="s">
        <v>8276</v>
      </c>
      <c r="R789" s="6">
        <f>E789/D789</f>
        <v>1.1416666666666666</v>
      </c>
      <c r="S789" s="5">
        <f>O789/E789</f>
        <v>1.2408759124087591E-2</v>
      </c>
      <c r="T789" t="s">
        <v>8333</v>
      </c>
      <c r="U789" t="s">
        <v>8334</v>
      </c>
    </row>
    <row r="790" spans="1:21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0">
        <f t="shared" si="26"/>
        <v>41059.006805555553</v>
      </c>
      <c r="L790" s="13" t="str">
        <f t="shared" si="27"/>
        <v>2012</v>
      </c>
      <c r="M790" s="10">
        <f>(((I790/60)/60)/24)+DATE(1970,1,1)</f>
        <v>41097.165972222225</v>
      </c>
      <c r="N790" t="b">
        <v>0</v>
      </c>
      <c r="O790">
        <v>34</v>
      </c>
      <c r="P790" t="b">
        <v>1</v>
      </c>
      <c r="Q790" t="s">
        <v>8276</v>
      </c>
      <c r="R790" s="6">
        <f>E790/D790</f>
        <v>2.03505</v>
      </c>
      <c r="S790" s="5">
        <f>O790/E790</f>
        <v>1.6707206211149603E-2</v>
      </c>
      <c r="T790" t="s">
        <v>8333</v>
      </c>
      <c r="U790" t="s">
        <v>8334</v>
      </c>
    </row>
    <row r="791" spans="1:21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0">
        <f t="shared" si="26"/>
        <v>41277.186111111114</v>
      </c>
      <c r="L791" s="13" t="str">
        <f t="shared" si="27"/>
        <v>2013</v>
      </c>
      <c r="M791" s="10">
        <f>(((I791/60)/60)/24)+DATE(1970,1,1)</f>
        <v>41295.332638888889</v>
      </c>
      <c r="N791" t="b">
        <v>0</v>
      </c>
      <c r="O791">
        <v>14</v>
      </c>
      <c r="P791" t="b">
        <v>1</v>
      </c>
      <c r="Q791" t="s">
        <v>8276</v>
      </c>
      <c r="R791" s="6">
        <f>E791/D791</f>
        <v>1.0941176470588236</v>
      </c>
      <c r="S791" s="5">
        <f>O791/E791</f>
        <v>7.526881720430108E-3</v>
      </c>
      <c r="T791" t="s">
        <v>8333</v>
      </c>
      <c r="U791" t="s">
        <v>8334</v>
      </c>
    </row>
    <row r="792" spans="1:21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0">
        <f t="shared" si="26"/>
        <v>41276.047905092593</v>
      </c>
      <c r="L792" s="13" t="str">
        <f t="shared" si="27"/>
        <v>2013</v>
      </c>
      <c r="M792" s="10">
        <f>(((I792/60)/60)/24)+DATE(1970,1,1)</f>
        <v>41306.047905092593</v>
      </c>
      <c r="N792" t="b">
        <v>0</v>
      </c>
      <c r="O792">
        <v>156</v>
      </c>
      <c r="P792" t="b">
        <v>1</v>
      </c>
      <c r="Q792" t="s">
        <v>8276</v>
      </c>
      <c r="R792" s="6">
        <f>E792/D792</f>
        <v>1.443746</v>
      </c>
      <c r="S792" s="5">
        <f>O792/E792</f>
        <v>1.0805224741748203E-2</v>
      </c>
      <c r="T792" t="s">
        <v>8333</v>
      </c>
      <c r="U792" t="s">
        <v>8334</v>
      </c>
    </row>
    <row r="793" spans="1:21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0">
        <f t="shared" si="26"/>
        <v>41557.780624999999</v>
      </c>
      <c r="L793" s="13" t="str">
        <f t="shared" si="27"/>
        <v>2013</v>
      </c>
      <c r="M793" s="10">
        <f>(((I793/60)/60)/24)+DATE(1970,1,1)</f>
        <v>41591.249305555553</v>
      </c>
      <c r="N793" t="b">
        <v>0</v>
      </c>
      <c r="O793">
        <v>128</v>
      </c>
      <c r="P793" t="b">
        <v>1</v>
      </c>
      <c r="Q793" t="s">
        <v>8276</v>
      </c>
      <c r="R793" s="6">
        <f>E793/D793</f>
        <v>1.0386666666666666</v>
      </c>
      <c r="S793" s="5">
        <f>O793/E793</f>
        <v>1.6431322207958923E-2</v>
      </c>
      <c r="T793" t="s">
        <v>8333</v>
      </c>
      <c r="U793" t="s">
        <v>8334</v>
      </c>
    </row>
    <row r="794" spans="1:21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0">
        <f t="shared" si="26"/>
        <v>41555.873645833337</v>
      </c>
      <c r="L794" s="13" t="str">
        <f t="shared" si="27"/>
        <v>2013</v>
      </c>
      <c r="M794" s="10">
        <f>(((I794/60)/60)/24)+DATE(1970,1,1)</f>
        <v>41585.915312500001</v>
      </c>
      <c r="N794" t="b">
        <v>0</v>
      </c>
      <c r="O794">
        <v>60</v>
      </c>
      <c r="P794" t="b">
        <v>1</v>
      </c>
      <c r="Q794" t="s">
        <v>8276</v>
      </c>
      <c r="R794" s="6">
        <f>E794/D794</f>
        <v>1.0044440000000001</v>
      </c>
      <c r="S794" s="5">
        <f>O794/E794</f>
        <v>2.3893815882219414E-2</v>
      </c>
      <c r="T794" t="s">
        <v>8333</v>
      </c>
      <c r="U794" t="s">
        <v>8334</v>
      </c>
    </row>
    <row r="795" spans="1:21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0">
        <f t="shared" si="26"/>
        <v>41442.741249999999</v>
      </c>
      <c r="L795" s="13" t="str">
        <f t="shared" si="27"/>
        <v>2013</v>
      </c>
      <c r="M795" s="10">
        <f>(((I795/60)/60)/24)+DATE(1970,1,1)</f>
        <v>41458.207638888889</v>
      </c>
      <c r="N795" t="b">
        <v>0</v>
      </c>
      <c r="O795">
        <v>32</v>
      </c>
      <c r="P795" t="b">
        <v>1</v>
      </c>
      <c r="Q795" t="s">
        <v>8276</v>
      </c>
      <c r="R795" s="6">
        <f>E795/D795</f>
        <v>1.0277927272727272</v>
      </c>
      <c r="S795" s="5">
        <f>O795/E795</f>
        <v>1.1321702642556159E-2</v>
      </c>
      <c r="T795" t="s">
        <v>8333</v>
      </c>
      <c r="U795" t="s">
        <v>8334</v>
      </c>
    </row>
    <row r="796" spans="1:21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0">
        <f t="shared" si="26"/>
        <v>40736.115011574075</v>
      </c>
      <c r="L796" s="13" t="str">
        <f t="shared" si="27"/>
        <v>2011</v>
      </c>
      <c r="M796" s="10">
        <f>(((I796/60)/60)/24)+DATE(1970,1,1)</f>
        <v>40791.712500000001</v>
      </c>
      <c r="N796" t="b">
        <v>0</v>
      </c>
      <c r="O796">
        <v>53</v>
      </c>
      <c r="P796" t="b">
        <v>1</v>
      </c>
      <c r="Q796" t="s">
        <v>8276</v>
      </c>
      <c r="R796" s="6">
        <f>E796/D796</f>
        <v>1.0531250000000001</v>
      </c>
      <c r="S796" s="5">
        <f>O796/E796</f>
        <v>6.2908011869436198E-3</v>
      </c>
      <c r="T796" t="s">
        <v>8333</v>
      </c>
      <c r="U796" t="s">
        <v>8334</v>
      </c>
    </row>
    <row r="797" spans="1:21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0">
        <f t="shared" si="26"/>
        <v>40963.613032407404</v>
      </c>
      <c r="L797" s="13" t="str">
        <f t="shared" si="27"/>
        <v>2012</v>
      </c>
      <c r="M797" s="10">
        <f>(((I797/60)/60)/24)+DATE(1970,1,1)</f>
        <v>41006.207638888889</v>
      </c>
      <c r="N797" t="b">
        <v>0</v>
      </c>
      <c r="O797">
        <v>184</v>
      </c>
      <c r="P797" t="b">
        <v>1</v>
      </c>
      <c r="Q797" t="s">
        <v>8276</v>
      </c>
      <c r="R797" s="6">
        <f>E797/D797</f>
        <v>1.1178571428571429</v>
      </c>
      <c r="S797" s="5">
        <f>O797/E797</f>
        <v>1.1757188498402555E-2</v>
      </c>
      <c r="T797" t="s">
        <v>8333</v>
      </c>
      <c r="U797" t="s">
        <v>8334</v>
      </c>
    </row>
    <row r="798" spans="1:21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0">
        <f t="shared" si="26"/>
        <v>41502.882928240739</v>
      </c>
      <c r="L798" s="13" t="str">
        <f t="shared" si="27"/>
        <v>2013</v>
      </c>
      <c r="M798" s="10">
        <f>(((I798/60)/60)/24)+DATE(1970,1,1)</f>
        <v>41532.881944444445</v>
      </c>
      <c r="N798" t="b">
        <v>0</v>
      </c>
      <c r="O798">
        <v>90</v>
      </c>
      <c r="P798" t="b">
        <v>1</v>
      </c>
      <c r="Q798" t="s">
        <v>8276</v>
      </c>
      <c r="R798" s="6">
        <f>E798/D798</f>
        <v>1.0135000000000001</v>
      </c>
      <c r="S798" s="5">
        <f>O798/E798</f>
        <v>8.8801184015786881E-3</v>
      </c>
      <c r="T798" t="s">
        <v>8333</v>
      </c>
      <c r="U798" t="s">
        <v>8334</v>
      </c>
    </row>
    <row r="799" spans="1:21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0">
        <f t="shared" si="26"/>
        <v>40996.994074074071</v>
      </c>
      <c r="L799" s="13" t="str">
        <f t="shared" si="27"/>
        <v>2012</v>
      </c>
      <c r="M799" s="10">
        <f>(((I799/60)/60)/24)+DATE(1970,1,1)</f>
        <v>41028.166666666664</v>
      </c>
      <c r="N799" t="b">
        <v>0</v>
      </c>
      <c r="O799">
        <v>71</v>
      </c>
      <c r="P799" t="b">
        <v>1</v>
      </c>
      <c r="Q799" t="s">
        <v>8276</v>
      </c>
      <c r="R799" s="6">
        <f>E799/D799</f>
        <v>1.0753333333333333</v>
      </c>
      <c r="S799" s="5">
        <f>O799/E799</f>
        <v>2.2008679479231245E-2</v>
      </c>
      <c r="T799" t="s">
        <v>8333</v>
      </c>
      <c r="U799" t="s">
        <v>8334</v>
      </c>
    </row>
    <row r="800" spans="1:21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0">
        <f t="shared" si="26"/>
        <v>41882.590127314819</v>
      </c>
      <c r="L800" s="13" t="str">
        <f t="shared" si="27"/>
        <v>2014</v>
      </c>
      <c r="M800" s="10">
        <f>(((I800/60)/60)/24)+DATE(1970,1,1)</f>
        <v>41912.590127314819</v>
      </c>
      <c r="N800" t="b">
        <v>0</v>
      </c>
      <c r="O800">
        <v>87</v>
      </c>
      <c r="P800" t="b">
        <v>1</v>
      </c>
      <c r="Q800" t="s">
        <v>8276</v>
      </c>
      <c r="R800" s="6">
        <f>E800/D800</f>
        <v>1.1488571428571428</v>
      </c>
      <c r="S800" s="5">
        <f>O800/E800</f>
        <v>2.1636408853519026E-2</v>
      </c>
      <c r="T800" t="s">
        <v>8333</v>
      </c>
      <c r="U800" t="s">
        <v>8334</v>
      </c>
    </row>
    <row r="801" spans="1:21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0">
        <f t="shared" si="26"/>
        <v>40996.667199074072</v>
      </c>
      <c r="L801" s="13" t="str">
        <f t="shared" si="27"/>
        <v>2012</v>
      </c>
      <c r="M801" s="10">
        <f>(((I801/60)/60)/24)+DATE(1970,1,1)</f>
        <v>41026.667199074072</v>
      </c>
      <c r="N801" t="b">
        <v>0</v>
      </c>
      <c r="O801">
        <v>28</v>
      </c>
      <c r="P801" t="b">
        <v>1</v>
      </c>
      <c r="Q801" t="s">
        <v>8276</v>
      </c>
      <c r="R801" s="6">
        <f>E801/D801</f>
        <v>1.0002</v>
      </c>
      <c r="S801" s="5">
        <f>O801/E801</f>
        <v>5.5988802239552091E-3</v>
      </c>
      <c r="T801" t="s">
        <v>8333</v>
      </c>
      <c r="U801" t="s">
        <v>8334</v>
      </c>
    </row>
    <row r="802" spans="1:21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0">
        <f t="shared" si="26"/>
        <v>41863.433495370373</v>
      </c>
      <c r="L802" s="13" t="str">
        <f t="shared" si="27"/>
        <v>2014</v>
      </c>
      <c r="M802" s="10">
        <f>(((I802/60)/60)/24)+DATE(1970,1,1)</f>
        <v>41893.433495370373</v>
      </c>
      <c r="N802" t="b">
        <v>0</v>
      </c>
      <c r="O802">
        <v>56</v>
      </c>
      <c r="P802" t="b">
        <v>1</v>
      </c>
      <c r="Q802" t="s">
        <v>8276</v>
      </c>
      <c r="R802" s="6">
        <f>E802/D802</f>
        <v>1.5213333333333334</v>
      </c>
      <c r="S802" s="5">
        <f>O802/E802</f>
        <v>2.4539877300613498E-2</v>
      </c>
      <c r="T802" t="s">
        <v>8333</v>
      </c>
      <c r="U802" t="s">
        <v>8334</v>
      </c>
    </row>
    <row r="803" spans="1:21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0">
        <f t="shared" si="26"/>
        <v>40695.795370370368</v>
      </c>
      <c r="L803" s="13" t="str">
        <f t="shared" si="27"/>
        <v>2011</v>
      </c>
      <c r="M803" s="10">
        <f>(((I803/60)/60)/24)+DATE(1970,1,1)</f>
        <v>40725.795370370368</v>
      </c>
      <c r="N803" t="b">
        <v>0</v>
      </c>
      <c r="O803">
        <v>51</v>
      </c>
      <c r="P803" t="b">
        <v>1</v>
      </c>
      <c r="Q803" t="s">
        <v>8276</v>
      </c>
      <c r="R803" s="6">
        <f>E803/D803</f>
        <v>1.1152149999999998</v>
      </c>
      <c r="S803" s="5">
        <f>O803/E803</f>
        <v>2.2865546105459485E-2</v>
      </c>
      <c r="T803" t="s">
        <v>8333</v>
      </c>
      <c r="U803" t="s">
        <v>8334</v>
      </c>
    </row>
    <row r="804" spans="1:21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0">
        <f t="shared" si="26"/>
        <v>41123.022268518522</v>
      </c>
      <c r="L804" s="13" t="str">
        <f t="shared" si="27"/>
        <v>2012</v>
      </c>
      <c r="M804" s="10">
        <f>(((I804/60)/60)/24)+DATE(1970,1,1)</f>
        <v>41169.170138888891</v>
      </c>
      <c r="N804" t="b">
        <v>0</v>
      </c>
      <c r="O804">
        <v>75</v>
      </c>
      <c r="P804" t="b">
        <v>1</v>
      </c>
      <c r="Q804" t="s">
        <v>8276</v>
      </c>
      <c r="R804" s="6">
        <f>E804/D804</f>
        <v>1.0133333333333334</v>
      </c>
      <c r="S804" s="5">
        <f>O804/E804</f>
        <v>1.2335526315789474E-2</v>
      </c>
      <c r="T804" t="s">
        <v>8333</v>
      </c>
      <c r="U804" t="s">
        <v>8334</v>
      </c>
    </row>
    <row r="805" spans="1:21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0">
        <f t="shared" si="26"/>
        <v>40665.949976851851</v>
      </c>
      <c r="L805" s="13" t="str">
        <f t="shared" si="27"/>
        <v>2011</v>
      </c>
      <c r="M805" s="10">
        <f>(((I805/60)/60)/24)+DATE(1970,1,1)</f>
        <v>40692.041666666664</v>
      </c>
      <c r="N805" t="b">
        <v>0</v>
      </c>
      <c r="O805">
        <v>38</v>
      </c>
      <c r="P805" t="b">
        <v>1</v>
      </c>
      <c r="Q805" t="s">
        <v>8276</v>
      </c>
      <c r="R805" s="6">
        <f>E805/D805</f>
        <v>1.232608695652174</v>
      </c>
      <c r="S805" s="5">
        <f>O805/E805</f>
        <v>1.3403880070546737E-2</v>
      </c>
      <c r="T805" t="s">
        <v>8333</v>
      </c>
      <c r="U805" t="s">
        <v>8334</v>
      </c>
    </row>
    <row r="806" spans="1:21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0">
        <f t="shared" si="26"/>
        <v>40730.105625000004</v>
      </c>
      <c r="L806" s="13" t="str">
        <f t="shared" si="27"/>
        <v>2011</v>
      </c>
      <c r="M806" s="10">
        <f>(((I806/60)/60)/24)+DATE(1970,1,1)</f>
        <v>40747.165972222225</v>
      </c>
      <c r="N806" t="b">
        <v>0</v>
      </c>
      <c r="O806">
        <v>18</v>
      </c>
      <c r="P806" t="b">
        <v>1</v>
      </c>
      <c r="Q806" t="s">
        <v>8276</v>
      </c>
      <c r="R806" s="6">
        <f>E806/D806</f>
        <v>1</v>
      </c>
      <c r="S806" s="5">
        <f>O806/E806</f>
        <v>3.2727272727272726E-3</v>
      </c>
      <c r="T806" t="s">
        <v>8333</v>
      </c>
      <c r="U806" t="s">
        <v>8334</v>
      </c>
    </row>
    <row r="807" spans="1:21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0">
        <f t="shared" si="26"/>
        <v>40690.823055555556</v>
      </c>
      <c r="L807" s="13" t="str">
        <f t="shared" si="27"/>
        <v>2011</v>
      </c>
      <c r="M807" s="10">
        <f>(((I807/60)/60)/24)+DATE(1970,1,1)</f>
        <v>40740.958333333336</v>
      </c>
      <c r="N807" t="b">
        <v>0</v>
      </c>
      <c r="O807">
        <v>54</v>
      </c>
      <c r="P807" t="b">
        <v>1</v>
      </c>
      <c r="Q807" t="s">
        <v>8276</v>
      </c>
      <c r="R807" s="6">
        <f>E807/D807</f>
        <v>1.05</v>
      </c>
      <c r="S807" s="5">
        <f>O807/E807</f>
        <v>1.7142857142857144E-2</v>
      </c>
      <c r="T807" t="s">
        <v>8333</v>
      </c>
      <c r="U807" t="s">
        <v>8334</v>
      </c>
    </row>
    <row r="808" spans="1:2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0">
        <f t="shared" si="26"/>
        <v>40763.691423611112</v>
      </c>
      <c r="L808" s="13" t="str">
        <f t="shared" si="27"/>
        <v>2011</v>
      </c>
      <c r="M808" s="10">
        <f>(((I808/60)/60)/24)+DATE(1970,1,1)</f>
        <v>40793.691423611112</v>
      </c>
      <c r="N808" t="b">
        <v>0</v>
      </c>
      <c r="O808">
        <v>71</v>
      </c>
      <c r="P808" t="b">
        <v>1</v>
      </c>
      <c r="Q808" t="s">
        <v>8276</v>
      </c>
      <c r="R808" s="6">
        <f>E808/D808</f>
        <v>1.0443750000000001</v>
      </c>
      <c r="S808" s="5">
        <f>O808/E808</f>
        <v>8.497905445840814E-3</v>
      </c>
      <c r="T808" t="s">
        <v>8333</v>
      </c>
      <c r="U808" t="s">
        <v>8334</v>
      </c>
    </row>
    <row r="809" spans="1:21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0">
        <f t="shared" si="26"/>
        <v>42759.628599537042</v>
      </c>
      <c r="L809" s="13" t="str">
        <f t="shared" si="27"/>
        <v>2017</v>
      </c>
      <c r="M809" s="10">
        <f>(((I809/60)/60)/24)+DATE(1970,1,1)</f>
        <v>42795.083333333328</v>
      </c>
      <c r="N809" t="b">
        <v>0</v>
      </c>
      <c r="O809">
        <v>57</v>
      </c>
      <c r="P809" t="b">
        <v>1</v>
      </c>
      <c r="Q809" t="s">
        <v>8276</v>
      </c>
      <c r="R809" s="6">
        <f>E809/D809</f>
        <v>1.05125</v>
      </c>
      <c r="S809" s="5">
        <f>O809/E809</f>
        <v>1.3555291319857313E-2</v>
      </c>
      <c r="T809" t="s">
        <v>8333</v>
      </c>
      <c r="U809" t="s">
        <v>8334</v>
      </c>
    </row>
    <row r="810" spans="1:21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0">
        <f t="shared" si="26"/>
        <v>41962.100532407407</v>
      </c>
      <c r="L810" s="13" t="str">
        <f t="shared" si="27"/>
        <v>2014</v>
      </c>
      <c r="M810" s="10">
        <f>(((I810/60)/60)/24)+DATE(1970,1,1)</f>
        <v>41995.207638888889</v>
      </c>
      <c r="N810" t="b">
        <v>0</v>
      </c>
      <c r="O810">
        <v>43</v>
      </c>
      <c r="P810" t="b">
        <v>1</v>
      </c>
      <c r="Q810" t="s">
        <v>8276</v>
      </c>
      <c r="R810" s="6">
        <f>E810/D810</f>
        <v>1</v>
      </c>
      <c r="S810" s="5">
        <f>O810/E810</f>
        <v>9.555555555555555E-3</v>
      </c>
      <c r="T810" t="s">
        <v>8333</v>
      </c>
      <c r="U810" t="s">
        <v>8334</v>
      </c>
    </row>
    <row r="811" spans="1:21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0">
        <f t="shared" si="26"/>
        <v>41628.833680555559</v>
      </c>
      <c r="L811" s="13" t="str">
        <f t="shared" si="27"/>
        <v>2013</v>
      </c>
      <c r="M811" s="10">
        <f>(((I811/60)/60)/24)+DATE(1970,1,1)</f>
        <v>41658.833680555559</v>
      </c>
      <c r="N811" t="b">
        <v>0</v>
      </c>
      <c r="O811">
        <v>52</v>
      </c>
      <c r="P811" t="b">
        <v>1</v>
      </c>
      <c r="Q811" t="s">
        <v>8276</v>
      </c>
      <c r="R811" s="6">
        <f>E811/D811</f>
        <v>1.03775</v>
      </c>
      <c r="S811" s="5">
        <f>O811/E811</f>
        <v>1.2527101903155867E-2</v>
      </c>
      <c r="T811" t="s">
        <v>8333</v>
      </c>
      <c r="U811" t="s">
        <v>8334</v>
      </c>
    </row>
    <row r="812" spans="1:21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0">
        <f t="shared" si="26"/>
        <v>41123.056273148148</v>
      </c>
      <c r="L812" s="13" t="str">
        <f t="shared" si="27"/>
        <v>2012</v>
      </c>
      <c r="M812" s="10">
        <f>(((I812/60)/60)/24)+DATE(1970,1,1)</f>
        <v>41153.056273148148</v>
      </c>
      <c r="N812" t="b">
        <v>0</v>
      </c>
      <c r="O812">
        <v>27</v>
      </c>
      <c r="P812" t="b">
        <v>1</v>
      </c>
      <c r="Q812" t="s">
        <v>8276</v>
      </c>
      <c r="R812" s="6">
        <f>E812/D812</f>
        <v>1.05</v>
      </c>
      <c r="S812" s="5">
        <f>O812/E812</f>
        <v>1.7142857142857144E-2</v>
      </c>
      <c r="T812" t="s">
        <v>8333</v>
      </c>
      <c r="U812" t="s">
        <v>8334</v>
      </c>
    </row>
    <row r="813" spans="1:21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0">
        <f t="shared" si="26"/>
        <v>41443.643541666665</v>
      </c>
      <c r="L813" s="13" t="str">
        <f t="shared" si="27"/>
        <v>2013</v>
      </c>
      <c r="M813" s="10">
        <f>(((I813/60)/60)/24)+DATE(1970,1,1)</f>
        <v>41465.702777777777</v>
      </c>
      <c r="N813" t="b">
        <v>0</v>
      </c>
      <c r="O813">
        <v>12</v>
      </c>
      <c r="P813" t="b">
        <v>1</v>
      </c>
      <c r="Q813" t="s">
        <v>8276</v>
      </c>
      <c r="R813" s="6">
        <f>E813/D813</f>
        <v>1.04</v>
      </c>
      <c r="S813" s="5">
        <f>O813/E813</f>
        <v>1.1538461538461539E-2</v>
      </c>
      <c r="T813" t="s">
        <v>8333</v>
      </c>
      <c r="U813" t="s">
        <v>8334</v>
      </c>
    </row>
    <row r="814" spans="1:21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0">
        <f t="shared" si="26"/>
        <v>41282.017962962964</v>
      </c>
      <c r="L814" s="13" t="str">
        <f t="shared" si="27"/>
        <v>2013</v>
      </c>
      <c r="M814" s="10">
        <f>(((I814/60)/60)/24)+DATE(1970,1,1)</f>
        <v>41334.581944444442</v>
      </c>
      <c r="N814" t="b">
        <v>0</v>
      </c>
      <c r="O814">
        <v>33</v>
      </c>
      <c r="P814" t="b">
        <v>1</v>
      </c>
      <c r="Q814" t="s">
        <v>8276</v>
      </c>
      <c r="R814" s="6">
        <f>E814/D814</f>
        <v>1.5183333333333333</v>
      </c>
      <c r="S814" s="5">
        <f>O814/E814</f>
        <v>3.6223929747530186E-2</v>
      </c>
      <c r="T814" t="s">
        <v>8333</v>
      </c>
      <c r="U814" t="s">
        <v>8334</v>
      </c>
    </row>
    <row r="815" spans="1:21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0">
        <f t="shared" si="26"/>
        <v>41080.960243055553</v>
      </c>
      <c r="L815" s="13" t="str">
        <f t="shared" si="27"/>
        <v>2012</v>
      </c>
      <c r="M815" s="10">
        <f>(((I815/60)/60)/24)+DATE(1970,1,1)</f>
        <v>41110.960243055553</v>
      </c>
      <c r="N815" t="b">
        <v>0</v>
      </c>
      <c r="O815">
        <v>96</v>
      </c>
      <c r="P815" t="b">
        <v>1</v>
      </c>
      <c r="Q815" t="s">
        <v>8276</v>
      </c>
      <c r="R815" s="6">
        <f>E815/D815</f>
        <v>1.59996</v>
      </c>
      <c r="S815" s="5">
        <f>O815/E815</f>
        <v>4.0001000025000621E-2</v>
      </c>
      <c r="T815" t="s">
        <v>8333</v>
      </c>
      <c r="U815" t="s">
        <v>8334</v>
      </c>
    </row>
    <row r="816" spans="1:21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0">
        <f t="shared" si="26"/>
        <v>40679.743067129632</v>
      </c>
      <c r="L816" s="13" t="str">
        <f t="shared" si="27"/>
        <v>2011</v>
      </c>
      <c r="M816" s="10">
        <f>(((I816/60)/60)/24)+DATE(1970,1,1)</f>
        <v>40694.75277777778</v>
      </c>
      <c r="N816" t="b">
        <v>0</v>
      </c>
      <c r="O816">
        <v>28</v>
      </c>
      <c r="P816" t="b">
        <v>1</v>
      </c>
      <c r="Q816" t="s">
        <v>8276</v>
      </c>
      <c r="R816" s="6">
        <f>E816/D816</f>
        <v>1.2729999999999999</v>
      </c>
      <c r="S816" s="5">
        <f>O816/E816</f>
        <v>2.199528672427337E-2</v>
      </c>
      <c r="T816" t="s">
        <v>8333</v>
      </c>
      <c r="U816" t="s">
        <v>8334</v>
      </c>
    </row>
    <row r="817" spans="1:21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0">
        <f t="shared" si="26"/>
        <v>41914.917858796296</v>
      </c>
      <c r="L817" s="13" t="str">
        <f t="shared" si="27"/>
        <v>2014</v>
      </c>
      <c r="M817" s="10">
        <f>(((I817/60)/60)/24)+DATE(1970,1,1)</f>
        <v>41944.917858796296</v>
      </c>
      <c r="N817" t="b">
        <v>0</v>
      </c>
      <c r="O817">
        <v>43</v>
      </c>
      <c r="P817" t="b">
        <v>1</v>
      </c>
      <c r="Q817" t="s">
        <v>8276</v>
      </c>
      <c r="R817" s="6">
        <f>E817/D817</f>
        <v>1.07</v>
      </c>
      <c r="S817" s="5">
        <f>O817/E817</f>
        <v>1.0046728971962618E-2</v>
      </c>
      <c r="T817" t="s">
        <v>8333</v>
      </c>
      <c r="U817" t="s">
        <v>8334</v>
      </c>
    </row>
    <row r="818" spans="1:21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0">
        <f t="shared" si="26"/>
        <v>41341.870868055557</v>
      </c>
      <c r="L818" s="13" t="str">
        <f t="shared" si="27"/>
        <v>2013</v>
      </c>
      <c r="M818" s="10">
        <f>(((I818/60)/60)/24)+DATE(1970,1,1)</f>
        <v>41373.270833333336</v>
      </c>
      <c r="N818" t="b">
        <v>0</v>
      </c>
      <c r="O818">
        <v>205</v>
      </c>
      <c r="P818" t="b">
        <v>1</v>
      </c>
      <c r="Q818" t="s">
        <v>8276</v>
      </c>
      <c r="R818" s="6">
        <f>E818/D818</f>
        <v>1.1512214285714286</v>
      </c>
      <c r="S818" s="5">
        <f>O818/E818</f>
        <v>2.5438819638768762E-2</v>
      </c>
      <c r="T818" t="s">
        <v>8333</v>
      </c>
      <c r="U818" t="s">
        <v>8334</v>
      </c>
    </row>
    <row r="819" spans="1:21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0">
        <f t="shared" si="26"/>
        <v>40925.599664351852</v>
      </c>
      <c r="L819" s="13" t="str">
        <f t="shared" si="27"/>
        <v>2012</v>
      </c>
      <c r="M819" s="10">
        <f>(((I819/60)/60)/24)+DATE(1970,1,1)</f>
        <v>40979.207638888889</v>
      </c>
      <c r="N819" t="b">
        <v>0</v>
      </c>
      <c r="O819">
        <v>23</v>
      </c>
      <c r="P819" t="b">
        <v>1</v>
      </c>
      <c r="Q819" t="s">
        <v>8276</v>
      </c>
      <c r="R819" s="6">
        <f>E819/D819</f>
        <v>1.3711066666666665</v>
      </c>
      <c r="S819" s="5">
        <f>O819/E819</f>
        <v>1.1183180496533215E-2</v>
      </c>
      <c r="T819" t="s">
        <v>8333</v>
      </c>
      <c r="U819" t="s">
        <v>8334</v>
      </c>
    </row>
    <row r="820" spans="1:21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0">
        <f t="shared" si="26"/>
        <v>41120.882881944446</v>
      </c>
      <c r="L820" s="13" t="str">
        <f t="shared" si="27"/>
        <v>2012</v>
      </c>
      <c r="M820" s="10">
        <f>(((I820/60)/60)/24)+DATE(1970,1,1)</f>
        <v>41128.709027777775</v>
      </c>
      <c r="N820" t="b">
        <v>0</v>
      </c>
      <c r="O820">
        <v>19</v>
      </c>
      <c r="P820" t="b">
        <v>1</v>
      </c>
      <c r="Q820" t="s">
        <v>8276</v>
      </c>
      <c r="R820" s="6">
        <f>E820/D820</f>
        <v>1.5571428571428572</v>
      </c>
      <c r="S820" s="5">
        <f>O820/E820</f>
        <v>3.4862385321100919E-2</v>
      </c>
      <c r="T820" t="s">
        <v>8333</v>
      </c>
      <c r="U820" t="s">
        <v>8334</v>
      </c>
    </row>
    <row r="821" spans="1:21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0">
        <f t="shared" si="26"/>
        <v>41619.998310185183</v>
      </c>
      <c r="L821" s="13" t="str">
        <f t="shared" si="27"/>
        <v>2013</v>
      </c>
      <c r="M821" s="10">
        <f>(((I821/60)/60)/24)+DATE(1970,1,1)</f>
        <v>41629.197222222225</v>
      </c>
      <c r="N821" t="b">
        <v>0</v>
      </c>
      <c r="O821">
        <v>14</v>
      </c>
      <c r="P821" t="b">
        <v>1</v>
      </c>
      <c r="Q821" t="s">
        <v>8276</v>
      </c>
      <c r="R821" s="6">
        <f>E821/D821</f>
        <v>1.0874999999999999</v>
      </c>
      <c r="S821" s="5">
        <f>O821/E821</f>
        <v>3.2183908045977011E-2</v>
      </c>
      <c r="T821" t="s">
        <v>8333</v>
      </c>
      <c r="U821" t="s">
        <v>8334</v>
      </c>
    </row>
    <row r="822" spans="1:21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0">
        <f t="shared" si="26"/>
        <v>41768.841921296298</v>
      </c>
      <c r="L822" s="13" t="str">
        <f t="shared" si="27"/>
        <v>2014</v>
      </c>
      <c r="M822" s="10">
        <f>(((I822/60)/60)/24)+DATE(1970,1,1)</f>
        <v>41799.208333333336</v>
      </c>
      <c r="N822" t="b">
        <v>0</v>
      </c>
      <c r="O822">
        <v>38</v>
      </c>
      <c r="P822" t="b">
        <v>1</v>
      </c>
      <c r="Q822" t="s">
        <v>8276</v>
      </c>
      <c r="R822" s="6">
        <f>E822/D822</f>
        <v>1.3405</v>
      </c>
      <c r="S822" s="5">
        <f>O822/E822</f>
        <v>1.4173815740395375E-2</v>
      </c>
      <c r="T822" t="s">
        <v>8333</v>
      </c>
      <c r="U822" t="s">
        <v>8334</v>
      </c>
    </row>
    <row r="823" spans="1:21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0">
        <f t="shared" si="26"/>
        <v>42093.922048611115</v>
      </c>
      <c r="L823" s="13" t="str">
        <f t="shared" si="27"/>
        <v>2015</v>
      </c>
      <c r="M823" s="10">
        <f>(((I823/60)/60)/24)+DATE(1970,1,1)</f>
        <v>42128.167361111111</v>
      </c>
      <c r="N823" t="b">
        <v>0</v>
      </c>
      <c r="O823">
        <v>78</v>
      </c>
      <c r="P823" t="b">
        <v>1</v>
      </c>
      <c r="Q823" t="s">
        <v>8276</v>
      </c>
      <c r="R823" s="6">
        <f>E823/D823</f>
        <v>1</v>
      </c>
      <c r="S823" s="5">
        <f>O823/E823</f>
        <v>4.4617320672691915E-3</v>
      </c>
      <c r="T823" t="s">
        <v>8333</v>
      </c>
      <c r="U823" t="s">
        <v>8334</v>
      </c>
    </row>
    <row r="824" spans="1:21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0">
        <f t="shared" si="26"/>
        <v>41157.947337962964</v>
      </c>
      <c r="L824" s="13" t="str">
        <f t="shared" si="27"/>
        <v>2012</v>
      </c>
      <c r="M824" s="10">
        <f>(((I824/60)/60)/24)+DATE(1970,1,1)</f>
        <v>41187.947337962964</v>
      </c>
      <c r="N824" t="b">
        <v>0</v>
      </c>
      <c r="O824">
        <v>69</v>
      </c>
      <c r="P824" t="b">
        <v>1</v>
      </c>
      <c r="Q824" t="s">
        <v>8276</v>
      </c>
      <c r="R824" s="6">
        <f>E824/D824</f>
        <v>1.1916666666666667</v>
      </c>
      <c r="S824" s="5">
        <f>O824/E824</f>
        <v>1.93006993006993E-2</v>
      </c>
      <c r="T824" t="s">
        <v>8333</v>
      </c>
      <c r="U824" t="s">
        <v>8334</v>
      </c>
    </row>
    <row r="825" spans="1:21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0">
        <f t="shared" si="26"/>
        <v>42055.972824074073</v>
      </c>
      <c r="L825" s="13" t="str">
        <f t="shared" si="27"/>
        <v>2015</v>
      </c>
      <c r="M825" s="10">
        <f>(((I825/60)/60)/24)+DATE(1970,1,1)</f>
        <v>42085.931157407409</v>
      </c>
      <c r="N825" t="b">
        <v>0</v>
      </c>
      <c r="O825">
        <v>33</v>
      </c>
      <c r="P825" t="b">
        <v>1</v>
      </c>
      <c r="Q825" t="s">
        <v>8276</v>
      </c>
      <c r="R825" s="6">
        <f>E825/D825</f>
        <v>1.7949999999999999</v>
      </c>
      <c r="S825" s="5">
        <f>O825/E825</f>
        <v>2.298050139275766E-2</v>
      </c>
      <c r="T825" t="s">
        <v>8333</v>
      </c>
      <c r="U825" t="s">
        <v>8334</v>
      </c>
    </row>
    <row r="826" spans="1:21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0">
        <f t="shared" si="26"/>
        <v>40250.242106481484</v>
      </c>
      <c r="L826" s="13" t="str">
        <f t="shared" si="27"/>
        <v>2010</v>
      </c>
      <c r="M826" s="10">
        <f>(((I826/60)/60)/24)+DATE(1970,1,1)</f>
        <v>40286.290972222225</v>
      </c>
      <c r="N826" t="b">
        <v>0</v>
      </c>
      <c r="O826">
        <v>54</v>
      </c>
      <c r="P826" t="b">
        <v>1</v>
      </c>
      <c r="Q826" t="s">
        <v>8276</v>
      </c>
      <c r="R826" s="6">
        <f>E826/D826</f>
        <v>1.3438124999999999</v>
      </c>
      <c r="S826" s="5">
        <f>O826/E826</f>
        <v>2.5115110925073254E-2</v>
      </c>
      <c r="T826" t="s">
        <v>8333</v>
      </c>
      <c r="U826" t="s">
        <v>8334</v>
      </c>
    </row>
    <row r="827" spans="1:21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0">
        <f t="shared" si="26"/>
        <v>41186.306527777779</v>
      </c>
      <c r="L827" s="13" t="str">
        <f t="shared" si="27"/>
        <v>2012</v>
      </c>
      <c r="M827" s="10">
        <f>(((I827/60)/60)/24)+DATE(1970,1,1)</f>
        <v>41211.306527777779</v>
      </c>
      <c r="N827" t="b">
        <v>0</v>
      </c>
      <c r="O827">
        <v>99</v>
      </c>
      <c r="P827" t="b">
        <v>1</v>
      </c>
      <c r="Q827" t="s">
        <v>8276</v>
      </c>
      <c r="R827" s="6">
        <f>E827/D827</f>
        <v>1.0043200000000001</v>
      </c>
      <c r="S827" s="5">
        <f>O827/E827</f>
        <v>7.885932770431734E-3</v>
      </c>
      <c r="T827" t="s">
        <v>8333</v>
      </c>
      <c r="U827" t="s">
        <v>8334</v>
      </c>
    </row>
    <row r="828" spans="1:21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0">
        <f t="shared" si="26"/>
        <v>40973.038541666669</v>
      </c>
      <c r="L828" s="13" t="str">
        <f t="shared" si="27"/>
        <v>2012</v>
      </c>
      <c r="M828" s="10">
        <f>(((I828/60)/60)/24)+DATE(1970,1,1)</f>
        <v>40993.996874999997</v>
      </c>
      <c r="N828" t="b">
        <v>0</v>
      </c>
      <c r="O828">
        <v>49</v>
      </c>
      <c r="P828" t="b">
        <v>1</v>
      </c>
      <c r="Q828" t="s">
        <v>8276</v>
      </c>
      <c r="R828" s="6">
        <f>E828/D828</f>
        <v>1.0145454545454546</v>
      </c>
      <c r="S828" s="5">
        <f>O828/E828</f>
        <v>8.7813620071684594E-3</v>
      </c>
      <c r="T828" t="s">
        <v>8333</v>
      </c>
      <c r="U828" t="s">
        <v>8334</v>
      </c>
    </row>
    <row r="829" spans="1:21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0">
        <f t="shared" si="26"/>
        <v>40927.473460648151</v>
      </c>
      <c r="L829" s="13" t="str">
        <f t="shared" si="27"/>
        <v>2012</v>
      </c>
      <c r="M829" s="10">
        <f>(((I829/60)/60)/24)+DATE(1970,1,1)</f>
        <v>40953.825694444444</v>
      </c>
      <c r="N829" t="b">
        <v>0</v>
      </c>
      <c r="O829">
        <v>11</v>
      </c>
      <c r="P829" t="b">
        <v>1</v>
      </c>
      <c r="Q829" t="s">
        <v>8276</v>
      </c>
      <c r="R829" s="6">
        <f>E829/D829</f>
        <v>1.0333333333333334</v>
      </c>
      <c r="S829" s="5">
        <f>O829/E829</f>
        <v>3.5483870967741936E-2</v>
      </c>
      <c r="T829" t="s">
        <v>8333</v>
      </c>
      <c r="U829" t="s">
        <v>8334</v>
      </c>
    </row>
    <row r="830" spans="1:21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0">
        <f t="shared" si="26"/>
        <v>41073.050717592596</v>
      </c>
      <c r="L830" s="13" t="str">
        <f t="shared" si="27"/>
        <v>2012</v>
      </c>
      <c r="M830" s="10">
        <f>(((I830/60)/60)/24)+DATE(1970,1,1)</f>
        <v>41085.683333333334</v>
      </c>
      <c r="N830" t="b">
        <v>0</v>
      </c>
      <c r="O830">
        <v>38</v>
      </c>
      <c r="P830" t="b">
        <v>1</v>
      </c>
      <c r="Q830" t="s">
        <v>8276</v>
      </c>
      <c r="R830" s="6">
        <f>E830/D830</f>
        <v>1.07</v>
      </c>
      <c r="S830" s="5">
        <f>O830/E830</f>
        <v>2.7318475916606758E-2</v>
      </c>
      <c r="T830" t="s">
        <v>8333</v>
      </c>
      <c r="U830" t="s">
        <v>8334</v>
      </c>
    </row>
    <row r="831" spans="1:21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0">
        <f t="shared" si="26"/>
        <v>42504.801388888889</v>
      </c>
      <c r="L831" s="13" t="str">
        <f t="shared" si="27"/>
        <v>2016</v>
      </c>
      <c r="M831" s="10">
        <f>(((I831/60)/60)/24)+DATE(1970,1,1)</f>
        <v>42564.801388888889</v>
      </c>
      <c r="N831" t="b">
        <v>0</v>
      </c>
      <c r="O831">
        <v>16</v>
      </c>
      <c r="P831" t="b">
        <v>1</v>
      </c>
      <c r="Q831" t="s">
        <v>8276</v>
      </c>
      <c r="R831" s="6">
        <f>E831/D831</f>
        <v>1.04</v>
      </c>
      <c r="S831" s="5">
        <f>O831/E831</f>
        <v>3.0769230769230771E-2</v>
      </c>
      <c r="T831" t="s">
        <v>8333</v>
      </c>
      <c r="U831" t="s">
        <v>8334</v>
      </c>
    </row>
    <row r="832" spans="1:21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0">
        <f t="shared" si="26"/>
        <v>41325.525752314818</v>
      </c>
      <c r="L832" s="13" t="str">
        <f t="shared" si="27"/>
        <v>2013</v>
      </c>
      <c r="M832" s="10">
        <f>(((I832/60)/60)/24)+DATE(1970,1,1)</f>
        <v>41355.484085648146</v>
      </c>
      <c r="N832" t="b">
        <v>0</v>
      </c>
      <c r="O832">
        <v>32</v>
      </c>
      <c r="P832" t="b">
        <v>1</v>
      </c>
      <c r="Q832" t="s">
        <v>8276</v>
      </c>
      <c r="R832" s="6">
        <f>E832/D832</f>
        <v>1.0783333333333334</v>
      </c>
      <c r="S832" s="5">
        <f>O832/E832</f>
        <v>1.6486347243688821E-2</v>
      </c>
      <c r="T832" t="s">
        <v>8333</v>
      </c>
      <c r="U832" t="s">
        <v>8334</v>
      </c>
    </row>
    <row r="833" spans="1:21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0">
        <f t="shared" si="26"/>
        <v>40996.646921296298</v>
      </c>
      <c r="L833" s="13" t="str">
        <f t="shared" si="27"/>
        <v>2012</v>
      </c>
      <c r="M833" s="10">
        <f>(((I833/60)/60)/24)+DATE(1970,1,1)</f>
        <v>41026.646921296298</v>
      </c>
      <c r="N833" t="b">
        <v>0</v>
      </c>
      <c r="O833">
        <v>20</v>
      </c>
      <c r="P833" t="b">
        <v>1</v>
      </c>
      <c r="Q833" t="s">
        <v>8276</v>
      </c>
      <c r="R833" s="6">
        <f>E833/D833</f>
        <v>2.3333333333333335</v>
      </c>
      <c r="S833" s="5">
        <f>O833/E833</f>
        <v>5.7142857142857143E-3</v>
      </c>
      <c r="T833" t="s">
        <v>8333</v>
      </c>
      <c r="U833" t="s">
        <v>8334</v>
      </c>
    </row>
    <row r="834" spans="1:21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0">
        <f t="shared" si="26"/>
        <v>40869.675173611111</v>
      </c>
      <c r="L834" s="13" t="str">
        <f t="shared" si="27"/>
        <v>2011</v>
      </c>
      <c r="M834" s="10">
        <f>(((I834/60)/60)/24)+DATE(1970,1,1)</f>
        <v>40929.342361111114</v>
      </c>
      <c r="N834" t="b">
        <v>0</v>
      </c>
      <c r="O834">
        <v>154</v>
      </c>
      <c r="P834" t="b">
        <v>1</v>
      </c>
      <c r="Q834" t="s">
        <v>8276</v>
      </c>
      <c r="R834" s="6">
        <f>E834/D834</f>
        <v>1.0060706666666666</v>
      </c>
      <c r="S834" s="5">
        <f>O834/E834</f>
        <v>1.0204717229936135E-2</v>
      </c>
      <c r="T834" t="s">
        <v>8333</v>
      </c>
      <c r="U834" t="s">
        <v>8334</v>
      </c>
    </row>
    <row r="835" spans="1:2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0">
        <f t="shared" ref="K835:K898" si="28">(((J835/60)/60)/24)+DATE(1970,1,1)</f>
        <v>41718.878182870372</v>
      </c>
      <c r="L835" s="13" t="str">
        <f t="shared" ref="L835:L898" si="29">TEXT(K835,"yyyy")</f>
        <v>2014</v>
      </c>
      <c r="M835" s="10">
        <f>(((I835/60)/60)/24)+DATE(1970,1,1)</f>
        <v>41748.878182870372</v>
      </c>
      <c r="N835" t="b">
        <v>0</v>
      </c>
      <c r="O835">
        <v>41</v>
      </c>
      <c r="P835" t="b">
        <v>1</v>
      </c>
      <c r="Q835" t="s">
        <v>8276</v>
      </c>
      <c r="R835" s="6">
        <f>E835/D835</f>
        <v>1.0166666666666666</v>
      </c>
      <c r="S835" s="5">
        <f>O835/E835</f>
        <v>6.7213114754098363E-3</v>
      </c>
      <c r="T835" t="s">
        <v>8333</v>
      </c>
      <c r="U835" t="s">
        <v>8334</v>
      </c>
    </row>
    <row r="836" spans="1:21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0">
        <f t="shared" si="28"/>
        <v>41422.822824074072</v>
      </c>
      <c r="L836" s="13" t="str">
        <f t="shared" si="29"/>
        <v>2013</v>
      </c>
      <c r="M836" s="10">
        <f>(((I836/60)/60)/24)+DATE(1970,1,1)</f>
        <v>41456.165972222225</v>
      </c>
      <c r="N836" t="b">
        <v>0</v>
      </c>
      <c r="O836">
        <v>75</v>
      </c>
      <c r="P836" t="b">
        <v>1</v>
      </c>
      <c r="Q836" t="s">
        <v>8276</v>
      </c>
      <c r="R836" s="6">
        <f>E836/D836</f>
        <v>1.3101818181818181</v>
      </c>
      <c r="S836" s="5">
        <f>O836/E836</f>
        <v>1.0407993338884263E-2</v>
      </c>
      <c r="T836" t="s">
        <v>8333</v>
      </c>
      <c r="U836" t="s">
        <v>8334</v>
      </c>
    </row>
    <row r="837" spans="1:21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0">
        <f t="shared" si="28"/>
        <v>41005.45784722222</v>
      </c>
      <c r="L837" s="13" t="str">
        <f t="shared" si="29"/>
        <v>2012</v>
      </c>
      <c r="M837" s="10">
        <f>(((I837/60)/60)/24)+DATE(1970,1,1)</f>
        <v>41048.125</v>
      </c>
      <c r="N837" t="b">
        <v>0</v>
      </c>
      <c r="O837">
        <v>40</v>
      </c>
      <c r="P837" t="b">
        <v>1</v>
      </c>
      <c r="Q837" t="s">
        <v>8276</v>
      </c>
      <c r="R837" s="6">
        <f>E837/D837</f>
        <v>1.1725000000000001</v>
      </c>
      <c r="S837" s="5">
        <f>O837/E837</f>
        <v>1.7057569296375266E-2</v>
      </c>
      <c r="T837" t="s">
        <v>8333</v>
      </c>
      <c r="U837" t="s">
        <v>8334</v>
      </c>
    </row>
    <row r="838" spans="1:2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0">
        <f t="shared" si="28"/>
        <v>41524.056921296295</v>
      </c>
      <c r="L838" s="13" t="str">
        <f t="shared" si="29"/>
        <v>2013</v>
      </c>
      <c r="M838" s="10">
        <f>(((I838/60)/60)/24)+DATE(1970,1,1)</f>
        <v>41554.056921296295</v>
      </c>
      <c r="N838" t="b">
        <v>0</v>
      </c>
      <c r="O838">
        <v>46</v>
      </c>
      <c r="P838" t="b">
        <v>1</v>
      </c>
      <c r="Q838" t="s">
        <v>8276</v>
      </c>
      <c r="R838" s="6">
        <f>E838/D838</f>
        <v>1.009304</v>
      </c>
      <c r="S838" s="5">
        <f>O838/E838</f>
        <v>9.1151922512939607E-3</v>
      </c>
      <c r="T838" t="s">
        <v>8333</v>
      </c>
      <c r="U838" t="s">
        <v>8334</v>
      </c>
    </row>
    <row r="839" spans="1:21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0">
        <f t="shared" si="28"/>
        <v>41730.998402777775</v>
      </c>
      <c r="L839" s="13" t="str">
        <f t="shared" si="29"/>
        <v>2014</v>
      </c>
      <c r="M839" s="10">
        <f>(((I839/60)/60)/24)+DATE(1970,1,1)</f>
        <v>41760.998402777775</v>
      </c>
      <c r="N839" t="b">
        <v>0</v>
      </c>
      <c r="O839">
        <v>62</v>
      </c>
      <c r="P839" t="b">
        <v>1</v>
      </c>
      <c r="Q839" t="s">
        <v>8276</v>
      </c>
      <c r="R839" s="6">
        <f>E839/D839</f>
        <v>1.218</v>
      </c>
      <c r="S839" s="5">
        <f>O839/E839</f>
        <v>2.0361247947454843E-2</v>
      </c>
      <c r="T839" t="s">
        <v>8333</v>
      </c>
      <c r="U839" t="s">
        <v>8334</v>
      </c>
    </row>
    <row r="840" spans="1:21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0">
        <f t="shared" si="28"/>
        <v>40895.897974537038</v>
      </c>
      <c r="L840" s="13" t="str">
        <f t="shared" si="29"/>
        <v>2011</v>
      </c>
      <c r="M840" s="10">
        <f>(((I840/60)/60)/24)+DATE(1970,1,1)</f>
        <v>40925.897974537038</v>
      </c>
      <c r="N840" t="b">
        <v>0</v>
      </c>
      <c r="O840">
        <v>61</v>
      </c>
      <c r="P840" t="b">
        <v>1</v>
      </c>
      <c r="Q840" t="s">
        <v>8276</v>
      </c>
      <c r="R840" s="6">
        <f>E840/D840</f>
        <v>1.454</v>
      </c>
      <c r="S840" s="5">
        <f>O840/E840</f>
        <v>2.0976616231086657E-2</v>
      </c>
      <c r="T840" t="s">
        <v>8333</v>
      </c>
      <c r="U840" t="s">
        <v>8334</v>
      </c>
    </row>
    <row r="841" spans="1:21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0">
        <f t="shared" si="28"/>
        <v>41144.763379629629</v>
      </c>
      <c r="L841" s="13" t="str">
        <f t="shared" si="29"/>
        <v>2012</v>
      </c>
      <c r="M841" s="10">
        <f>(((I841/60)/60)/24)+DATE(1970,1,1)</f>
        <v>41174.763379629629</v>
      </c>
      <c r="N841" t="b">
        <v>0</v>
      </c>
      <c r="O841">
        <v>96</v>
      </c>
      <c r="P841" t="b">
        <v>1</v>
      </c>
      <c r="Q841" t="s">
        <v>8276</v>
      </c>
      <c r="R841" s="6">
        <f>E841/D841</f>
        <v>1.166166</v>
      </c>
      <c r="S841" s="5">
        <f>O841/E841</f>
        <v>1.6464208354556729E-2</v>
      </c>
      <c r="T841" t="s">
        <v>8333</v>
      </c>
      <c r="U841" t="s">
        <v>8334</v>
      </c>
    </row>
    <row r="842" spans="1:21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0">
        <f t="shared" si="28"/>
        <v>42607.226701388892</v>
      </c>
      <c r="L842" s="13" t="str">
        <f t="shared" si="29"/>
        <v>2016</v>
      </c>
      <c r="M842" s="10">
        <f>(((I842/60)/60)/24)+DATE(1970,1,1)</f>
        <v>42637.226701388892</v>
      </c>
      <c r="N842" t="b">
        <v>0</v>
      </c>
      <c r="O842">
        <v>190</v>
      </c>
      <c r="P842" t="b">
        <v>1</v>
      </c>
      <c r="Q842" t="s">
        <v>8277</v>
      </c>
      <c r="R842" s="6">
        <f>E842/D842</f>
        <v>1.2041660000000001</v>
      </c>
      <c r="S842" s="5">
        <f>O842/E842</f>
        <v>1.5778555448335195E-2</v>
      </c>
      <c r="T842" t="s">
        <v>8333</v>
      </c>
      <c r="U842" t="s">
        <v>8335</v>
      </c>
    </row>
    <row r="843" spans="1:21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0">
        <f t="shared" si="28"/>
        <v>41923.838692129626</v>
      </c>
      <c r="L843" s="13" t="str">
        <f t="shared" si="29"/>
        <v>2014</v>
      </c>
      <c r="M843" s="10">
        <f>(((I843/60)/60)/24)+DATE(1970,1,1)</f>
        <v>41953.88035879629</v>
      </c>
      <c r="N843" t="b">
        <v>1</v>
      </c>
      <c r="O843">
        <v>94</v>
      </c>
      <c r="P843" t="b">
        <v>1</v>
      </c>
      <c r="Q843" t="s">
        <v>8277</v>
      </c>
      <c r="R843" s="6">
        <f>E843/D843</f>
        <v>1.0132000000000001</v>
      </c>
      <c r="S843" s="5">
        <f>O843/E843</f>
        <v>1.8555073035925778E-2</v>
      </c>
      <c r="T843" t="s">
        <v>8333</v>
      </c>
      <c r="U843" t="s">
        <v>8335</v>
      </c>
    </row>
    <row r="844" spans="1:21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0">
        <f t="shared" si="28"/>
        <v>41526.592395833337</v>
      </c>
      <c r="L844" s="13" t="str">
        <f t="shared" si="29"/>
        <v>2013</v>
      </c>
      <c r="M844" s="10">
        <f>(((I844/60)/60)/24)+DATE(1970,1,1)</f>
        <v>41561.165972222225</v>
      </c>
      <c r="N844" t="b">
        <v>1</v>
      </c>
      <c r="O844">
        <v>39</v>
      </c>
      <c r="P844" t="b">
        <v>1</v>
      </c>
      <c r="Q844" t="s">
        <v>8277</v>
      </c>
      <c r="R844" s="6">
        <f>E844/D844</f>
        <v>1.0431999999999999</v>
      </c>
      <c r="S844" s="5">
        <f>O844/E844</f>
        <v>1.495398773006135E-2</v>
      </c>
      <c r="T844" t="s">
        <v>8333</v>
      </c>
      <c r="U844" t="s">
        <v>8335</v>
      </c>
    </row>
    <row r="845" spans="1:21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0">
        <f t="shared" si="28"/>
        <v>42695.257870370369</v>
      </c>
      <c r="L845" s="13" t="str">
        <f t="shared" si="29"/>
        <v>2016</v>
      </c>
      <c r="M845" s="10">
        <f>(((I845/60)/60)/24)+DATE(1970,1,1)</f>
        <v>42712.333333333328</v>
      </c>
      <c r="N845" t="b">
        <v>0</v>
      </c>
      <c r="O845">
        <v>127</v>
      </c>
      <c r="P845" t="b">
        <v>1</v>
      </c>
      <c r="Q845" t="s">
        <v>8277</v>
      </c>
      <c r="R845" s="6">
        <f>E845/D845</f>
        <v>2.6713333333333331</v>
      </c>
      <c r="S845" s="5">
        <f>O845/E845</f>
        <v>1.5847267282256054E-2</v>
      </c>
      <c r="T845" t="s">
        <v>8333</v>
      </c>
      <c r="U845" t="s">
        <v>8335</v>
      </c>
    </row>
    <row r="846" spans="1:21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0">
        <f t="shared" si="28"/>
        <v>41905.684629629628</v>
      </c>
      <c r="L846" s="13" t="str">
        <f t="shared" si="29"/>
        <v>2014</v>
      </c>
      <c r="M846" s="10">
        <f>(((I846/60)/60)/24)+DATE(1970,1,1)</f>
        <v>41944.207638888889</v>
      </c>
      <c r="N846" t="b">
        <v>1</v>
      </c>
      <c r="O846">
        <v>159</v>
      </c>
      <c r="P846" t="b">
        <v>1</v>
      </c>
      <c r="Q846" t="s">
        <v>8277</v>
      </c>
      <c r="R846" s="6">
        <f>E846/D846</f>
        <v>1.9413333333333334</v>
      </c>
      <c r="S846" s="5">
        <f>O846/E846</f>
        <v>2.7300824175824176E-2</v>
      </c>
      <c r="T846" t="s">
        <v>8333</v>
      </c>
      <c r="U846" t="s">
        <v>8335</v>
      </c>
    </row>
    <row r="847" spans="1:21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0">
        <f t="shared" si="28"/>
        <v>42578.205972222218</v>
      </c>
      <c r="L847" s="13" t="str">
        <f t="shared" si="29"/>
        <v>2016</v>
      </c>
      <c r="M847" s="10">
        <f>(((I847/60)/60)/24)+DATE(1970,1,1)</f>
        <v>42618.165972222225</v>
      </c>
      <c r="N847" t="b">
        <v>0</v>
      </c>
      <c r="O847">
        <v>177</v>
      </c>
      <c r="P847" t="b">
        <v>1</v>
      </c>
      <c r="Q847" t="s">
        <v>8277</v>
      </c>
      <c r="R847" s="6">
        <f>E847/D847</f>
        <v>1.203802</v>
      </c>
      <c r="S847" s="5">
        <f>O847/E847</f>
        <v>2.9406829362303766E-2</v>
      </c>
      <c r="T847" t="s">
        <v>8333</v>
      </c>
      <c r="U847" t="s">
        <v>8335</v>
      </c>
    </row>
    <row r="848" spans="1:21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0">
        <f t="shared" si="28"/>
        <v>41694.391840277778</v>
      </c>
      <c r="L848" s="13" t="str">
        <f t="shared" si="29"/>
        <v>2014</v>
      </c>
      <c r="M848" s="10">
        <f>(((I848/60)/60)/24)+DATE(1970,1,1)</f>
        <v>41708.583333333336</v>
      </c>
      <c r="N848" t="b">
        <v>0</v>
      </c>
      <c r="O848">
        <v>47</v>
      </c>
      <c r="P848" t="b">
        <v>1</v>
      </c>
      <c r="Q848" t="s">
        <v>8277</v>
      </c>
      <c r="R848" s="6">
        <f>E848/D848</f>
        <v>1.2200090909090908</v>
      </c>
      <c r="S848" s="5">
        <f>O848/E848</f>
        <v>3.5022093725084018E-2</v>
      </c>
      <c r="T848" t="s">
        <v>8333</v>
      </c>
      <c r="U848" t="s">
        <v>8335</v>
      </c>
    </row>
    <row r="849" spans="1:2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0">
        <f t="shared" si="28"/>
        <v>42165.79833333334</v>
      </c>
      <c r="L849" s="13" t="str">
        <f t="shared" si="29"/>
        <v>2015</v>
      </c>
      <c r="M849" s="10">
        <f>(((I849/60)/60)/24)+DATE(1970,1,1)</f>
        <v>42195.79833333334</v>
      </c>
      <c r="N849" t="b">
        <v>0</v>
      </c>
      <c r="O849">
        <v>1</v>
      </c>
      <c r="P849" t="b">
        <v>1</v>
      </c>
      <c r="Q849" t="s">
        <v>8277</v>
      </c>
      <c r="R849" s="6">
        <f>E849/D849</f>
        <v>1</v>
      </c>
      <c r="S849" s="5">
        <f>O849/E849</f>
        <v>0.1</v>
      </c>
      <c r="T849" t="s">
        <v>8333</v>
      </c>
      <c r="U849" t="s">
        <v>8335</v>
      </c>
    </row>
    <row r="850" spans="1:21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0">
        <f t="shared" si="28"/>
        <v>42078.792048611111</v>
      </c>
      <c r="L850" s="13" t="str">
        <f t="shared" si="29"/>
        <v>2015</v>
      </c>
      <c r="M850" s="10">
        <f>(((I850/60)/60)/24)+DATE(1970,1,1)</f>
        <v>42108.792048611111</v>
      </c>
      <c r="N850" t="b">
        <v>0</v>
      </c>
      <c r="O850">
        <v>16</v>
      </c>
      <c r="P850" t="b">
        <v>1</v>
      </c>
      <c r="Q850" t="s">
        <v>8277</v>
      </c>
      <c r="R850" s="6">
        <f>E850/D850</f>
        <v>1</v>
      </c>
      <c r="S850" s="5">
        <f>O850/E850</f>
        <v>5.3333333333333337E-2</v>
      </c>
      <c r="T850" t="s">
        <v>8333</v>
      </c>
      <c r="U850" t="s">
        <v>8335</v>
      </c>
    </row>
    <row r="851" spans="1:21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0">
        <f t="shared" si="28"/>
        <v>42051.148888888885</v>
      </c>
      <c r="L851" s="13" t="str">
        <f t="shared" si="29"/>
        <v>2015</v>
      </c>
      <c r="M851" s="10">
        <f>(((I851/60)/60)/24)+DATE(1970,1,1)</f>
        <v>42079.107222222221</v>
      </c>
      <c r="N851" t="b">
        <v>0</v>
      </c>
      <c r="O851">
        <v>115</v>
      </c>
      <c r="P851" t="b">
        <v>1</v>
      </c>
      <c r="Q851" t="s">
        <v>8277</v>
      </c>
      <c r="R851" s="6">
        <f>E851/D851</f>
        <v>1.1990000000000001</v>
      </c>
      <c r="S851" s="5">
        <f>O851/E851</f>
        <v>2.3978315262718933E-2</v>
      </c>
      <c r="T851" t="s">
        <v>8333</v>
      </c>
      <c r="U851" t="s">
        <v>8335</v>
      </c>
    </row>
    <row r="852" spans="1:21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0">
        <f t="shared" si="28"/>
        <v>42452.827743055561</v>
      </c>
      <c r="L852" s="13" t="str">
        <f t="shared" si="29"/>
        <v>2016</v>
      </c>
      <c r="M852" s="10">
        <f>(((I852/60)/60)/24)+DATE(1970,1,1)</f>
        <v>42485.207638888889</v>
      </c>
      <c r="N852" t="b">
        <v>0</v>
      </c>
      <c r="O852">
        <v>133</v>
      </c>
      <c r="P852" t="b">
        <v>1</v>
      </c>
      <c r="Q852" t="s">
        <v>8277</v>
      </c>
      <c r="R852" s="6">
        <f>E852/D852</f>
        <v>1.55175</v>
      </c>
      <c r="S852" s="5">
        <f>O852/E852</f>
        <v>2.1427420654100211E-2</v>
      </c>
      <c r="T852" t="s">
        <v>8333</v>
      </c>
      <c r="U852" t="s">
        <v>8335</v>
      </c>
    </row>
    <row r="853" spans="1:21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0">
        <f t="shared" si="28"/>
        <v>42522.880243055552</v>
      </c>
      <c r="L853" s="13" t="str">
        <f t="shared" si="29"/>
        <v>2016</v>
      </c>
      <c r="M853" s="10">
        <f>(((I853/60)/60)/24)+DATE(1970,1,1)</f>
        <v>42582.822916666672</v>
      </c>
      <c r="N853" t="b">
        <v>0</v>
      </c>
      <c r="O853">
        <v>70</v>
      </c>
      <c r="P853" t="b">
        <v>1</v>
      </c>
      <c r="Q853" t="s">
        <v>8277</v>
      </c>
      <c r="R853" s="6">
        <f>E853/D853</f>
        <v>1.3045</v>
      </c>
      <c r="S853" s="5">
        <f>O853/E853</f>
        <v>2.6830203142966653E-2</v>
      </c>
      <c r="T853" t="s">
        <v>8333</v>
      </c>
      <c r="U853" t="s">
        <v>8335</v>
      </c>
    </row>
    <row r="854" spans="1:21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0">
        <f t="shared" si="28"/>
        <v>42656.805497685185</v>
      </c>
      <c r="L854" s="13" t="str">
        <f t="shared" si="29"/>
        <v>2016</v>
      </c>
      <c r="M854" s="10">
        <f>(((I854/60)/60)/24)+DATE(1970,1,1)</f>
        <v>42667.875</v>
      </c>
      <c r="N854" t="b">
        <v>0</v>
      </c>
      <c r="O854">
        <v>62</v>
      </c>
      <c r="P854" t="b">
        <v>1</v>
      </c>
      <c r="Q854" t="s">
        <v>8277</v>
      </c>
      <c r="R854" s="6">
        <f>E854/D854</f>
        <v>1.0497142857142858</v>
      </c>
      <c r="S854" s="5">
        <f>O854/E854</f>
        <v>1.6875340228633642E-2</v>
      </c>
      <c r="T854" t="s">
        <v>8333</v>
      </c>
      <c r="U854" t="s">
        <v>8335</v>
      </c>
    </row>
    <row r="855" spans="1:21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0">
        <f t="shared" si="28"/>
        <v>42021.832280092596</v>
      </c>
      <c r="L855" s="13" t="str">
        <f t="shared" si="29"/>
        <v>2015</v>
      </c>
      <c r="M855" s="10">
        <f>(((I855/60)/60)/24)+DATE(1970,1,1)</f>
        <v>42051.832280092596</v>
      </c>
      <c r="N855" t="b">
        <v>0</v>
      </c>
      <c r="O855">
        <v>10</v>
      </c>
      <c r="P855" t="b">
        <v>1</v>
      </c>
      <c r="Q855" t="s">
        <v>8277</v>
      </c>
      <c r="R855" s="6">
        <f>E855/D855</f>
        <v>1</v>
      </c>
      <c r="S855" s="5">
        <f>O855/E855</f>
        <v>3.3333333333333333E-2</v>
      </c>
      <c r="T855" t="s">
        <v>8333</v>
      </c>
      <c r="U855" t="s">
        <v>8335</v>
      </c>
    </row>
    <row r="856" spans="1:21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0">
        <f t="shared" si="28"/>
        <v>42702.212337962963</v>
      </c>
      <c r="L856" s="13" t="str">
        <f t="shared" si="29"/>
        <v>2016</v>
      </c>
      <c r="M856" s="10">
        <f>(((I856/60)/60)/24)+DATE(1970,1,1)</f>
        <v>42732.212337962963</v>
      </c>
      <c r="N856" t="b">
        <v>0</v>
      </c>
      <c r="O856">
        <v>499</v>
      </c>
      <c r="P856" t="b">
        <v>1</v>
      </c>
      <c r="Q856" t="s">
        <v>8277</v>
      </c>
      <c r="R856" s="6">
        <f>E856/D856</f>
        <v>1.1822050359712231</v>
      </c>
      <c r="S856" s="5">
        <f>O856/E856</f>
        <v>1.518318713049934E-2</v>
      </c>
      <c r="T856" t="s">
        <v>8333</v>
      </c>
      <c r="U856" t="s">
        <v>8335</v>
      </c>
    </row>
    <row r="857" spans="1:21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0">
        <f t="shared" si="28"/>
        <v>42545.125196759262</v>
      </c>
      <c r="L857" s="13" t="str">
        <f t="shared" si="29"/>
        <v>2016</v>
      </c>
      <c r="M857" s="10">
        <f>(((I857/60)/60)/24)+DATE(1970,1,1)</f>
        <v>42575.125196759262</v>
      </c>
      <c r="N857" t="b">
        <v>0</v>
      </c>
      <c r="O857">
        <v>47</v>
      </c>
      <c r="P857" t="b">
        <v>1</v>
      </c>
      <c r="Q857" t="s">
        <v>8277</v>
      </c>
      <c r="R857" s="6">
        <f>E857/D857</f>
        <v>1.0344827586206897</v>
      </c>
      <c r="S857" s="5">
        <f>O857/E857</f>
        <v>3.1333333333333331E-2</v>
      </c>
      <c r="T857" t="s">
        <v>8333</v>
      </c>
      <c r="U857" t="s">
        <v>8335</v>
      </c>
    </row>
    <row r="858" spans="1:21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0">
        <f t="shared" si="28"/>
        <v>42609.311990740738</v>
      </c>
      <c r="L858" s="13" t="str">
        <f t="shared" si="29"/>
        <v>2016</v>
      </c>
      <c r="M858" s="10">
        <f>(((I858/60)/60)/24)+DATE(1970,1,1)</f>
        <v>42668.791666666672</v>
      </c>
      <c r="N858" t="b">
        <v>0</v>
      </c>
      <c r="O858">
        <v>28</v>
      </c>
      <c r="P858" t="b">
        <v>1</v>
      </c>
      <c r="Q858" t="s">
        <v>8277</v>
      </c>
      <c r="R858" s="6">
        <f>E858/D858</f>
        <v>2.1800000000000002</v>
      </c>
      <c r="S858" s="5">
        <f>O858/E858</f>
        <v>5.1376146788990829E-2</v>
      </c>
      <c r="T858" t="s">
        <v>8333</v>
      </c>
      <c r="U858" t="s">
        <v>8335</v>
      </c>
    </row>
    <row r="859" spans="1:21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0">
        <f t="shared" si="28"/>
        <v>42291.581377314811</v>
      </c>
      <c r="L859" s="13" t="str">
        <f t="shared" si="29"/>
        <v>2015</v>
      </c>
      <c r="M859" s="10">
        <f>(((I859/60)/60)/24)+DATE(1970,1,1)</f>
        <v>42333.623043981483</v>
      </c>
      <c r="N859" t="b">
        <v>0</v>
      </c>
      <c r="O859">
        <v>24</v>
      </c>
      <c r="P859" t="b">
        <v>1</v>
      </c>
      <c r="Q859" t="s">
        <v>8277</v>
      </c>
      <c r="R859" s="6">
        <f>E859/D859</f>
        <v>1</v>
      </c>
      <c r="S859" s="5">
        <f>O859/E859</f>
        <v>0.02</v>
      </c>
      <c r="T859" t="s">
        <v>8333</v>
      </c>
      <c r="U859" t="s">
        <v>8335</v>
      </c>
    </row>
    <row r="860" spans="1:21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0">
        <f t="shared" si="28"/>
        <v>42079.745578703703</v>
      </c>
      <c r="L860" s="13" t="str">
        <f t="shared" si="29"/>
        <v>2015</v>
      </c>
      <c r="M860" s="10">
        <f>(((I860/60)/60)/24)+DATE(1970,1,1)</f>
        <v>42109.957638888889</v>
      </c>
      <c r="N860" t="b">
        <v>0</v>
      </c>
      <c r="O860">
        <v>76</v>
      </c>
      <c r="P860" t="b">
        <v>1</v>
      </c>
      <c r="Q860" t="s">
        <v>8277</v>
      </c>
      <c r="R860" s="6">
        <f>E860/D860</f>
        <v>1.4400583333333332</v>
      </c>
      <c r="S860" s="5">
        <f>O860/E860</f>
        <v>4.3979699896416237E-2</v>
      </c>
      <c r="T860" t="s">
        <v>8333</v>
      </c>
      <c r="U860" t="s">
        <v>8335</v>
      </c>
    </row>
    <row r="861" spans="1:21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0">
        <f t="shared" si="28"/>
        <v>42128.820231481484</v>
      </c>
      <c r="L861" s="13" t="str">
        <f t="shared" si="29"/>
        <v>2015</v>
      </c>
      <c r="M861" s="10">
        <f>(((I861/60)/60)/24)+DATE(1970,1,1)</f>
        <v>42159</v>
      </c>
      <c r="N861" t="b">
        <v>0</v>
      </c>
      <c r="O861">
        <v>98</v>
      </c>
      <c r="P861" t="b">
        <v>1</v>
      </c>
      <c r="Q861" t="s">
        <v>8277</v>
      </c>
      <c r="R861" s="6">
        <f>E861/D861</f>
        <v>1.0467500000000001</v>
      </c>
      <c r="S861" s="5">
        <f>O861/E861</f>
        <v>2.340577979460234E-2</v>
      </c>
      <c r="T861" t="s">
        <v>8333</v>
      </c>
      <c r="U861" t="s">
        <v>8335</v>
      </c>
    </row>
    <row r="862" spans="1:21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0">
        <f t="shared" si="28"/>
        <v>41570.482789351852</v>
      </c>
      <c r="L862" s="13" t="str">
        <f t="shared" si="29"/>
        <v>2013</v>
      </c>
      <c r="M862" s="10">
        <f>(((I862/60)/60)/24)+DATE(1970,1,1)</f>
        <v>41600.524456018517</v>
      </c>
      <c r="N862" t="b">
        <v>0</v>
      </c>
      <c r="O862">
        <v>48</v>
      </c>
      <c r="P862" t="b">
        <v>0</v>
      </c>
      <c r="Q862" t="s">
        <v>8278</v>
      </c>
      <c r="R862" s="6">
        <f>E862/D862</f>
        <v>0.18142857142857144</v>
      </c>
      <c r="S862" s="5">
        <f>O862/E862</f>
        <v>1.889763779527559E-2</v>
      </c>
      <c r="T862" t="s">
        <v>8333</v>
      </c>
      <c r="U862" t="s">
        <v>8336</v>
      </c>
    </row>
    <row r="863" spans="1:21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0">
        <f t="shared" si="28"/>
        <v>42599.965324074074</v>
      </c>
      <c r="L863" s="13" t="str">
        <f t="shared" si="29"/>
        <v>2016</v>
      </c>
      <c r="M863" s="10">
        <f>(((I863/60)/60)/24)+DATE(1970,1,1)</f>
        <v>42629.965324074074</v>
      </c>
      <c r="N863" t="b">
        <v>0</v>
      </c>
      <c r="O863">
        <v>2</v>
      </c>
      <c r="P863" t="b">
        <v>0</v>
      </c>
      <c r="Q863" t="s">
        <v>8278</v>
      </c>
      <c r="R863" s="6">
        <f>E863/D863</f>
        <v>2.2444444444444444E-2</v>
      </c>
      <c r="S863" s="5">
        <f>O863/E863</f>
        <v>1.9801980198019802E-2</v>
      </c>
      <c r="T863" t="s">
        <v>8333</v>
      </c>
      <c r="U863" t="s">
        <v>8336</v>
      </c>
    </row>
    <row r="864" spans="1:21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0">
        <f t="shared" si="28"/>
        <v>41559.5549537037</v>
      </c>
      <c r="L864" s="13" t="str">
        <f t="shared" si="29"/>
        <v>2013</v>
      </c>
      <c r="M864" s="10">
        <f>(((I864/60)/60)/24)+DATE(1970,1,1)</f>
        <v>41589.596620370372</v>
      </c>
      <c r="N864" t="b">
        <v>0</v>
      </c>
      <c r="O864">
        <v>4</v>
      </c>
      <c r="P864" t="b">
        <v>0</v>
      </c>
      <c r="Q864" t="s">
        <v>8278</v>
      </c>
      <c r="R864" s="6">
        <f>E864/D864</f>
        <v>3.3999999999999998E-3</v>
      </c>
      <c r="S864" s="5">
        <f>O864/E864</f>
        <v>2.3529411764705882E-2</v>
      </c>
      <c r="T864" t="s">
        <v>8333</v>
      </c>
      <c r="U864" t="s">
        <v>8336</v>
      </c>
    </row>
    <row r="865" spans="1:21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0">
        <f t="shared" si="28"/>
        <v>40921.117662037039</v>
      </c>
      <c r="L865" s="13" t="str">
        <f t="shared" si="29"/>
        <v>2012</v>
      </c>
      <c r="M865" s="10">
        <f>(((I865/60)/60)/24)+DATE(1970,1,1)</f>
        <v>40951.117662037039</v>
      </c>
      <c r="N865" t="b">
        <v>0</v>
      </c>
      <c r="O865">
        <v>5</v>
      </c>
      <c r="P865" t="b">
        <v>0</v>
      </c>
      <c r="Q865" t="s">
        <v>8278</v>
      </c>
      <c r="R865" s="6">
        <f>E865/D865</f>
        <v>4.4999999999999998E-2</v>
      </c>
      <c r="S865" s="5">
        <f>O865/E865</f>
        <v>5.5555555555555552E-2</v>
      </c>
      <c r="T865" t="s">
        <v>8333</v>
      </c>
      <c r="U865" t="s">
        <v>8336</v>
      </c>
    </row>
    <row r="866" spans="1:21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0">
        <f t="shared" si="28"/>
        <v>41541.106921296298</v>
      </c>
      <c r="L866" s="13" t="str">
        <f t="shared" si="29"/>
        <v>2013</v>
      </c>
      <c r="M866" s="10">
        <f>(((I866/60)/60)/24)+DATE(1970,1,1)</f>
        <v>41563.415972222225</v>
      </c>
      <c r="N866" t="b">
        <v>0</v>
      </c>
      <c r="O866">
        <v>79</v>
      </c>
      <c r="P866" t="b">
        <v>0</v>
      </c>
      <c r="Q866" t="s">
        <v>8278</v>
      </c>
      <c r="R866" s="6">
        <f>E866/D866</f>
        <v>0.41538461538461541</v>
      </c>
      <c r="S866" s="5">
        <f>O866/E866</f>
        <v>2.9259259259259259E-2</v>
      </c>
      <c r="T866" t="s">
        <v>8333</v>
      </c>
      <c r="U866" t="s">
        <v>8336</v>
      </c>
    </row>
    <row r="867" spans="1:21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0">
        <f t="shared" si="28"/>
        <v>41230.77311342593</v>
      </c>
      <c r="L867" s="13" t="str">
        <f t="shared" si="29"/>
        <v>2012</v>
      </c>
      <c r="M867" s="10">
        <f>(((I867/60)/60)/24)+DATE(1970,1,1)</f>
        <v>41290.77311342593</v>
      </c>
      <c r="N867" t="b">
        <v>0</v>
      </c>
      <c r="O867">
        <v>2</v>
      </c>
      <c r="P867" t="b">
        <v>0</v>
      </c>
      <c r="Q867" t="s">
        <v>8278</v>
      </c>
      <c r="R867" s="6">
        <f>E867/D867</f>
        <v>2.0454545454545454E-2</v>
      </c>
      <c r="S867" s="5">
        <f>O867/E867</f>
        <v>4.4444444444444446E-2</v>
      </c>
      <c r="T867" t="s">
        <v>8333</v>
      </c>
      <c r="U867" t="s">
        <v>8336</v>
      </c>
    </row>
    <row r="868" spans="1:21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0">
        <f t="shared" si="28"/>
        <v>42025.637939814813</v>
      </c>
      <c r="L868" s="13" t="str">
        <f t="shared" si="29"/>
        <v>2015</v>
      </c>
      <c r="M868" s="10">
        <f>(((I868/60)/60)/24)+DATE(1970,1,1)</f>
        <v>42063.631944444445</v>
      </c>
      <c r="N868" t="b">
        <v>0</v>
      </c>
      <c r="O868">
        <v>11</v>
      </c>
      <c r="P868" t="b">
        <v>0</v>
      </c>
      <c r="Q868" t="s">
        <v>8278</v>
      </c>
      <c r="R868" s="6">
        <f>E868/D868</f>
        <v>0.18285714285714286</v>
      </c>
      <c r="S868" s="5">
        <f>O868/E868</f>
        <v>1.7187500000000001E-2</v>
      </c>
      <c r="T868" t="s">
        <v>8333</v>
      </c>
      <c r="U868" t="s">
        <v>8336</v>
      </c>
    </row>
    <row r="869" spans="1:21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0">
        <f t="shared" si="28"/>
        <v>40088.105393518519</v>
      </c>
      <c r="L869" s="13" t="str">
        <f t="shared" si="29"/>
        <v>2009</v>
      </c>
      <c r="M869" s="10">
        <f>(((I869/60)/60)/24)+DATE(1970,1,1)</f>
        <v>40148.207638888889</v>
      </c>
      <c r="N869" t="b">
        <v>0</v>
      </c>
      <c r="O869">
        <v>11</v>
      </c>
      <c r="P869" t="b">
        <v>0</v>
      </c>
      <c r="Q869" t="s">
        <v>8278</v>
      </c>
      <c r="R869" s="6">
        <f>E869/D869</f>
        <v>0.2402</v>
      </c>
      <c r="S869" s="5">
        <f>O869/E869</f>
        <v>9.1590341382181521E-3</v>
      </c>
      <c r="T869" t="s">
        <v>8333</v>
      </c>
      <c r="U869" t="s">
        <v>8336</v>
      </c>
    </row>
    <row r="870" spans="1:21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0">
        <f t="shared" si="28"/>
        <v>41616.027754629627</v>
      </c>
      <c r="L870" s="13" t="str">
        <f t="shared" si="29"/>
        <v>2013</v>
      </c>
      <c r="M870" s="10">
        <f>(((I870/60)/60)/24)+DATE(1970,1,1)</f>
        <v>41646.027754629627</v>
      </c>
      <c r="N870" t="b">
        <v>0</v>
      </c>
      <c r="O870">
        <v>1</v>
      </c>
      <c r="P870" t="b">
        <v>0</v>
      </c>
      <c r="Q870" t="s">
        <v>8278</v>
      </c>
      <c r="R870" s="6">
        <f>E870/D870</f>
        <v>1.1111111111111111E-3</v>
      </c>
      <c r="S870" s="5">
        <f>O870/E870</f>
        <v>0.02</v>
      </c>
      <c r="T870" t="s">
        <v>8333</v>
      </c>
      <c r="U870" t="s">
        <v>8336</v>
      </c>
    </row>
    <row r="871" spans="1:21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0">
        <f t="shared" si="28"/>
        <v>41342.845567129632</v>
      </c>
      <c r="L871" s="13" t="str">
        <f t="shared" si="29"/>
        <v>2013</v>
      </c>
      <c r="M871" s="10">
        <f>(((I871/60)/60)/24)+DATE(1970,1,1)</f>
        <v>41372.803900462961</v>
      </c>
      <c r="N871" t="b">
        <v>0</v>
      </c>
      <c r="O871">
        <v>3</v>
      </c>
      <c r="P871" t="b">
        <v>0</v>
      </c>
      <c r="Q871" t="s">
        <v>8278</v>
      </c>
      <c r="R871" s="6">
        <f>E871/D871</f>
        <v>0.11818181818181818</v>
      </c>
      <c r="S871" s="5">
        <f>O871/E871</f>
        <v>2.8846153846153848E-3</v>
      </c>
      <c r="T871" t="s">
        <v>8333</v>
      </c>
      <c r="U871" t="s">
        <v>8336</v>
      </c>
    </row>
    <row r="872" spans="1:21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0">
        <f t="shared" si="28"/>
        <v>41488.022256944445</v>
      </c>
      <c r="L872" s="13" t="str">
        <f t="shared" si="29"/>
        <v>2013</v>
      </c>
      <c r="M872" s="10">
        <f>(((I872/60)/60)/24)+DATE(1970,1,1)</f>
        <v>41518.022256944445</v>
      </c>
      <c r="N872" t="b">
        <v>0</v>
      </c>
      <c r="O872">
        <v>5</v>
      </c>
      <c r="P872" t="b">
        <v>0</v>
      </c>
      <c r="Q872" t="s">
        <v>8278</v>
      </c>
      <c r="R872" s="6">
        <f>E872/D872</f>
        <v>3.0999999999999999E-3</v>
      </c>
      <c r="S872" s="5">
        <f>O872/E872</f>
        <v>8.0645161290322578E-2</v>
      </c>
      <c r="T872" t="s">
        <v>8333</v>
      </c>
      <c r="U872" t="s">
        <v>8336</v>
      </c>
    </row>
    <row r="873" spans="1:21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0">
        <f t="shared" si="28"/>
        <v>41577.561284722222</v>
      </c>
      <c r="L873" s="13" t="str">
        <f t="shared" si="29"/>
        <v>2013</v>
      </c>
      <c r="M873" s="10">
        <f>(((I873/60)/60)/24)+DATE(1970,1,1)</f>
        <v>41607.602951388886</v>
      </c>
      <c r="N873" t="b">
        <v>0</v>
      </c>
      <c r="O873">
        <v>12</v>
      </c>
      <c r="P873" t="b">
        <v>0</v>
      </c>
      <c r="Q873" t="s">
        <v>8278</v>
      </c>
      <c r="R873" s="6">
        <f>E873/D873</f>
        <v>5.4166666666666669E-2</v>
      </c>
      <c r="S873" s="5">
        <f>O873/E873</f>
        <v>3.6923076923076927E-2</v>
      </c>
      <c r="T873" t="s">
        <v>8333</v>
      </c>
      <c r="U873" t="s">
        <v>8336</v>
      </c>
    </row>
    <row r="874" spans="1:21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0">
        <f t="shared" si="28"/>
        <v>40567.825543981482</v>
      </c>
      <c r="L874" s="13" t="str">
        <f t="shared" si="29"/>
        <v>2011</v>
      </c>
      <c r="M874" s="10">
        <f>(((I874/60)/60)/24)+DATE(1970,1,1)</f>
        <v>40612.825543981482</v>
      </c>
      <c r="N874" t="b">
        <v>0</v>
      </c>
      <c r="O874">
        <v>2</v>
      </c>
      <c r="P874" t="b">
        <v>0</v>
      </c>
      <c r="Q874" t="s">
        <v>8278</v>
      </c>
      <c r="R874" s="6">
        <f>E874/D874</f>
        <v>8.1250000000000003E-3</v>
      </c>
      <c r="S874" s="5">
        <f>O874/E874</f>
        <v>3.0769230769230771E-2</v>
      </c>
      <c r="T874" t="s">
        <v>8333</v>
      </c>
      <c r="U874" t="s">
        <v>8336</v>
      </c>
    </row>
    <row r="875" spans="1:21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0">
        <f t="shared" si="28"/>
        <v>41184.167129629634</v>
      </c>
      <c r="L875" s="13" t="str">
        <f t="shared" si="29"/>
        <v>2012</v>
      </c>
      <c r="M875" s="10">
        <f>(((I875/60)/60)/24)+DATE(1970,1,1)</f>
        <v>41224.208796296298</v>
      </c>
      <c r="N875" t="b">
        <v>0</v>
      </c>
      <c r="O875">
        <v>5</v>
      </c>
      <c r="P875" t="b">
        <v>0</v>
      </c>
      <c r="Q875" t="s">
        <v>8278</v>
      </c>
      <c r="R875" s="6">
        <f>E875/D875</f>
        <v>1.2857142857142857E-2</v>
      </c>
      <c r="S875" s="5">
        <f>O875/E875</f>
        <v>0.1111111111111111</v>
      </c>
      <c r="T875" t="s">
        <v>8333</v>
      </c>
      <c r="U875" t="s">
        <v>8336</v>
      </c>
    </row>
    <row r="876" spans="1:21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0">
        <f t="shared" si="28"/>
        <v>41368.583726851852</v>
      </c>
      <c r="L876" s="13" t="str">
        <f t="shared" si="29"/>
        <v>2013</v>
      </c>
      <c r="M876" s="10">
        <f>(((I876/60)/60)/24)+DATE(1970,1,1)</f>
        <v>41398.583726851852</v>
      </c>
      <c r="N876" t="b">
        <v>0</v>
      </c>
      <c r="O876">
        <v>21</v>
      </c>
      <c r="P876" t="b">
        <v>0</v>
      </c>
      <c r="Q876" t="s">
        <v>8278</v>
      </c>
      <c r="R876" s="6">
        <f>E876/D876</f>
        <v>0.24333333333333335</v>
      </c>
      <c r="S876" s="5">
        <f>O876/E876</f>
        <v>2.8767123287671233E-2</v>
      </c>
      <c r="T876" t="s">
        <v>8333</v>
      </c>
      <c r="U876" t="s">
        <v>8336</v>
      </c>
    </row>
    <row r="877" spans="1:21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0">
        <f t="shared" si="28"/>
        <v>42248.723738425921</v>
      </c>
      <c r="L877" s="13" t="str">
        <f t="shared" si="29"/>
        <v>2015</v>
      </c>
      <c r="M877" s="10">
        <f>(((I877/60)/60)/24)+DATE(1970,1,1)</f>
        <v>42268.723738425921</v>
      </c>
      <c r="N877" t="b">
        <v>0</v>
      </c>
      <c r="O877">
        <v>0</v>
      </c>
      <c r="P877" t="b">
        <v>0</v>
      </c>
      <c r="Q877" t="s">
        <v>8278</v>
      </c>
      <c r="R877" s="6">
        <f>E877/D877</f>
        <v>0</v>
      </c>
      <c r="S877" s="5" t="e">
        <f>O877/E877</f>
        <v>#DIV/0!</v>
      </c>
      <c r="T877" t="s">
        <v>8333</v>
      </c>
      <c r="U877" t="s">
        <v>8336</v>
      </c>
    </row>
    <row r="878" spans="1:21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0">
        <f t="shared" si="28"/>
        <v>41276.496840277774</v>
      </c>
      <c r="L878" s="13" t="str">
        <f t="shared" si="29"/>
        <v>2013</v>
      </c>
      <c r="M878" s="10">
        <f>(((I878/60)/60)/24)+DATE(1970,1,1)</f>
        <v>41309.496840277774</v>
      </c>
      <c r="N878" t="b">
        <v>0</v>
      </c>
      <c r="O878">
        <v>45</v>
      </c>
      <c r="P878" t="b">
        <v>0</v>
      </c>
      <c r="Q878" t="s">
        <v>8278</v>
      </c>
      <c r="R878" s="6">
        <f>E878/D878</f>
        <v>0.40799492385786801</v>
      </c>
      <c r="S878" s="5">
        <f>O878/E878</f>
        <v>3.4992223950233284E-2</v>
      </c>
      <c r="T878" t="s">
        <v>8333</v>
      </c>
      <c r="U878" t="s">
        <v>8336</v>
      </c>
    </row>
    <row r="879" spans="1:21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0">
        <f t="shared" si="28"/>
        <v>41597.788888888892</v>
      </c>
      <c r="L879" s="13" t="str">
        <f t="shared" si="29"/>
        <v>2013</v>
      </c>
      <c r="M879" s="10">
        <f>(((I879/60)/60)/24)+DATE(1970,1,1)</f>
        <v>41627.788888888892</v>
      </c>
      <c r="N879" t="b">
        <v>0</v>
      </c>
      <c r="O879">
        <v>29</v>
      </c>
      <c r="P879" t="b">
        <v>0</v>
      </c>
      <c r="Q879" t="s">
        <v>8278</v>
      </c>
      <c r="R879" s="6">
        <f>E879/D879</f>
        <v>0.67549999999999999</v>
      </c>
      <c r="S879" s="5">
        <f>O879/E879</f>
        <v>2.1465581051073278E-2</v>
      </c>
      <c r="T879" t="s">
        <v>8333</v>
      </c>
      <c r="U879" t="s">
        <v>8336</v>
      </c>
    </row>
    <row r="880" spans="1:21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0">
        <f t="shared" si="28"/>
        <v>40505.232916666668</v>
      </c>
      <c r="L880" s="13" t="str">
        <f t="shared" si="29"/>
        <v>2010</v>
      </c>
      <c r="M880" s="10">
        <f>(((I880/60)/60)/24)+DATE(1970,1,1)</f>
        <v>40535.232916666668</v>
      </c>
      <c r="N880" t="b">
        <v>0</v>
      </c>
      <c r="O880">
        <v>2</v>
      </c>
      <c r="P880" t="b">
        <v>0</v>
      </c>
      <c r="Q880" t="s">
        <v>8278</v>
      </c>
      <c r="R880" s="6">
        <f>E880/D880</f>
        <v>1.2999999999999999E-2</v>
      </c>
      <c r="S880" s="5">
        <f>O880/E880</f>
        <v>3.0769230769230771E-2</v>
      </c>
      <c r="T880" t="s">
        <v>8333</v>
      </c>
      <c r="U880" t="s">
        <v>8336</v>
      </c>
    </row>
    <row r="881" spans="1:21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0">
        <f t="shared" si="28"/>
        <v>41037.829918981479</v>
      </c>
      <c r="L881" s="13" t="str">
        <f t="shared" si="29"/>
        <v>2012</v>
      </c>
      <c r="M881" s="10">
        <f>(((I881/60)/60)/24)+DATE(1970,1,1)</f>
        <v>41058.829918981479</v>
      </c>
      <c r="N881" t="b">
        <v>0</v>
      </c>
      <c r="O881">
        <v>30</v>
      </c>
      <c r="P881" t="b">
        <v>0</v>
      </c>
      <c r="Q881" t="s">
        <v>8278</v>
      </c>
      <c r="R881" s="6">
        <f>E881/D881</f>
        <v>0.30666666666666664</v>
      </c>
      <c r="S881" s="5">
        <f>O881/E881</f>
        <v>4.6583850931677016E-2</v>
      </c>
      <c r="T881" t="s">
        <v>8333</v>
      </c>
      <c r="U881" t="s">
        <v>8336</v>
      </c>
    </row>
    <row r="882" spans="1:21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0">
        <f t="shared" si="28"/>
        <v>41179.32104166667</v>
      </c>
      <c r="L882" s="13" t="str">
        <f t="shared" si="29"/>
        <v>2012</v>
      </c>
      <c r="M882" s="10">
        <f>(((I882/60)/60)/24)+DATE(1970,1,1)</f>
        <v>41212.32104166667</v>
      </c>
      <c r="N882" t="b">
        <v>0</v>
      </c>
      <c r="O882">
        <v>8</v>
      </c>
      <c r="P882" t="b">
        <v>0</v>
      </c>
      <c r="Q882" t="s">
        <v>8279</v>
      </c>
      <c r="R882" s="6">
        <f>E882/D882</f>
        <v>2.9894179894179893E-2</v>
      </c>
      <c r="S882" s="5">
        <f>O882/E882</f>
        <v>7.0796460176991149E-2</v>
      </c>
      <c r="T882" t="s">
        <v>8333</v>
      </c>
      <c r="U882" t="s">
        <v>8337</v>
      </c>
    </row>
    <row r="883" spans="1:21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0">
        <f t="shared" si="28"/>
        <v>40877.25099537037</v>
      </c>
      <c r="L883" s="13" t="str">
        <f t="shared" si="29"/>
        <v>2011</v>
      </c>
      <c r="M883" s="10">
        <f>(((I883/60)/60)/24)+DATE(1970,1,1)</f>
        <v>40922.25099537037</v>
      </c>
      <c r="N883" t="b">
        <v>0</v>
      </c>
      <c r="O883">
        <v>1</v>
      </c>
      <c r="P883" t="b">
        <v>0</v>
      </c>
      <c r="Q883" t="s">
        <v>8279</v>
      </c>
      <c r="R883" s="6">
        <f>E883/D883</f>
        <v>8.0000000000000002E-3</v>
      </c>
      <c r="S883" s="5">
        <f>O883/E883</f>
        <v>3.3333333333333333E-2</v>
      </c>
      <c r="T883" t="s">
        <v>8333</v>
      </c>
      <c r="U883" t="s">
        <v>8337</v>
      </c>
    </row>
    <row r="884" spans="1:21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0">
        <f t="shared" si="28"/>
        <v>40759.860532407409</v>
      </c>
      <c r="L884" s="13" t="str">
        <f t="shared" si="29"/>
        <v>2011</v>
      </c>
      <c r="M884" s="10">
        <f>(((I884/60)/60)/24)+DATE(1970,1,1)</f>
        <v>40792.860532407409</v>
      </c>
      <c r="N884" t="b">
        <v>0</v>
      </c>
      <c r="O884">
        <v>14</v>
      </c>
      <c r="P884" t="b">
        <v>0</v>
      </c>
      <c r="Q884" t="s">
        <v>8279</v>
      </c>
      <c r="R884" s="6">
        <f>E884/D884</f>
        <v>0.20133333333333334</v>
      </c>
      <c r="S884" s="5">
        <f>O884/E884</f>
        <v>4.6357615894039736E-2</v>
      </c>
      <c r="T884" t="s">
        <v>8333</v>
      </c>
      <c r="U884" t="s">
        <v>8337</v>
      </c>
    </row>
    <row r="885" spans="1:21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0">
        <f t="shared" si="28"/>
        <v>42371.935590277775</v>
      </c>
      <c r="L885" s="13" t="str">
        <f t="shared" si="29"/>
        <v>2016</v>
      </c>
      <c r="M885" s="10">
        <f>(((I885/60)/60)/24)+DATE(1970,1,1)</f>
        <v>42431.935590277775</v>
      </c>
      <c r="N885" t="b">
        <v>0</v>
      </c>
      <c r="O885">
        <v>24</v>
      </c>
      <c r="P885" t="b">
        <v>0</v>
      </c>
      <c r="Q885" t="s">
        <v>8279</v>
      </c>
      <c r="R885" s="6">
        <f>E885/D885</f>
        <v>0.4002</v>
      </c>
      <c r="S885" s="5">
        <f>O885/E885</f>
        <v>1.1994002998500749E-2</v>
      </c>
      <c r="T885" t="s">
        <v>8333</v>
      </c>
      <c r="U885" t="s">
        <v>8337</v>
      </c>
    </row>
    <row r="886" spans="1:21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0">
        <f t="shared" si="28"/>
        <v>40981.802615740737</v>
      </c>
      <c r="L886" s="13" t="str">
        <f t="shared" si="29"/>
        <v>2012</v>
      </c>
      <c r="M886" s="10">
        <f>(((I886/60)/60)/24)+DATE(1970,1,1)</f>
        <v>41041.104861111111</v>
      </c>
      <c r="N886" t="b">
        <v>0</v>
      </c>
      <c r="O886">
        <v>2</v>
      </c>
      <c r="P886" t="b">
        <v>0</v>
      </c>
      <c r="Q886" t="s">
        <v>8279</v>
      </c>
      <c r="R886" s="6">
        <f>E886/D886</f>
        <v>0.01</v>
      </c>
      <c r="S886" s="5">
        <f>O886/E886</f>
        <v>0.1</v>
      </c>
      <c r="T886" t="s">
        <v>8333</v>
      </c>
      <c r="U886" t="s">
        <v>8337</v>
      </c>
    </row>
    <row r="887" spans="1:21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0">
        <f t="shared" si="28"/>
        <v>42713.941099537042</v>
      </c>
      <c r="L887" s="13" t="str">
        <f t="shared" si="29"/>
        <v>2016</v>
      </c>
      <c r="M887" s="10">
        <f>(((I887/60)/60)/24)+DATE(1970,1,1)</f>
        <v>42734.941099537042</v>
      </c>
      <c r="N887" t="b">
        <v>0</v>
      </c>
      <c r="O887">
        <v>21</v>
      </c>
      <c r="P887" t="b">
        <v>0</v>
      </c>
      <c r="Q887" t="s">
        <v>8279</v>
      </c>
      <c r="R887" s="6">
        <f>E887/D887</f>
        <v>0.75</v>
      </c>
      <c r="S887" s="5">
        <f>O887/E887</f>
        <v>2.8000000000000001E-2</v>
      </c>
      <c r="T887" t="s">
        <v>8333</v>
      </c>
      <c r="U887" t="s">
        <v>8337</v>
      </c>
    </row>
    <row r="888" spans="1:21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0">
        <f t="shared" si="28"/>
        <v>42603.870520833334</v>
      </c>
      <c r="L888" s="13" t="str">
        <f t="shared" si="29"/>
        <v>2016</v>
      </c>
      <c r="M888" s="10">
        <f>(((I888/60)/60)/24)+DATE(1970,1,1)</f>
        <v>42628.870520833334</v>
      </c>
      <c r="N888" t="b">
        <v>0</v>
      </c>
      <c r="O888">
        <v>7</v>
      </c>
      <c r="P888" t="b">
        <v>0</v>
      </c>
      <c r="Q888" t="s">
        <v>8279</v>
      </c>
      <c r="R888" s="6">
        <f>E888/D888</f>
        <v>0.41</v>
      </c>
      <c r="S888" s="5">
        <f>O888/E888</f>
        <v>3.4146341463414637E-2</v>
      </c>
      <c r="T888" t="s">
        <v>8333</v>
      </c>
      <c r="U888" t="s">
        <v>8337</v>
      </c>
    </row>
    <row r="889" spans="1:21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0">
        <f t="shared" si="28"/>
        <v>41026.958969907406</v>
      </c>
      <c r="L889" s="13" t="str">
        <f t="shared" si="29"/>
        <v>2012</v>
      </c>
      <c r="M889" s="10">
        <f>(((I889/60)/60)/24)+DATE(1970,1,1)</f>
        <v>41056.958969907406</v>
      </c>
      <c r="N889" t="b">
        <v>0</v>
      </c>
      <c r="O889">
        <v>0</v>
      </c>
      <c r="P889" t="b">
        <v>0</v>
      </c>
      <c r="Q889" t="s">
        <v>8279</v>
      </c>
      <c r="R889" s="6">
        <f>E889/D889</f>
        <v>0</v>
      </c>
      <c r="S889" s="5" t="e">
        <f>O889/E889</f>
        <v>#DIV/0!</v>
      </c>
      <c r="T889" t="s">
        <v>8333</v>
      </c>
      <c r="U889" t="s">
        <v>8337</v>
      </c>
    </row>
    <row r="890" spans="1:21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0">
        <f t="shared" si="28"/>
        <v>40751.753298611111</v>
      </c>
      <c r="L890" s="13" t="str">
        <f t="shared" si="29"/>
        <v>2011</v>
      </c>
      <c r="M890" s="10">
        <f>(((I890/60)/60)/24)+DATE(1970,1,1)</f>
        <v>40787.25</v>
      </c>
      <c r="N890" t="b">
        <v>0</v>
      </c>
      <c r="O890">
        <v>4</v>
      </c>
      <c r="P890" t="b">
        <v>0</v>
      </c>
      <c r="Q890" t="s">
        <v>8279</v>
      </c>
      <c r="R890" s="6">
        <f>E890/D890</f>
        <v>7.1999999999999995E-2</v>
      </c>
      <c r="S890" s="5">
        <f>O890/E890</f>
        <v>5.5555555555555552E-2</v>
      </c>
      <c r="T890" t="s">
        <v>8333</v>
      </c>
      <c r="U890" t="s">
        <v>8337</v>
      </c>
    </row>
    <row r="891" spans="1:21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0">
        <f t="shared" si="28"/>
        <v>41887.784062500003</v>
      </c>
      <c r="L891" s="13" t="str">
        <f t="shared" si="29"/>
        <v>2014</v>
      </c>
      <c r="M891" s="10">
        <f>(((I891/60)/60)/24)+DATE(1970,1,1)</f>
        <v>41917.784062500003</v>
      </c>
      <c r="N891" t="b">
        <v>0</v>
      </c>
      <c r="O891">
        <v>32</v>
      </c>
      <c r="P891" t="b">
        <v>0</v>
      </c>
      <c r="Q891" t="s">
        <v>8279</v>
      </c>
      <c r="R891" s="6">
        <f>E891/D891</f>
        <v>9.4412800000000005E-2</v>
      </c>
      <c r="S891" s="5">
        <f>O891/E891</f>
        <v>1.3557483731019521E-2</v>
      </c>
      <c r="T891" t="s">
        <v>8333</v>
      </c>
      <c r="U891" t="s">
        <v>8337</v>
      </c>
    </row>
    <row r="892" spans="1:21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0">
        <f t="shared" si="28"/>
        <v>41569.698831018519</v>
      </c>
      <c r="L892" s="13" t="str">
        <f t="shared" si="29"/>
        <v>2013</v>
      </c>
      <c r="M892" s="10">
        <f>(((I892/60)/60)/24)+DATE(1970,1,1)</f>
        <v>41599.740497685183</v>
      </c>
      <c r="N892" t="b">
        <v>0</v>
      </c>
      <c r="O892">
        <v>4</v>
      </c>
      <c r="P892" t="b">
        <v>0</v>
      </c>
      <c r="Q892" t="s">
        <v>8279</v>
      </c>
      <c r="R892" s="6">
        <f>E892/D892</f>
        <v>4.1666666666666664E-2</v>
      </c>
      <c r="S892" s="5">
        <f>O892/E892</f>
        <v>3.2000000000000001E-2</v>
      </c>
      <c r="T892" t="s">
        <v>8333</v>
      </c>
      <c r="U892" t="s">
        <v>8337</v>
      </c>
    </row>
    <row r="893" spans="1:21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0">
        <f t="shared" si="28"/>
        <v>41842.031597222223</v>
      </c>
      <c r="L893" s="13" t="str">
        <f t="shared" si="29"/>
        <v>2014</v>
      </c>
      <c r="M893" s="10">
        <f>(((I893/60)/60)/24)+DATE(1970,1,1)</f>
        <v>41872.031597222223</v>
      </c>
      <c r="N893" t="b">
        <v>0</v>
      </c>
      <c r="O893">
        <v>9</v>
      </c>
      <c r="P893" t="b">
        <v>0</v>
      </c>
      <c r="Q893" t="s">
        <v>8279</v>
      </c>
      <c r="R893" s="6">
        <f>E893/D893</f>
        <v>3.2500000000000001E-2</v>
      </c>
      <c r="S893" s="5">
        <f>O893/E893</f>
        <v>3.4615384615384617E-2</v>
      </c>
      <c r="T893" t="s">
        <v>8333</v>
      </c>
      <c r="U893" t="s">
        <v>8337</v>
      </c>
    </row>
    <row r="894" spans="1:21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0">
        <f t="shared" si="28"/>
        <v>40304.20003472222</v>
      </c>
      <c r="L894" s="13" t="str">
        <f t="shared" si="29"/>
        <v>2010</v>
      </c>
      <c r="M894" s="10">
        <f>(((I894/60)/60)/24)+DATE(1970,1,1)</f>
        <v>40391.166666666664</v>
      </c>
      <c r="N894" t="b">
        <v>0</v>
      </c>
      <c r="O894">
        <v>17</v>
      </c>
      <c r="P894" t="b">
        <v>0</v>
      </c>
      <c r="Q894" t="s">
        <v>8279</v>
      </c>
      <c r="R894" s="6">
        <f>E894/D894</f>
        <v>0.40749999999999997</v>
      </c>
      <c r="S894" s="5">
        <f>O894/E894</f>
        <v>6.9529652351738242E-3</v>
      </c>
      <c r="T894" t="s">
        <v>8333</v>
      </c>
      <c r="U894" t="s">
        <v>8337</v>
      </c>
    </row>
    <row r="895" spans="1:21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0">
        <f t="shared" si="28"/>
        <v>42065.897719907407</v>
      </c>
      <c r="L895" s="13" t="str">
        <f t="shared" si="29"/>
        <v>2015</v>
      </c>
      <c r="M895" s="10">
        <f>(((I895/60)/60)/24)+DATE(1970,1,1)</f>
        <v>42095.856053240743</v>
      </c>
      <c r="N895" t="b">
        <v>0</v>
      </c>
      <c r="O895">
        <v>5</v>
      </c>
      <c r="P895" t="b">
        <v>0</v>
      </c>
      <c r="Q895" t="s">
        <v>8279</v>
      </c>
      <c r="R895" s="6">
        <f>E895/D895</f>
        <v>0.1</v>
      </c>
      <c r="S895" s="5">
        <f>O895/E895</f>
        <v>2.5000000000000001E-2</v>
      </c>
      <c r="T895" t="s">
        <v>8333</v>
      </c>
      <c r="U895" t="s">
        <v>8337</v>
      </c>
    </row>
    <row r="896" spans="1:21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0">
        <f t="shared" si="28"/>
        <v>42496.981597222228</v>
      </c>
      <c r="L896" s="13" t="str">
        <f t="shared" si="29"/>
        <v>2016</v>
      </c>
      <c r="M896" s="10">
        <f>(((I896/60)/60)/24)+DATE(1970,1,1)</f>
        <v>42526.981597222228</v>
      </c>
      <c r="N896" t="b">
        <v>0</v>
      </c>
      <c r="O896">
        <v>53</v>
      </c>
      <c r="P896" t="b">
        <v>0</v>
      </c>
      <c r="Q896" t="s">
        <v>8279</v>
      </c>
      <c r="R896" s="6">
        <f>E896/D896</f>
        <v>0.39169999999999999</v>
      </c>
      <c r="S896" s="5">
        <f>O896/E896</f>
        <v>6.7653816696451362E-3</v>
      </c>
      <c r="T896" t="s">
        <v>8333</v>
      </c>
      <c r="U896" t="s">
        <v>8337</v>
      </c>
    </row>
    <row r="897" spans="1:21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0">
        <f t="shared" si="28"/>
        <v>40431.127650462964</v>
      </c>
      <c r="L897" s="13" t="str">
        <f t="shared" si="29"/>
        <v>2010</v>
      </c>
      <c r="M897" s="10">
        <f>(((I897/60)/60)/24)+DATE(1970,1,1)</f>
        <v>40476.127650462964</v>
      </c>
      <c r="N897" t="b">
        <v>0</v>
      </c>
      <c r="O897">
        <v>7</v>
      </c>
      <c r="P897" t="b">
        <v>0</v>
      </c>
      <c r="Q897" t="s">
        <v>8279</v>
      </c>
      <c r="R897" s="6">
        <f>E897/D897</f>
        <v>2.4375000000000001E-2</v>
      </c>
      <c r="S897" s="5">
        <f>O897/E897</f>
        <v>3.5897435897435895E-2</v>
      </c>
      <c r="T897" t="s">
        <v>8333</v>
      </c>
      <c r="U897" t="s">
        <v>8337</v>
      </c>
    </row>
    <row r="898" spans="1:21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0">
        <f t="shared" si="28"/>
        <v>42218.872986111113</v>
      </c>
      <c r="L898" s="13" t="str">
        <f t="shared" si="29"/>
        <v>2015</v>
      </c>
      <c r="M898" s="10">
        <f>(((I898/60)/60)/24)+DATE(1970,1,1)</f>
        <v>42244.166666666672</v>
      </c>
      <c r="N898" t="b">
        <v>0</v>
      </c>
      <c r="O898">
        <v>72</v>
      </c>
      <c r="P898" t="b">
        <v>0</v>
      </c>
      <c r="Q898" t="s">
        <v>8279</v>
      </c>
      <c r="R898" s="6">
        <f>E898/D898</f>
        <v>0.4</v>
      </c>
      <c r="S898" s="5">
        <f>O898/E898</f>
        <v>2.2499999999999999E-2</v>
      </c>
      <c r="T898" t="s">
        <v>8333</v>
      </c>
      <c r="U898" t="s">
        <v>8337</v>
      </c>
    </row>
    <row r="899" spans="1:21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0">
        <f t="shared" ref="K899:K962" si="30">(((J899/60)/60)/24)+DATE(1970,1,1)</f>
        <v>41211.688750000001</v>
      </c>
      <c r="L899" s="13" t="str">
        <f t="shared" ref="L899:L962" si="31">TEXT(K899,"yyyy")</f>
        <v>2012</v>
      </c>
      <c r="M899" s="10">
        <f>(((I899/60)/60)/24)+DATE(1970,1,1)</f>
        <v>41241.730416666665</v>
      </c>
      <c r="N899" t="b">
        <v>0</v>
      </c>
      <c r="O899">
        <v>0</v>
      </c>
      <c r="P899" t="b">
        <v>0</v>
      </c>
      <c r="Q899" t="s">
        <v>8279</v>
      </c>
      <c r="R899" s="6">
        <f>E899/D899</f>
        <v>0</v>
      </c>
      <c r="S899" s="5" t="e">
        <f>O899/E899</f>
        <v>#DIV/0!</v>
      </c>
      <c r="T899" t="s">
        <v>8333</v>
      </c>
      <c r="U899" t="s">
        <v>8337</v>
      </c>
    </row>
    <row r="900" spans="1:21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0">
        <f t="shared" si="30"/>
        <v>40878.758217592593</v>
      </c>
      <c r="L900" s="13" t="str">
        <f t="shared" si="31"/>
        <v>2011</v>
      </c>
      <c r="M900" s="10">
        <f>(((I900/60)/60)/24)+DATE(1970,1,1)</f>
        <v>40923.758217592593</v>
      </c>
      <c r="N900" t="b">
        <v>0</v>
      </c>
      <c r="O900">
        <v>2</v>
      </c>
      <c r="P900" t="b">
        <v>0</v>
      </c>
      <c r="Q900" t="s">
        <v>8279</v>
      </c>
      <c r="R900" s="6">
        <f>E900/D900</f>
        <v>2.8000000000000001E-2</v>
      </c>
      <c r="S900" s="5">
        <f>O900/E900</f>
        <v>2.8571428571428571E-2</v>
      </c>
      <c r="T900" t="s">
        <v>8333</v>
      </c>
      <c r="U900" t="s">
        <v>8337</v>
      </c>
    </row>
    <row r="901" spans="1:21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0">
        <f t="shared" si="30"/>
        <v>40646.099097222221</v>
      </c>
      <c r="L901" s="13" t="str">
        <f t="shared" si="31"/>
        <v>2011</v>
      </c>
      <c r="M901" s="10">
        <f>(((I901/60)/60)/24)+DATE(1970,1,1)</f>
        <v>40691.099097222221</v>
      </c>
      <c r="N901" t="b">
        <v>0</v>
      </c>
      <c r="O901">
        <v>8</v>
      </c>
      <c r="P901" t="b">
        <v>0</v>
      </c>
      <c r="Q901" t="s">
        <v>8279</v>
      </c>
      <c r="R901" s="6">
        <f>E901/D901</f>
        <v>0.37333333333333335</v>
      </c>
      <c r="S901" s="5">
        <f>O901/E901</f>
        <v>2.8571428571428571E-2</v>
      </c>
      <c r="T901" t="s">
        <v>8333</v>
      </c>
      <c r="U901" t="s">
        <v>8337</v>
      </c>
    </row>
    <row r="902" spans="1:21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0">
        <f t="shared" si="30"/>
        <v>42429.84956018519</v>
      </c>
      <c r="L902" s="13" t="str">
        <f t="shared" si="31"/>
        <v>2016</v>
      </c>
      <c r="M902" s="10">
        <f>(((I902/60)/60)/24)+DATE(1970,1,1)</f>
        <v>42459.807893518519</v>
      </c>
      <c r="N902" t="b">
        <v>0</v>
      </c>
      <c r="O902">
        <v>2</v>
      </c>
      <c r="P902" t="b">
        <v>0</v>
      </c>
      <c r="Q902" t="s">
        <v>8278</v>
      </c>
      <c r="R902" s="6">
        <f>E902/D902</f>
        <v>4.1999999999999997E-3</v>
      </c>
      <c r="S902" s="5">
        <f>O902/E902</f>
        <v>9.5238095238095233E-2</v>
      </c>
      <c r="T902" t="s">
        <v>8333</v>
      </c>
      <c r="U902" t="s">
        <v>8336</v>
      </c>
    </row>
    <row r="903" spans="1:21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0">
        <f t="shared" si="30"/>
        <v>40291.81150462963</v>
      </c>
      <c r="L903" s="13" t="str">
        <f t="shared" si="31"/>
        <v>2010</v>
      </c>
      <c r="M903" s="10">
        <f>(((I903/60)/60)/24)+DATE(1970,1,1)</f>
        <v>40337.799305555556</v>
      </c>
      <c r="N903" t="b">
        <v>0</v>
      </c>
      <c r="O903">
        <v>0</v>
      </c>
      <c r="P903" t="b">
        <v>0</v>
      </c>
      <c r="Q903" t="s">
        <v>8278</v>
      </c>
      <c r="R903" s="6">
        <f>E903/D903</f>
        <v>0</v>
      </c>
      <c r="S903" s="5" t="e">
        <f>O903/E903</f>
        <v>#DIV/0!</v>
      </c>
      <c r="T903" t="s">
        <v>8333</v>
      </c>
      <c r="U903" t="s">
        <v>8336</v>
      </c>
    </row>
    <row r="904" spans="1:21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0">
        <f t="shared" si="30"/>
        <v>41829.965532407405</v>
      </c>
      <c r="L904" s="13" t="str">
        <f t="shared" si="31"/>
        <v>2014</v>
      </c>
      <c r="M904" s="10">
        <f>(((I904/60)/60)/24)+DATE(1970,1,1)</f>
        <v>41881.645833333336</v>
      </c>
      <c r="N904" t="b">
        <v>0</v>
      </c>
      <c r="O904">
        <v>3</v>
      </c>
      <c r="P904" t="b">
        <v>0</v>
      </c>
      <c r="Q904" t="s">
        <v>8278</v>
      </c>
      <c r="R904" s="6">
        <f>E904/D904</f>
        <v>3.0000000000000001E-3</v>
      </c>
      <c r="S904" s="5">
        <f>O904/E904</f>
        <v>3.3333333333333333E-2</v>
      </c>
      <c r="T904" t="s">
        <v>8333</v>
      </c>
      <c r="U904" t="s">
        <v>8336</v>
      </c>
    </row>
    <row r="905" spans="1:21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0">
        <f t="shared" si="30"/>
        <v>41149.796064814815</v>
      </c>
      <c r="L905" s="13" t="str">
        <f t="shared" si="31"/>
        <v>2012</v>
      </c>
      <c r="M905" s="10">
        <f>(((I905/60)/60)/24)+DATE(1970,1,1)</f>
        <v>41175.100694444445</v>
      </c>
      <c r="N905" t="b">
        <v>0</v>
      </c>
      <c r="O905">
        <v>4</v>
      </c>
      <c r="P905" t="b">
        <v>0</v>
      </c>
      <c r="Q905" t="s">
        <v>8278</v>
      </c>
      <c r="R905" s="6">
        <f>E905/D905</f>
        <v>3.2000000000000001E-2</v>
      </c>
      <c r="S905" s="5">
        <f>O905/E905</f>
        <v>2.5000000000000001E-2</v>
      </c>
      <c r="T905" t="s">
        <v>8333</v>
      </c>
      <c r="U905" t="s">
        <v>8336</v>
      </c>
    </row>
    <row r="906" spans="1:21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0">
        <f t="shared" si="30"/>
        <v>42342.080289351856</v>
      </c>
      <c r="L906" s="13" t="str">
        <f t="shared" si="31"/>
        <v>2015</v>
      </c>
      <c r="M906" s="10">
        <f>(((I906/60)/60)/24)+DATE(1970,1,1)</f>
        <v>42372.080289351856</v>
      </c>
      <c r="N906" t="b">
        <v>0</v>
      </c>
      <c r="O906">
        <v>3</v>
      </c>
      <c r="P906" t="b">
        <v>0</v>
      </c>
      <c r="Q906" t="s">
        <v>8278</v>
      </c>
      <c r="R906" s="6">
        <f>E906/D906</f>
        <v>3.0200000000000001E-3</v>
      </c>
      <c r="S906" s="5">
        <f>O906/E906</f>
        <v>1.9867549668874173E-2</v>
      </c>
      <c r="T906" t="s">
        <v>8333</v>
      </c>
      <c r="U906" t="s">
        <v>8336</v>
      </c>
    </row>
    <row r="907" spans="1:21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0">
        <f t="shared" si="30"/>
        <v>40507.239884259259</v>
      </c>
      <c r="L907" s="13" t="str">
        <f t="shared" si="31"/>
        <v>2010</v>
      </c>
      <c r="M907" s="10">
        <f>(((I907/60)/60)/24)+DATE(1970,1,1)</f>
        <v>40567.239884259259</v>
      </c>
      <c r="N907" t="b">
        <v>0</v>
      </c>
      <c r="O907">
        <v>6</v>
      </c>
      <c r="P907" t="b">
        <v>0</v>
      </c>
      <c r="Q907" t="s">
        <v>8278</v>
      </c>
      <c r="R907" s="6">
        <f>E907/D907</f>
        <v>3.0153846153846153E-2</v>
      </c>
      <c r="S907" s="5">
        <f>O907/E907</f>
        <v>3.0612244897959183E-2</v>
      </c>
      <c r="T907" t="s">
        <v>8333</v>
      </c>
      <c r="U907" t="s">
        <v>8336</v>
      </c>
    </row>
    <row r="908" spans="1:21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0">
        <f t="shared" si="30"/>
        <v>41681.189699074072</v>
      </c>
      <c r="L908" s="13" t="str">
        <f t="shared" si="31"/>
        <v>2014</v>
      </c>
      <c r="M908" s="10">
        <f>(((I908/60)/60)/24)+DATE(1970,1,1)</f>
        <v>41711.148032407407</v>
      </c>
      <c r="N908" t="b">
        <v>0</v>
      </c>
      <c r="O908">
        <v>0</v>
      </c>
      <c r="P908" t="b">
        <v>0</v>
      </c>
      <c r="Q908" t="s">
        <v>8278</v>
      </c>
      <c r="R908" s="6">
        <f>E908/D908</f>
        <v>0</v>
      </c>
      <c r="S908" s="5" t="e">
        <f>O908/E908</f>
        <v>#DIV/0!</v>
      </c>
      <c r="T908" t="s">
        <v>8333</v>
      </c>
      <c r="U908" t="s">
        <v>8336</v>
      </c>
    </row>
    <row r="909" spans="1:21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0">
        <f t="shared" si="30"/>
        <v>40767.192395833335</v>
      </c>
      <c r="L909" s="13" t="str">
        <f t="shared" si="31"/>
        <v>2011</v>
      </c>
      <c r="M909" s="10">
        <f>(((I909/60)/60)/24)+DATE(1970,1,1)</f>
        <v>40797.192395833335</v>
      </c>
      <c r="N909" t="b">
        <v>0</v>
      </c>
      <c r="O909">
        <v>0</v>
      </c>
      <c r="P909" t="b">
        <v>0</v>
      </c>
      <c r="Q909" t="s">
        <v>8278</v>
      </c>
      <c r="R909" s="6">
        <f>E909/D909</f>
        <v>0</v>
      </c>
      <c r="S909" s="5" t="e">
        <f>O909/E909</f>
        <v>#DIV/0!</v>
      </c>
      <c r="T909" t="s">
        <v>8333</v>
      </c>
      <c r="U909" t="s">
        <v>8336</v>
      </c>
    </row>
    <row r="910" spans="1:21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0">
        <f t="shared" si="30"/>
        <v>40340.801562499997</v>
      </c>
      <c r="L910" s="13" t="str">
        <f t="shared" si="31"/>
        <v>2010</v>
      </c>
      <c r="M910" s="10">
        <f>(((I910/60)/60)/24)+DATE(1970,1,1)</f>
        <v>40386.207638888889</v>
      </c>
      <c r="N910" t="b">
        <v>0</v>
      </c>
      <c r="O910">
        <v>0</v>
      </c>
      <c r="P910" t="b">
        <v>0</v>
      </c>
      <c r="Q910" t="s">
        <v>8278</v>
      </c>
      <c r="R910" s="6">
        <f>E910/D910</f>
        <v>0</v>
      </c>
      <c r="S910" s="5" t="e">
        <f>O910/E910</f>
        <v>#DIV/0!</v>
      </c>
      <c r="T910" t="s">
        <v>8333</v>
      </c>
      <c r="U910" t="s">
        <v>8336</v>
      </c>
    </row>
    <row r="911" spans="1:21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0">
        <f t="shared" si="30"/>
        <v>41081.69027777778</v>
      </c>
      <c r="L911" s="13" t="str">
        <f t="shared" si="31"/>
        <v>2012</v>
      </c>
      <c r="M911" s="10">
        <f>(((I911/60)/60)/24)+DATE(1970,1,1)</f>
        <v>41113.166666666664</v>
      </c>
      <c r="N911" t="b">
        <v>0</v>
      </c>
      <c r="O911">
        <v>8</v>
      </c>
      <c r="P911" t="b">
        <v>0</v>
      </c>
      <c r="Q911" t="s">
        <v>8278</v>
      </c>
      <c r="R911" s="6">
        <f>E911/D911</f>
        <v>3.2500000000000001E-2</v>
      </c>
      <c r="S911" s="5">
        <f>O911/E911</f>
        <v>1.5384615384615385E-2</v>
      </c>
      <c r="T911" t="s">
        <v>8333</v>
      </c>
      <c r="U911" t="s">
        <v>8336</v>
      </c>
    </row>
    <row r="912" spans="1:21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0">
        <f t="shared" si="30"/>
        <v>42737.545358796298</v>
      </c>
      <c r="L912" s="13" t="str">
        <f t="shared" si="31"/>
        <v>2017</v>
      </c>
      <c r="M912" s="10">
        <f>(((I912/60)/60)/24)+DATE(1970,1,1)</f>
        <v>42797.545358796298</v>
      </c>
      <c r="N912" t="b">
        <v>0</v>
      </c>
      <c r="O912">
        <v>5</v>
      </c>
      <c r="P912" t="b">
        <v>0</v>
      </c>
      <c r="Q912" t="s">
        <v>8278</v>
      </c>
      <c r="R912" s="6">
        <f>E912/D912</f>
        <v>0.22363636363636363</v>
      </c>
      <c r="S912" s="5">
        <f>O912/E912</f>
        <v>4.065040650406504E-2</v>
      </c>
      <c r="T912" t="s">
        <v>8333</v>
      </c>
      <c r="U912" t="s">
        <v>8336</v>
      </c>
    </row>
    <row r="913" spans="1:21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0">
        <f t="shared" si="30"/>
        <v>41642.005150462966</v>
      </c>
      <c r="L913" s="13" t="str">
        <f t="shared" si="31"/>
        <v>2014</v>
      </c>
      <c r="M913" s="10">
        <f>(((I913/60)/60)/24)+DATE(1970,1,1)</f>
        <v>41663.005150462966</v>
      </c>
      <c r="N913" t="b">
        <v>0</v>
      </c>
      <c r="O913">
        <v>0</v>
      </c>
      <c r="P913" t="b">
        <v>0</v>
      </c>
      <c r="Q913" t="s">
        <v>8278</v>
      </c>
      <c r="R913" s="6">
        <f>E913/D913</f>
        <v>0</v>
      </c>
      <c r="S913" s="5" t="e">
        <f>O913/E913</f>
        <v>#DIV/0!</v>
      </c>
      <c r="T913" t="s">
        <v>8333</v>
      </c>
      <c r="U913" t="s">
        <v>8336</v>
      </c>
    </row>
    <row r="914" spans="1:21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0">
        <f t="shared" si="30"/>
        <v>41194.109340277777</v>
      </c>
      <c r="L914" s="13" t="str">
        <f t="shared" si="31"/>
        <v>2012</v>
      </c>
      <c r="M914" s="10">
        <f>(((I914/60)/60)/24)+DATE(1970,1,1)</f>
        <v>41254.151006944441</v>
      </c>
      <c r="N914" t="b">
        <v>0</v>
      </c>
      <c r="O914">
        <v>2</v>
      </c>
      <c r="P914" t="b">
        <v>0</v>
      </c>
      <c r="Q914" t="s">
        <v>8278</v>
      </c>
      <c r="R914" s="6">
        <f>E914/D914</f>
        <v>8.5714285714285719E-3</v>
      </c>
      <c r="S914" s="5">
        <f>O914/E914</f>
        <v>6.6666666666666666E-2</v>
      </c>
      <c r="T914" t="s">
        <v>8333</v>
      </c>
      <c r="U914" t="s">
        <v>8336</v>
      </c>
    </row>
    <row r="915" spans="1:21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0">
        <f t="shared" si="30"/>
        <v>41004.139108796298</v>
      </c>
      <c r="L915" s="13" t="str">
        <f t="shared" si="31"/>
        <v>2012</v>
      </c>
      <c r="M915" s="10">
        <f>(((I915/60)/60)/24)+DATE(1970,1,1)</f>
        <v>41034.139108796298</v>
      </c>
      <c r="N915" t="b">
        <v>0</v>
      </c>
      <c r="O915">
        <v>24</v>
      </c>
      <c r="P915" t="b">
        <v>0</v>
      </c>
      <c r="Q915" t="s">
        <v>8278</v>
      </c>
      <c r="R915" s="6">
        <f>E915/D915</f>
        <v>6.6066666666666662E-2</v>
      </c>
      <c r="S915" s="5">
        <f>O915/E915</f>
        <v>1.2108980827447022E-2</v>
      </c>
      <c r="T915" t="s">
        <v>8333</v>
      </c>
      <c r="U915" t="s">
        <v>8336</v>
      </c>
    </row>
    <row r="916" spans="1:21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0">
        <f t="shared" si="30"/>
        <v>41116.763275462967</v>
      </c>
      <c r="L916" s="13" t="str">
        <f t="shared" si="31"/>
        <v>2012</v>
      </c>
      <c r="M916" s="10">
        <f>(((I916/60)/60)/24)+DATE(1970,1,1)</f>
        <v>41146.763275462967</v>
      </c>
      <c r="N916" t="b">
        <v>0</v>
      </c>
      <c r="O916">
        <v>0</v>
      </c>
      <c r="P916" t="b">
        <v>0</v>
      </c>
      <c r="Q916" t="s">
        <v>8278</v>
      </c>
      <c r="R916" s="6">
        <f>E916/D916</f>
        <v>0</v>
      </c>
      <c r="S916" s="5" t="e">
        <f>O916/E916</f>
        <v>#DIV/0!</v>
      </c>
      <c r="T916" t="s">
        <v>8333</v>
      </c>
      <c r="U916" t="s">
        <v>8336</v>
      </c>
    </row>
    <row r="917" spans="1:21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0">
        <f t="shared" si="30"/>
        <v>40937.679560185185</v>
      </c>
      <c r="L917" s="13" t="str">
        <f t="shared" si="31"/>
        <v>2012</v>
      </c>
      <c r="M917" s="10">
        <f>(((I917/60)/60)/24)+DATE(1970,1,1)</f>
        <v>40969.207638888889</v>
      </c>
      <c r="N917" t="b">
        <v>0</v>
      </c>
      <c r="O917">
        <v>9</v>
      </c>
      <c r="P917" t="b">
        <v>0</v>
      </c>
      <c r="Q917" t="s">
        <v>8278</v>
      </c>
      <c r="R917" s="6">
        <f>E917/D917</f>
        <v>5.7692307692307696E-2</v>
      </c>
      <c r="S917" s="5">
        <f>O917/E917</f>
        <v>2.4E-2</v>
      </c>
      <c r="T917" t="s">
        <v>8333</v>
      </c>
      <c r="U917" t="s">
        <v>8336</v>
      </c>
    </row>
    <row r="918" spans="1:21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0">
        <f t="shared" si="30"/>
        <v>40434.853402777779</v>
      </c>
      <c r="L918" s="13" t="str">
        <f t="shared" si="31"/>
        <v>2010</v>
      </c>
      <c r="M918" s="10">
        <f>(((I918/60)/60)/24)+DATE(1970,1,1)</f>
        <v>40473.208333333336</v>
      </c>
      <c r="N918" t="b">
        <v>0</v>
      </c>
      <c r="O918">
        <v>0</v>
      </c>
      <c r="P918" t="b">
        <v>0</v>
      </c>
      <c r="Q918" t="s">
        <v>8278</v>
      </c>
      <c r="R918" s="6">
        <f>E918/D918</f>
        <v>0</v>
      </c>
      <c r="S918" s="5" t="e">
        <f>O918/E918</f>
        <v>#DIV/0!</v>
      </c>
      <c r="T918" t="s">
        <v>8333</v>
      </c>
      <c r="U918" t="s">
        <v>8336</v>
      </c>
    </row>
    <row r="919" spans="1:21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0">
        <f t="shared" si="30"/>
        <v>41802.94363425926</v>
      </c>
      <c r="L919" s="13" t="str">
        <f t="shared" si="31"/>
        <v>2014</v>
      </c>
      <c r="M919" s="10">
        <f>(((I919/60)/60)/24)+DATE(1970,1,1)</f>
        <v>41834.104166666664</v>
      </c>
      <c r="N919" t="b">
        <v>0</v>
      </c>
      <c r="O919">
        <v>1</v>
      </c>
      <c r="P919" t="b">
        <v>0</v>
      </c>
      <c r="Q919" t="s">
        <v>8278</v>
      </c>
      <c r="R919" s="6">
        <f>E919/D919</f>
        <v>6.0000000000000001E-3</v>
      </c>
      <c r="S919" s="5">
        <f>O919/E919</f>
        <v>3.3333333333333333E-2</v>
      </c>
      <c r="T919" t="s">
        <v>8333</v>
      </c>
      <c r="U919" t="s">
        <v>8336</v>
      </c>
    </row>
    <row r="920" spans="1:21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0">
        <f t="shared" si="30"/>
        <v>41944.916215277779</v>
      </c>
      <c r="L920" s="13" t="str">
        <f t="shared" si="31"/>
        <v>2014</v>
      </c>
      <c r="M920" s="10">
        <f>(((I920/60)/60)/24)+DATE(1970,1,1)</f>
        <v>41974.957881944443</v>
      </c>
      <c r="N920" t="b">
        <v>0</v>
      </c>
      <c r="O920">
        <v>10</v>
      </c>
      <c r="P920" t="b">
        <v>0</v>
      </c>
      <c r="Q920" t="s">
        <v>8278</v>
      </c>
      <c r="R920" s="6">
        <f>E920/D920</f>
        <v>5.0256410256410255E-2</v>
      </c>
      <c r="S920" s="5">
        <f>O920/E920</f>
        <v>5.1020408163265307E-2</v>
      </c>
      <c r="T920" t="s">
        <v>8333</v>
      </c>
      <c r="U920" t="s">
        <v>8336</v>
      </c>
    </row>
    <row r="921" spans="1:21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0">
        <f t="shared" si="30"/>
        <v>41227.641724537039</v>
      </c>
      <c r="L921" s="13" t="str">
        <f t="shared" si="31"/>
        <v>2012</v>
      </c>
      <c r="M921" s="10">
        <f>(((I921/60)/60)/24)+DATE(1970,1,1)</f>
        <v>41262.641724537039</v>
      </c>
      <c r="N921" t="b">
        <v>0</v>
      </c>
      <c r="O921">
        <v>1</v>
      </c>
      <c r="P921" t="b">
        <v>0</v>
      </c>
      <c r="Q921" t="s">
        <v>8278</v>
      </c>
      <c r="R921" s="6">
        <f>E921/D921</f>
        <v>5.0000000000000001E-3</v>
      </c>
      <c r="S921" s="5">
        <f>O921/E921</f>
        <v>0.01</v>
      </c>
      <c r="T921" t="s">
        <v>8333</v>
      </c>
      <c r="U921" t="s">
        <v>8336</v>
      </c>
    </row>
    <row r="922" spans="1:21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0">
        <f t="shared" si="30"/>
        <v>41562.67155092593</v>
      </c>
      <c r="L922" s="13" t="str">
        <f t="shared" si="31"/>
        <v>2013</v>
      </c>
      <c r="M922" s="10">
        <f>(((I922/60)/60)/24)+DATE(1970,1,1)</f>
        <v>41592.713217592594</v>
      </c>
      <c r="N922" t="b">
        <v>0</v>
      </c>
      <c r="O922">
        <v>0</v>
      </c>
      <c r="P922" t="b">
        <v>0</v>
      </c>
      <c r="Q922" t="s">
        <v>8278</v>
      </c>
      <c r="R922" s="6">
        <f>E922/D922</f>
        <v>0</v>
      </c>
      <c r="S922" s="5" t="e">
        <f>O922/E922</f>
        <v>#DIV/0!</v>
      </c>
      <c r="T922" t="s">
        <v>8333</v>
      </c>
      <c r="U922" t="s">
        <v>8336</v>
      </c>
    </row>
    <row r="923" spans="1:21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0">
        <f t="shared" si="30"/>
        <v>40847.171018518515</v>
      </c>
      <c r="L923" s="13" t="str">
        <f t="shared" si="31"/>
        <v>2011</v>
      </c>
      <c r="M923" s="10">
        <f>(((I923/60)/60)/24)+DATE(1970,1,1)</f>
        <v>40889.212685185186</v>
      </c>
      <c r="N923" t="b">
        <v>0</v>
      </c>
      <c r="O923">
        <v>20</v>
      </c>
      <c r="P923" t="b">
        <v>0</v>
      </c>
      <c r="Q923" t="s">
        <v>8278</v>
      </c>
      <c r="R923" s="6">
        <f>E923/D923</f>
        <v>0.309</v>
      </c>
      <c r="S923" s="5">
        <f>O923/E923</f>
        <v>4.3149946062567418E-3</v>
      </c>
      <c r="T923" t="s">
        <v>8333</v>
      </c>
      <c r="U923" t="s">
        <v>8336</v>
      </c>
    </row>
    <row r="924" spans="1:21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0">
        <f t="shared" si="30"/>
        <v>41878.530011574076</v>
      </c>
      <c r="L924" s="13" t="str">
        <f t="shared" si="31"/>
        <v>2014</v>
      </c>
      <c r="M924" s="10">
        <f>(((I924/60)/60)/24)+DATE(1970,1,1)</f>
        <v>41913.530011574076</v>
      </c>
      <c r="N924" t="b">
        <v>0</v>
      </c>
      <c r="O924">
        <v>30</v>
      </c>
      <c r="P924" t="b">
        <v>0</v>
      </c>
      <c r="Q924" t="s">
        <v>8278</v>
      </c>
      <c r="R924" s="6">
        <f>E924/D924</f>
        <v>0.21037037037037037</v>
      </c>
      <c r="S924" s="5">
        <f>O924/E924</f>
        <v>5.2816901408450703E-3</v>
      </c>
      <c r="T924" t="s">
        <v>8333</v>
      </c>
      <c r="U924" t="s">
        <v>8336</v>
      </c>
    </row>
    <row r="925" spans="1:21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0">
        <f t="shared" si="30"/>
        <v>41934.959756944445</v>
      </c>
      <c r="L925" s="13" t="str">
        <f t="shared" si="31"/>
        <v>2014</v>
      </c>
      <c r="M925" s="10">
        <f>(((I925/60)/60)/24)+DATE(1970,1,1)</f>
        <v>41965.001423611116</v>
      </c>
      <c r="N925" t="b">
        <v>0</v>
      </c>
      <c r="O925">
        <v>6</v>
      </c>
      <c r="P925" t="b">
        <v>0</v>
      </c>
      <c r="Q925" t="s">
        <v>8278</v>
      </c>
      <c r="R925" s="6">
        <f>E925/D925</f>
        <v>2.1999999999999999E-2</v>
      </c>
      <c r="S925" s="5">
        <f>O925/E925</f>
        <v>1.8181818181818181E-2</v>
      </c>
      <c r="T925" t="s">
        <v>8333</v>
      </c>
      <c r="U925" t="s">
        <v>8336</v>
      </c>
    </row>
    <row r="926" spans="1:21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0">
        <f t="shared" si="30"/>
        <v>41288.942928240744</v>
      </c>
      <c r="L926" s="13" t="str">
        <f t="shared" si="31"/>
        <v>2013</v>
      </c>
      <c r="M926" s="10">
        <f>(((I926/60)/60)/24)+DATE(1970,1,1)</f>
        <v>41318.942928240744</v>
      </c>
      <c r="N926" t="b">
        <v>0</v>
      </c>
      <c r="O926">
        <v>15</v>
      </c>
      <c r="P926" t="b">
        <v>0</v>
      </c>
      <c r="Q926" t="s">
        <v>8278</v>
      </c>
      <c r="R926" s="6">
        <f>E926/D926</f>
        <v>0.109</v>
      </c>
      <c r="S926" s="5">
        <f>O926/E926</f>
        <v>4.5871559633027525E-2</v>
      </c>
      <c r="T926" t="s">
        <v>8333</v>
      </c>
      <c r="U926" t="s">
        <v>8336</v>
      </c>
    </row>
    <row r="927" spans="1:21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0">
        <f t="shared" si="30"/>
        <v>41575.880914351852</v>
      </c>
      <c r="L927" s="13" t="str">
        <f t="shared" si="31"/>
        <v>2013</v>
      </c>
      <c r="M927" s="10">
        <f>(((I927/60)/60)/24)+DATE(1970,1,1)</f>
        <v>41605.922581018516</v>
      </c>
      <c r="N927" t="b">
        <v>0</v>
      </c>
      <c r="O927">
        <v>5</v>
      </c>
      <c r="P927" t="b">
        <v>0</v>
      </c>
      <c r="Q927" t="s">
        <v>8278</v>
      </c>
      <c r="R927" s="6">
        <f>E927/D927</f>
        <v>2.6666666666666668E-2</v>
      </c>
      <c r="S927" s="5">
        <f>O927/E927</f>
        <v>3.125E-2</v>
      </c>
      <c r="T927" t="s">
        <v>8333</v>
      </c>
      <c r="U927" t="s">
        <v>8336</v>
      </c>
    </row>
    <row r="928" spans="1:21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0">
        <f t="shared" si="30"/>
        <v>40338.02002314815</v>
      </c>
      <c r="L928" s="13" t="str">
        <f t="shared" si="31"/>
        <v>2010</v>
      </c>
      <c r="M928" s="10">
        <f>(((I928/60)/60)/24)+DATE(1970,1,1)</f>
        <v>40367.944444444445</v>
      </c>
      <c r="N928" t="b">
        <v>0</v>
      </c>
      <c r="O928">
        <v>0</v>
      </c>
      <c r="P928" t="b">
        <v>0</v>
      </c>
      <c r="Q928" t="s">
        <v>8278</v>
      </c>
      <c r="R928" s="6">
        <f>E928/D928</f>
        <v>0</v>
      </c>
      <c r="S928" s="5" t="e">
        <f>O928/E928</f>
        <v>#DIV/0!</v>
      </c>
      <c r="T928" t="s">
        <v>8333</v>
      </c>
      <c r="U928" t="s">
        <v>8336</v>
      </c>
    </row>
    <row r="929" spans="1:21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0">
        <f t="shared" si="30"/>
        <v>41013.822858796295</v>
      </c>
      <c r="L929" s="13" t="str">
        <f t="shared" si="31"/>
        <v>2012</v>
      </c>
      <c r="M929" s="10">
        <f>(((I929/60)/60)/24)+DATE(1970,1,1)</f>
        <v>41043.822858796295</v>
      </c>
      <c r="N929" t="b">
        <v>0</v>
      </c>
      <c r="O929">
        <v>0</v>
      </c>
      <c r="P929" t="b">
        <v>0</v>
      </c>
      <c r="Q929" t="s">
        <v>8278</v>
      </c>
      <c r="R929" s="6">
        <f>E929/D929</f>
        <v>0</v>
      </c>
      <c r="S929" s="5" t="e">
        <f>O929/E929</f>
        <v>#DIV/0!</v>
      </c>
      <c r="T929" t="s">
        <v>8333</v>
      </c>
      <c r="U929" t="s">
        <v>8336</v>
      </c>
    </row>
    <row r="930" spans="1:21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0">
        <f t="shared" si="30"/>
        <v>41180.86241898148</v>
      </c>
      <c r="L930" s="13" t="str">
        <f t="shared" si="31"/>
        <v>2012</v>
      </c>
      <c r="M930" s="10">
        <f>(((I930/60)/60)/24)+DATE(1970,1,1)</f>
        <v>41231</v>
      </c>
      <c r="N930" t="b">
        <v>0</v>
      </c>
      <c r="O930">
        <v>28</v>
      </c>
      <c r="P930" t="b">
        <v>0</v>
      </c>
      <c r="Q930" t="s">
        <v>8278</v>
      </c>
      <c r="R930" s="6">
        <f>E930/D930</f>
        <v>0.10862068965517241</v>
      </c>
      <c r="S930" s="5">
        <f>O930/E930</f>
        <v>1.7777777777777778E-2</v>
      </c>
      <c r="T930" t="s">
        <v>8333</v>
      </c>
      <c r="U930" t="s">
        <v>8336</v>
      </c>
    </row>
    <row r="931" spans="1:21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0">
        <f t="shared" si="30"/>
        <v>40978.238067129627</v>
      </c>
      <c r="L931" s="13" t="str">
        <f t="shared" si="31"/>
        <v>2012</v>
      </c>
      <c r="M931" s="10">
        <f>(((I931/60)/60)/24)+DATE(1970,1,1)</f>
        <v>41008.196400462963</v>
      </c>
      <c r="N931" t="b">
        <v>0</v>
      </c>
      <c r="O931">
        <v>0</v>
      </c>
      <c r="P931" t="b">
        <v>0</v>
      </c>
      <c r="Q931" t="s">
        <v>8278</v>
      </c>
      <c r="R931" s="6">
        <f>E931/D931</f>
        <v>0</v>
      </c>
      <c r="S931" s="5" t="e">
        <f>O931/E931</f>
        <v>#DIV/0!</v>
      </c>
      <c r="T931" t="s">
        <v>8333</v>
      </c>
      <c r="U931" t="s">
        <v>8336</v>
      </c>
    </row>
    <row r="932" spans="1:21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0">
        <f t="shared" si="30"/>
        <v>40312.915578703702</v>
      </c>
      <c r="L932" s="13" t="str">
        <f t="shared" si="31"/>
        <v>2010</v>
      </c>
      <c r="M932" s="10">
        <f>(((I932/60)/60)/24)+DATE(1970,1,1)</f>
        <v>40354.897222222222</v>
      </c>
      <c r="N932" t="b">
        <v>0</v>
      </c>
      <c r="O932">
        <v>5</v>
      </c>
      <c r="P932" t="b">
        <v>0</v>
      </c>
      <c r="Q932" t="s">
        <v>8278</v>
      </c>
      <c r="R932" s="6">
        <f>E932/D932</f>
        <v>0.38333333333333336</v>
      </c>
      <c r="S932" s="5">
        <f>O932/E932</f>
        <v>1.4492753623188406E-2</v>
      </c>
      <c r="T932" t="s">
        <v>8333</v>
      </c>
      <c r="U932" t="s">
        <v>8336</v>
      </c>
    </row>
    <row r="933" spans="1:21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0">
        <f t="shared" si="30"/>
        <v>41680.359976851854</v>
      </c>
      <c r="L933" s="13" t="str">
        <f t="shared" si="31"/>
        <v>2014</v>
      </c>
      <c r="M933" s="10">
        <f>(((I933/60)/60)/24)+DATE(1970,1,1)</f>
        <v>41714.916666666664</v>
      </c>
      <c r="N933" t="b">
        <v>0</v>
      </c>
      <c r="O933">
        <v>7</v>
      </c>
      <c r="P933" t="b">
        <v>0</v>
      </c>
      <c r="Q933" t="s">
        <v>8278</v>
      </c>
      <c r="R933" s="6">
        <f>E933/D933</f>
        <v>6.5500000000000003E-2</v>
      </c>
      <c r="S933" s="5">
        <f>O933/E933</f>
        <v>5.3435114503816793E-2</v>
      </c>
      <c r="T933" t="s">
        <v>8333</v>
      </c>
      <c r="U933" t="s">
        <v>8336</v>
      </c>
    </row>
    <row r="934" spans="1:21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0">
        <f t="shared" si="30"/>
        <v>41310.969270833331</v>
      </c>
      <c r="L934" s="13" t="str">
        <f t="shared" si="31"/>
        <v>2013</v>
      </c>
      <c r="M934" s="10">
        <f>(((I934/60)/60)/24)+DATE(1970,1,1)</f>
        <v>41355.927604166667</v>
      </c>
      <c r="N934" t="b">
        <v>0</v>
      </c>
      <c r="O934">
        <v>30</v>
      </c>
      <c r="P934" t="b">
        <v>0</v>
      </c>
      <c r="Q934" t="s">
        <v>8278</v>
      </c>
      <c r="R934" s="6">
        <f>E934/D934</f>
        <v>0.14536842105263159</v>
      </c>
      <c r="S934" s="5">
        <f>O934/E934</f>
        <v>2.1723388848660392E-2</v>
      </c>
      <c r="T934" t="s">
        <v>8333</v>
      </c>
      <c r="U934" t="s">
        <v>8336</v>
      </c>
    </row>
    <row r="935" spans="1:21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0">
        <f t="shared" si="30"/>
        <v>41711.169085648151</v>
      </c>
      <c r="L935" s="13" t="str">
        <f t="shared" si="31"/>
        <v>2014</v>
      </c>
      <c r="M935" s="10">
        <f>(((I935/60)/60)/24)+DATE(1970,1,1)</f>
        <v>41771.169085648151</v>
      </c>
      <c r="N935" t="b">
        <v>0</v>
      </c>
      <c r="O935">
        <v>2</v>
      </c>
      <c r="P935" t="b">
        <v>0</v>
      </c>
      <c r="Q935" t="s">
        <v>8278</v>
      </c>
      <c r="R935" s="6">
        <f>E935/D935</f>
        <v>0.06</v>
      </c>
      <c r="S935" s="5">
        <f>O935/E935</f>
        <v>1.6666666666666666E-2</v>
      </c>
      <c r="T935" t="s">
        <v>8333</v>
      </c>
      <c r="U935" t="s">
        <v>8336</v>
      </c>
    </row>
    <row r="936" spans="1:21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0">
        <f t="shared" si="30"/>
        <v>41733.737083333333</v>
      </c>
      <c r="L936" s="13" t="str">
        <f t="shared" si="31"/>
        <v>2014</v>
      </c>
      <c r="M936" s="10">
        <f>(((I936/60)/60)/24)+DATE(1970,1,1)</f>
        <v>41763.25</v>
      </c>
      <c r="N936" t="b">
        <v>0</v>
      </c>
      <c r="O936">
        <v>30</v>
      </c>
      <c r="P936" t="b">
        <v>0</v>
      </c>
      <c r="Q936" t="s">
        <v>8278</v>
      </c>
      <c r="R936" s="6">
        <f>E936/D936</f>
        <v>0.30399999999999999</v>
      </c>
      <c r="S936" s="5">
        <f>O936/E936</f>
        <v>1.9736842105263157E-2</v>
      </c>
      <c r="T936" t="s">
        <v>8333</v>
      </c>
      <c r="U936" t="s">
        <v>8336</v>
      </c>
    </row>
    <row r="937" spans="1:21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0">
        <f t="shared" si="30"/>
        <v>42368.333668981482</v>
      </c>
      <c r="L937" s="13" t="str">
        <f t="shared" si="31"/>
        <v>2015</v>
      </c>
      <c r="M937" s="10">
        <f>(((I937/60)/60)/24)+DATE(1970,1,1)</f>
        <v>42398.333668981482</v>
      </c>
      <c r="N937" t="b">
        <v>0</v>
      </c>
      <c r="O937">
        <v>2</v>
      </c>
      <c r="P937" t="b">
        <v>0</v>
      </c>
      <c r="Q937" t="s">
        <v>8278</v>
      </c>
      <c r="R937" s="6">
        <f>E937/D937</f>
        <v>1.4285714285714285E-2</v>
      </c>
      <c r="S937" s="5">
        <f>O937/E937</f>
        <v>0.04</v>
      </c>
      <c r="T937" t="s">
        <v>8333</v>
      </c>
      <c r="U937" t="s">
        <v>8336</v>
      </c>
    </row>
    <row r="938" spans="1:21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0">
        <f t="shared" si="30"/>
        <v>40883.024178240739</v>
      </c>
      <c r="L938" s="13" t="str">
        <f t="shared" si="31"/>
        <v>2011</v>
      </c>
      <c r="M938" s="10">
        <f>(((I938/60)/60)/24)+DATE(1970,1,1)</f>
        <v>40926.833333333336</v>
      </c>
      <c r="N938" t="b">
        <v>0</v>
      </c>
      <c r="O938">
        <v>0</v>
      </c>
      <c r="P938" t="b">
        <v>0</v>
      </c>
      <c r="Q938" t="s">
        <v>8278</v>
      </c>
      <c r="R938" s="6">
        <f>E938/D938</f>
        <v>0</v>
      </c>
      <c r="S938" s="5" t="e">
        <f>O938/E938</f>
        <v>#DIV/0!</v>
      </c>
      <c r="T938" t="s">
        <v>8333</v>
      </c>
      <c r="U938" t="s">
        <v>8336</v>
      </c>
    </row>
    <row r="939" spans="1:21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0">
        <f t="shared" si="30"/>
        <v>41551.798113425924</v>
      </c>
      <c r="L939" s="13" t="str">
        <f t="shared" si="31"/>
        <v>2013</v>
      </c>
      <c r="M939" s="10">
        <f>(((I939/60)/60)/24)+DATE(1970,1,1)</f>
        <v>41581.839780092596</v>
      </c>
      <c r="N939" t="b">
        <v>0</v>
      </c>
      <c r="O939">
        <v>2</v>
      </c>
      <c r="P939" t="b">
        <v>0</v>
      </c>
      <c r="Q939" t="s">
        <v>8278</v>
      </c>
      <c r="R939" s="6">
        <f>E939/D939</f>
        <v>1.1428571428571429E-2</v>
      </c>
      <c r="S939" s="5">
        <f>O939/E939</f>
        <v>0.05</v>
      </c>
      <c r="T939" t="s">
        <v>8333</v>
      </c>
      <c r="U939" t="s">
        <v>8336</v>
      </c>
    </row>
    <row r="940" spans="1:21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0">
        <f t="shared" si="30"/>
        <v>41124.479722222226</v>
      </c>
      <c r="L940" s="13" t="str">
        <f t="shared" si="31"/>
        <v>2012</v>
      </c>
      <c r="M940" s="10">
        <f>(((I940/60)/60)/24)+DATE(1970,1,1)</f>
        <v>41154.479722222226</v>
      </c>
      <c r="N940" t="b">
        <v>0</v>
      </c>
      <c r="O940">
        <v>1</v>
      </c>
      <c r="P940" t="b">
        <v>0</v>
      </c>
      <c r="Q940" t="s">
        <v>8278</v>
      </c>
      <c r="R940" s="6">
        <f>E940/D940</f>
        <v>3.5714285714285713E-3</v>
      </c>
      <c r="S940" s="5">
        <f>O940/E940</f>
        <v>0.04</v>
      </c>
      <c r="T940" t="s">
        <v>8333</v>
      </c>
      <c r="U940" t="s">
        <v>8336</v>
      </c>
    </row>
    <row r="941" spans="1:21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0">
        <f t="shared" si="30"/>
        <v>41416.763171296298</v>
      </c>
      <c r="L941" s="13" t="str">
        <f t="shared" si="31"/>
        <v>2013</v>
      </c>
      <c r="M941" s="10">
        <f>(((I941/60)/60)/24)+DATE(1970,1,1)</f>
        <v>41455.831944444442</v>
      </c>
      <c r="N941" t="b">
        <v>0</v>
      </c>
      <c r="O941">
        <v>2</v>
      </c>
      <c r="P941" t="b">
        <v>0</v>
      </c>
      <c r="Q941" t="s">
        <v>8278</v>
      </c>
      <c r="R941" s="6">
        <f>E941/D941</f>
        <v>1.4545454545454545E-2</v>
      </c>
      <c r="S941" s="5">
        <f>O941/E941</f>
        <v>0.05</v>
      </c>
      <c r="T941" t="s">
        <v>8333</v>
      </c>
      <c r="U941" t="s">
        <v>8336</v>
      </c>
    </row>
    <row r="942" spans="1:21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0">
        <f t="shared" si="30"/>
        <v>42182.008402777778</v>
      </c>
      <c r="L942" s="13" t="str">
        <f t="shared" si="31"/>
        <v>2015</v>
      </c>
      <c r="M942" s="10">
        <f>(((I942/60)/60)/24)+DATE(1970,1,1)</f>
        <v>42227.008402777778</v>
      </c>
      <c r="N942" t="b">
        <v>0</v>
      </c>
      <c r="O942">
        <v>14</v>
      </c>
      <c r="P942" t="b">
        <v>0</v>
      </c>
      <c r="Q942" t="s">
        <v>8273</v>
      </c>
      <c r="R942" s="6">
        <f>E942/D942</f>
        <v>0.17155555555555554</v>
      </c>
      <c r="S942" s="5">
        <f>O942/E942</f>
        <v>9.0673575129533671E-3</v>
      </c>
      <c r="T942" t="s">
        <v>8327</v>
      </c>
      <c r="U942" t="s">
        <v>8329</v>
      </c>
    </row>
    <row r="943" spans="1:21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0">
        <f t="shared" si="30"/>
        <v>42746.096585648149</v>
      </c>
      <c r="L943" s="13" t="str">
        <f t="shared" si="31"/>
        <v>2017</v>
      </c>
      <c r="M943" s="10">
        <f>(((I943/60)/60)/24)+DATE(1970,1,1)</f>
        <v>42776.096585648149</v>
      </c>
      <c r="N943" t="b">
        <v>0</v>
      </c>
      <c r="O943">
        <v>31</v>
      </c>
      <c r="P943" t="b">
        <v>0</v>
      </c>
      <c r="Q943" t="s">
        <v>8273</v>
      </c>
      <c r="R943" s="6">
        <f>E943/D943</f>
        <v>2.3220000000000001E-2</v>
      </c>
      <c r="S943" s="5">
        <f>O943/E943</f>
        <v>2.6701119724375538E-2</v>
      </c>
      <c r="T943" t="s">
        <v>8327</v>
      </c>
      <c r="U943" t="s">
        <v>8329</v>
      </c>
    </row>
    <row r="944" spans="1:21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0">
        <f t="shared" si="30"/>
        <v>42382.843287037031</v>
      </c>
      <c r="L944" s="13" t="str">
        <f t="shared" si="31"/>
        <v>2016</v>
      </c>
      <c r="M944" s="10">
        <f>(((I944/60)/60)/24)+DATE(1970,1,1)</f>
        <v>42418.843287037031</v>
      </c>
      <c r="N944" t="b">
        <v>0</v>
      </c>
      <c r="O944">
        <v>16</v>
      </c>
      <c r="P944" t="b">
        <v>0</v>
      </c>
      <c r="Q944" t="s">
        <v>8273</v>
      </c>
      <c r="R944" s="6">
        <f>E944/D944</f>
        <v>8.9066666666666669E-2</v>
      </c>
      <c r="S944" s="5">
        <f>O944/E944</f>
        <v>2.3952095808383235E-2</v>
      </c>
      <c r="T944" t="s">
        <v>8327</v>
      </c>
      <c r="U944" t="s">
        <v>8329</v>
      </c>
    </row>
    <row r="945" spans="1:21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0">
        <f t="shared" si="30"/>
        <v>42673.66788194445</v>
      </c>
      <c r="L945" s="13" t="str">
        <f t="shared" si="31"/>
        <v>2016</v>
      </c>
      <c r="M945" s="10">
        <f>(((I945/60)/60)/24)+DATE(1970,1,1)</f>
        <v>42703.709548611107</v>
      </c>
      <c r="N945" t="b">
        <v>0</v>
      </c>
      <c r="O945">
        <v>12</v>
      </c>
      <c r="P945" t="b">
        <v>0</v>
      </c>
      <c r="Q945" t="s">
        <v>8273</v>
      </c>
      <c r="R945" s="6">
        <f>E945/D945</f>
        <v>9.633333333333334E-2</v>
      </c>
      <c r="S945" s="5">
        <f>O945/E945</f>
        <v>4.1522491349480967E-2</v>
      </c>
      <c r="T945" t="s">
        <v>8327</v>
      </c>
      <c r="U945" t="s">
        <v>8329</v>
      </c>
    </row>
    <row r="946" spans="1:21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0">
        <f t="shared" si="30"/>
        <v>42444.583912037036</v>
      </c>
      <c r="L946" s="13" t="str">
        <f t="shared" si="31"/>
        <v>2016</v>
      </c>
      <c r="M946" s="10">
        <f>(((I946/60)/60)/24)+DATE(1970,1,1)</f>
        <v>42478.583333333328</v>
      </c>
      <c r="N946" t="b">
        <v>0</v>
      </c>
      <c r="O946">
        <v>96</v>
      </c>
      <c r="P946" t="b">
        <v>0</v>
      </c>
      <c r="Q946" t="s">
        <v>8273</v>
      </c>
      <c r="R946" s="6">
        <f>E946/D946</f>
        <v>0.13325999999999999</v>
      </c>
      <c r="S946" s="5">
        <f>O946/E946</f>
        <v>1.4407924358397118E-2</v>
      </c>
      <c r="T946" t="s">
        <v>8327</v>
      </c>
      <c r="U946" t="s">
        <v>8329</v>
      </c>
    </row>
    <row r="947" spans="1:21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0">
        <f t="shared" si="30"/>
        <v>42732.872986111113</v>
      </c>
      <c r="L947" s="13" t="str">
        <f t="shared" si="31"/>
        <v>2016</v>
      </c>
      <c r="M947" s="10">
        <f>(((I947/60)/60)/24)+DATE(1970,1,1)</f>
        <v>42784.999305555553</v>
      </c>
      <c r="N947" t="b">
        <v>0</v>
      </c>
      <c r="O947">
        <v>16</v>
      </c>
      <c r="P947" t="b">
        <v>0</v>
      </c>
      <c r="Q947" t="s">
        <v>8273</v>
      </c>
      <c r="R947" s="6">
        <f>E947/D947</f>
        <v>2.4840000000000001E-2</v>
      </c>
      <c r="S947" s="5">
        <f>O947/E947</f>
        <v>6.4412238325281803E-3</v>
      </c>
      <c r="T947" t="s">
        <v>8327</v>
      </c>
      <c r="U947" t="s">
        <v>8329</v>
      </c>
    </row>
    <row r="948" spans="1:21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0">
        <f t="shared" si="30"/>
        <v>42592.750555555554</v>
      </c>
      <c r="L948" s="13" t="str">
        <f t="shared" si="31"/>
        <v>2016</v>
      </c>
      <c r="M948" s="10">
        <f>(((I948/60)/60)/24)+DATE(1970,1,1)</f>
        <v>42622.750555555554</v>
      </c>
      <c r="N948" t="b">
        <v>0</v>
      </c>
      <c r="O948">
        <v>5</v>
      </c>
      <c r="P948" t="b">
        <v>0</v>
      </c>
      <c r="Q948" t="s">
        <v>8273</v>
      </c>
      <c r="R948" s="6">
        <f>E948/D948</f>
        <v>1.9066666666666666E-2</v>
      </c>
      <c r="S948" s="5">
        <f>O948/E948</f>
        <v>1.7482517482517484E-2</v>
      </c>
      <c r="T948" t="s">
        <v>8327</v>
      </c>
      <c r="U948" t="s">
        <v>8329</v>
      </c>
    </row>
    <row r="949" spans="1:21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0">
        <f t="shared" si="30"/>
        <v>42491.781319444446</v>
      </c>
      <c r="L949" s="13" t="str">
        <f t="shared" si="31"/>
        <v>2016</v>
      </c>
      <c r="M949" s="10">
        <f>(((I949/60)/60)/24)+DATE(1970,1,1)</f>
        <v>42551.781319444446</v>
      </c>
      <c r="N949" t="b">
        <v>0</v>
      </c>
      <c r="O949">
        <v>0</v>
      </c>
      <c r="P949" t="b">
        <v>0</v>
      </c>
      <c r="Q949" t="s">
        <v>8273</v>
      </c>
      <c r="R949" s="6">
        <f>E949/D949</f>
        <v>0</v>
      </c>
      <c r="S949" s="5" t="e">
        <f>O949/E949</f>
        <v>#DIV/0!</v>
      </c>
      <c r="T949" t="s">
        <v>8327</v>
      </c>
      <c r="U949" t="s">
        <v>8329</v>
      </c>
    </row>
    <row r="950" spans="1:21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0">
        <f t="shared" si="30"/>
        <v>42411.828287037039</v>
      </c>
      <c r="L950" s="13" t="str">
        <f t="shared" si="31"/>
        <v>2016</v>
      </c>
      <c r="M950" s="10">
        <f>(((I950/60)/60)/24)+DATE(1970,1,1)</f>
        <v>42441.828287037039</v>
      </c>
      <c r="N950" t="b">
        <v>0</v>
      </c>
      <c r="O950">
        <v>8</v>
      </c>
      <c r="P950" t="b">
        <v>0</v>
      </c>
      <c r="Q950" t="s">
        <v>8273</v>
      </c>
      <c r="R950" s="6">
        <f>E950/D950</f>
        <v>0.12</v>
      </c>
      <c r="S950" s="5">
        <f>O950/E950</f>
        <v>1.6666666666666666E-2</v>
      </c>
      <c r="T950" t="s">
        <v>8327</v>
      </c>
      <c r="U950" t="s">
        <v>8329</v>
      </c>
    </row>
    <row r="951" spans="1:21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0">
        <f t="shared" si="30"/>
        <v>42361.043703703705</v>
      </c>
      <c r="L951" s="13" t="str">
        <f t="shared" si="31"/>
        <v>2015</v>
      </c>
      <c r="M951" s="10">
        <f>(((I951/60)/60)/24)+DATE(1970,1,1)</f>
        <v>42421.043703703705</v>
      </c>
      <c r="N951" t="b">
        <v>0</v>
      </c>
      <c r="O951">
        <v>7</v>
      </c>
      <c r="P951" t="b">
        <v>0</v>
      </c>
      <c r="Q951" t="s">
        <v>8273</v>
      </c>
      <c r="R951" s="6">
        <f>E951/D951</f>
        <v>1.3650000000000001E-2</v>
      </c>
      <c r="S951" s="5">
        <f>O951/E951</f>
        <v>2.564102564102564E-2</v>
      </c>
      <c r="T951" t="s">
        <v>8327</v>
      </c>
      <c r="U951" t="s">
        <v>8329</v>
      </c>
    </row>
    <row r="952" spans="1:21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0">
        <f t="shared" si="30"/>
        <v>42356.750706018516</v>
      </c>
      <c r="L952" s="13" t="str">
        <f t="shared" si="31"/>
        <v>2015</v>
      </c>
      <c r="M952" s="10">
        <f>(((I952/60)/60)/24)+DATE(1970,1,1)</f>
        <v>42386.750706018516</v>
      </c>
      <c r="N952" t="b">
        <v>0</v>
      </c>
      <c r="O952">
        <v>24</v>
      </c>
      <c r="P952" t="b">
        <v>0</v>
      </c>
      <c r="Q952" t="s">
        <v>8273</v>
      </c>
      <c r="R952" s="6">
        <f>E952/D952</f>
        <v>0.28039999999999998</v>
      </c>
      <c r="S952" s="5">
        <f>O952/E952</f>
        <v>1.7118402282453638E-2</v>
      </c>
      <c r="T952" t="s">
        <v>8327</v>
      </c>
      <c r="U952" t="s">
        <v>8329</v>
      </c>
    </row>
    <row r="953" spans="1:21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0">
        <f t="shared" si="30"/>
        <v>42480.653611111105</v>
      </c>
      <c r="L953" s="13" t="str">
        <f t="shared" si="31"/>
        <v>2016</v>
      </c>
      <c r="M953" s="10">
        <f>(((I953/60)/60)/24)+DATE(1970,1,1)</f>
        <v>42525.653611111105</v>
      </c>
      <c r="N953" t="b">
        <v>0</v>
      </c>
      <c r="O953">
        <v>121</v>
      </c>
      <c r="P953" t="b">
        <v>0</v>
      </c>
      <c r="Q953" t="s">
        <v>8273</v>
      </c>
      <c r="R953" s="6">
        <f>E953/D953</f>
        <v>0.38390000000000002</v>
      </c>
      <c r="S953" s="5">
        <f>O953/E953</f>
        <v>6.3037249283667621E-3</v>
      </c>
      <c r="T953" t="s">
        <v>8327</v>
      </c>
      <c r="U953" t="s">
        <v>8329</v>
      </c>
    </row>
    <row r="954" spans="1:21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0">
        <f t="shared" si="30"/>
        <v>42662.613564814819</v>
      </c>
      <c r="L954" s="13" t="str">
        <f t="shared" si="31"/>
        <v>2016</v>
      </c>
      <c r="M954" s="10">
        <f>(((I954/60)/60)/24)+DATE(1970,1,1)</f>
        <v>42692.655231481483</v>
      </c>
      <c r="N954" t="b">
        <v>0</v>
      </c>
      <c r="O954">
        <v>196</v>
      </c>
      <c r="P954" t="b">
        <v>0</v>
      </c>
      <c r="Q954" t="s">
        <v>8273</v>
      </c>
      <c r="R954" s="6">
        <f>E954/D954</f>
        <v>0.39942857142857141</v>
      </c>
      <c r="S954" s="5">
        <f>O954/E954</f>
        <v>1.0014306151645207E-2</v>
      </c>
      <c r="T954" t="s">
        <v>8327</v>
      </c>
      <c r="U954" t="s">
        <v>8329</v>
      </c>
    </row>
    <row r="955" spans="1:21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0">
        <f t="shared" si="30"/>
        <v>41999.164340277777</v>
      </c>
      <c r="L955" s="13" t="str">
        <f t="shared" si="31"/>
        <v>2014</v>
      </c>
      <c r="M955" s="10">
        <f>(((I955/60)/60)/24)+DATE(1970,1,1)</f>
        <v>42029.164340277777</v>
      </c>
      <c r="N955" t="b">
        <v>0</v>
      </c>
      <c r="O955">
        <v>5</v>
      </c>
      <c r="P955" t="b">
        <v>0</v>
      </c>
      <c r="Q955" t="s">
        <v>8273</v>
      </c>
      <c r="R955" s="6">
        <f>E955/D955</f>
        <v>8.3999999999999995E-3</v>
      </c>
      <c r="S955" s="5">
        <f>O955/E955</f>
        <v>3.968253968253968E-2</v>
      </c>
      <c r="T955" t="s">
        <v>8327</v>
      </c>
      <c r="U955" t="s">
        <v>8329</v>
      </c>
    </row>
    <row r="956" spans="1:21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0">
        <f t="shared" si="30"/>
        <v>42194.833784722221</v>
      </c>
      <c r="L956" s="13" t="str">
        <f t="shared" si="31"/>
        <v>2015</v>
      </c>
      <c r="M956" s="10">
        <f>(((I956/60)/60)/24)+DATE(1970,1,1)</f>
        <v>42236.833784722221</v>
      </c>
      <c r="N956" t="b">
        <v>0</v>
      </c>
      <c r="O956">
        <v>73</v>
      </c>
      <c r="P956" t="b">
        <v>0</v>
      </c>
      <c r="Q956" t="s">
        <v>8273</v>
      </c>
      <c r="R956" s="6">
        <f>E956/D956</f>
        <v>0.43406666666666666</v>
      </c>
      <c r="S956" s="5">
        <f>O956/E956</f>
        <v>1.1211795423130088E-2</v>
      </c>
      <c r="T956" t="s">
        <v>8327</v>
      </c>
      <c r="U956" t="s">
        <v>8329</v>
      </c>
    </row>
    <row r="957" spans="1:21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0">
        <f t="shared" si="30"/>
        <v>42586.295138888891</v>
      </c>
      <c r="L957" s="13" t="str">
        <f t="shared" si="31"/>
        <v>2016</v>
      </c>
      <c r="M957" s="10">
        <f>(((I957/60)/60)/24)+DATE(1970,1,1)</f>
        <v>42626.295138888891</v>
      </c>
      <c r="N957" t="b">
        <v>0</v>
      </c>
      <c r="O957">
        <v>93</v>
      </c>
      <c r="P957" t="b">
        <v>0</v>
      </c>
      <c r="Q957" t="s">
        <v>8273</v>
      </c>
      <c r="R957" s="6">
        <f>E957/D957</f>
        <v>5.6613333333333335E-2</v>
      </c>
      <c r="S957" s="5">
        <f>O957/E957</f>
        <v>5.4757418747056049E-3</v>
      </c>
      <c r="T957" t="s">
        <v>8327</v>
      </c>
      <c r="U957" t="s">
        <v>8329</v>
      </c>
    </row>
    <row r="958" spans="1:21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0">
        <f t="shared" si="30"/>
        <v>42060.913877314815</v>
      </c>
      <c r="L958" s="13" t="str">
        <f t="shared" si="31"/>
        <v>2015</v>
      </c>
      <c r="M958" s="10">
        <f>(((I958/60)/60)/24)+DATE(1970,1,1)</f>
        <v>42120.872210648144</v>
      </c>
      <c r="N958" t="b">
        <v>0</v>
      </c>
      <c r="O958">
        <v>17</v>
      </c>
      <c r="P958" t="b">
        <v>0</v>
      </c>
      <c r="Q958" t="s">
        <v>8273</v>
      </c>
      <c r="R958" s="6">
        <f>E958/D958</f>
        <v>1.7219999999999999E-2</v>
      </c>
      <c r="S958" s="5">
        <f>O958/E958</f>
        <v>1.9744483159117306E-2</v>
      </c>
      <c r="T958" t="s">
        <v>8327</v>
      </c>
      <c r="U958" t="s">
        <v>8329</v>
      </c>
    </row>
    <row r="959" spans="1:21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0">
        <f t="shared" si="30"/>
        <v>42660.552465277782</v>
      </c>
      <c r="L959" s="13" t="str">
        <f t="shared" si="31"/>
        <v>2016</v>
      </c>
      <c r="M959" s="10">
        <f>(((I959/60)/60)/24)+DATE(1970,1,1)</f>
        <v>42691.594131944439</v>
      </c>
      <c r="N959" t="b">
        <v>0</v>
      </c>
      <c r="O959">
        <v>7</v>
      </c>
      <c r="P959" t="b">
        <v>0</v>
      </c>
      <c r="Q959" t="s">
        <v>8273</v>
      </c>
      <c r="R959" s="6">
        <f>E959/D959</f>
        <v>1.9416666666666665E-2</v>
      </c>
      <c r="S959" s="5">
        <f>O959/E959</f>
        <v>3.0042918454935622E-2</v>
      </c>
      <c r="T959" t="s">
        <v>8327</v>
      </c>
      <c r="U959" t="s">
        <v>8329</v>
      </c>
    </row>
    <row r="960" spans="1:21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0">
        <f t="shared" si="30"/>
        <v>42082.802812499998</v>
      </c>
      <c r="L960" s="13" t="str">
        <f t="shared" si="31"/>
        <v>2015</v>
      </c>
      <c r="M960" s="10">
        <f>(((I960/60)/60)/24)+DATE(1970,1,1)</f>
        <v>42104.207638888889</v>
      </c>
      <c r="N960" t="b">
        <v>0</v>
      </c>
      <c r="O960">
        <v>17</v>
      </c>
      <c r="P960" t="b">
        <v>0</v>
      </c>
      <c r="Q960" t="s">
        <v>8273</v>
      </c>
      <c r="R960" s="6">
        <f>E960/D960</f>
        <v>0.11328275684711328</v>
      </c>
      <c r="S960" s="5">
        <f>O960/E960</f>
        <v>1.9296254256526674E-2</v>
      </c>
      <c r="T960" t="s">
        <v>8327</v>
      </c>
      <c r="U960" t="s">
        <v>8329</v>
      </c>
    </row>
    <row r="961" spans="1:21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0">
        <f t="shared" si="30"/>
        <v>41993.174363425926</v>
      </c>
      <c r="L961" s="13" t="str">
        <f t="shared" si="31"/>
        <v>2014</v>
      </c>
      <c r="M961" s="10">
        <f>(((I961/60)/60)/24)+DATE(1970,1,1)</f>
        <v>42023.174363425926</v>
      </c>
      <c r="N961" t="b">
        <v>0</v>
      </c>
      <c r="O961">
        <v>171</v>
      </c>
      <c r="P961" t="b">
        <v>0</v>
      </c>
      <c r="Q961" t="s">
        <v>8273</v>
      </c>
      <c r="R961" s="6">
        <f>E961/D961</f>
        <v>0.3886</v>
      </c>
      <c r="S961" s="5">
        <f>O961/E961</f>
        <v>8.8008234688625835E-3</v>
      </c>
      <c r="T961" t="s">
        <v>8327</v>
      </c>
      <c r="U961" t="s">
        <v>8329</v>
      </c>
    </row>
    <row r="962" spans="1:21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0">
        <f t="shared" si="30"/>
        <v>42766.626793981486</v>
      </c>
      <c r="L962" s="13" t="str">
        <f t="shared" si="31"/>
        <v>2017</v>
      </c>
      <c r="M962" s="10">
        <f>(((I962/60)/60)/24)+DATE(1970,1,1)</f>
        <v>42808.585127314815</v>
      </c>
      <c r="N962" t="b">
        <v>0</v>
      </c>
      <c r="O962">
        <v>188</v>
      </c>
      <c r="P962" t="b">
        <v>0</v>
      </c>
      <c r="Q962" t="s">
        <v>8273</v>
      </c>
      <c r="R962" s="6">
        <f>E962/D962</f>
        <v>0.46100628930817611</v>
      </c>
      <c r="S962" s="5">
        <f>O962/E962</f>
        <v>7.3280062366010527E-3</v>
      </c>
      <c r="T962" t="s">
        <v>8327</v>
      </c>
      <c r="U962" t="s">
        <v>8329</v>
      </c>
    </row>
    <row r="963" spans="1:21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0">
        <f t="shared" ref="K963:K1026" si="32">(((J963/60)/60)/24)+DATE(1970,1,1)</f>
        <v>42740.693692129629</v>
      </c>
      <c r="L963" s="13" t="str">
        <f t="shared" ref="L963:L1026" si="33">TEXT(K963,"yyyy")</f>
        <v>2017</v>
      </c>
      <c r="M963" s="10">
        <f>(((I963/60)/60)/24)+DATE(1970,1,1)</f>
        <v>42786.791666666672</v>
      </c>
      <c r="N963" t="b">
        <v>0</v>
      </c>
      <c r="O963">
        <v>110</v>
      </c>
      <c r="P963" t="b">
        <v>0</v>
      </c>
      <c r="Q963" t="s">
        <v>8273</v>
      </c>
      <c r="R963" s="6">
        <f>E963/D963</f>
        <v>0.42188421052631581</v>
      </c>
      <c r="S963" s="5">
        <f>O963/E963</f>
        <v>2.744579455575239E-3</v>
      </c>
      <c r="T963" t="s">
        <v>8327</v>
      </c>
      <c r="U963" t="s">
        <v>8329</v>
      </c>
    </row>
    <row r="964" spans="1:21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0">
        <f t="shared" si="32"/>
        <v>42373.712418981479</v>
      </c>
      <c r="L964" s="13" t="str">
        <f t="shared" si="33"/>
        <v>2016</v>
      </c>
      <c r="M964" s="10">
        <f>(((I964/60)/60)/24)+DATE(1970,1,1)</f>
        <v>42411.712418981479</v>
      </c>
      <c r="N964" t="b">
        <v>0</v>
      </c>
      <c r="O964">
        <v>37</v>
      </c>
      <c r="P964" t="b">
        <v>0</v>
      </c>
      <c r="Q964" t="s">
        <v>8273</v>
      </c>
      <c r="R964" s="6">
        <f>E964/D964</f>
        <v>0.2848</v>
      </c>
      <c r="S964" s="5">
        <f>O964/E964</f>
        <v>5.1966292134831463E-2</v>
      </c>
      <c r="T964" t="s">
        <v>8327</v>
      </c>
      <c r="U964" t="s">
        <v>8329</v>
      </c>
    </row>
    <row r="965" spans="1:21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0">
        <f t="shared" si="32"/>
        <v>42625.635636574079</v>
      </c>
      <c r="L965" s="13" t="str">
        <f t="shared" si="33"/>
        <v>2016</v>
      </c>
      <c r="M965" s="10">
        <f>(((I965/60)/60)/24)+DATE(1970,1,1)</f>
        <v>42660.635636574079</v>
      </c>
      <c r="N965" t="b">
        <v>0</v>
      </c>
      <c r="O965">
        <v>9</v>
      </c>
      <c r="P965" t="b">
        <v>0</v>
      </c>
      <c r="Q965" t="s">
        <v>8273</v>
      </c>
      <c r="R965" s="6">
        <f>E965/D965</f>
        <v>1.0771428571428571E-2</v>
      </c>
      <c r="S965" s="5">
        <f>O965/E965</f>
        <v>2.3872679045092837E-2</v>
      </c>
      <c r="T965" t="s">
        <v>8327</v>
      </c>
      <c r="U965" t="s">
        <v>8329</v>
      </c>
    </row>
    <row r="966" spans="1:21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0">
        <f t="shared" si="32"/>
        <v>42208.628692129627</v>
      </c>
      <c r="L966" s="13" t="str">
        <f t="shared" si="33"/>
        <v>2015</v>
      </c>
      <c r="M966" s="10">
        <f>(((I966/60)/60)/24)+DATE(1970,1,1)</f>
        <v>42248.628692129627</v>
      </c>
      <c r="N966" t="b">
        <v>0</v>
      </c>
      <c r="O966">
        <v>29</v>
      </c>
      <c r="P966" t="b">
        <v>0</v>
      </c>
      <c r="Q966" t="s">
        <v>8273</v>
      </c>
      <c r="R966" s="6">
        <f>E966/D966</f>
        <v>7.9909090909090902E-3</v>
      </c>
      <c r="S966" s="5">
        <f>O966/E966</f>
        <v>3.2992036405005691E-2</v>
      </c>
      <c r="T966" t="s">
        <v>8327</v>
      </c>
      <c r="U966" t="s">
        <v>8329</v>
      </c>
    </row>
    <row r="967" spans="1:21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0">
        <f t="shared" si="32"/>
        <v>42637.016736111109</v>
      </c>
      <c r="L967" s="13" t="str">
        <f t="shared" si="33"/>
        <v>2016</v>
      </c>
      <c r="M967" s="10">
        <f>(((I967/60)/60)/24)+DATE(1970,1,1)</f>
        <v>42669.165972222225</v>
      </c>
      <c r="N967" t="b">
        <v>0</v>
      </c>
      <c r="O967">
        <v>6</v>
      </c>
      <c r="P967" t="b">
        <v>0</v>
      </c>
      <c r="Q967" t="s">
        <v>8273</v>
      </c>
      <c r="R967" s="6">
        <f>E967/D967</f>
        <v>1.192E-2</v>
      </c>
      <c r="S967" s="5">
        <f>O967/E967</f>
        <v>2.0134228187919462E-2</v>
      </c>
      <c r="T967" t="s">
        <v>8327</v>
      </c>
      <c r="U967" t="s">
        <v>8329</v>
      </c>
    </row>
    <row r="968" spans="1:21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0">
        <f t="shared" si="32"/>
        <v>42619.635787037041</v>
      </c>
      <c r="L968" s="13" t="str">
        <f t="shared" si="33"/>
        <v>2016</v>
      </c>
      <c r="M968" s="10">
        <f>(((I968/60)/60)/24)+DATE(1970,1,1)</f>
        <v>42649.635787037041</v>
      </c>
      <c r="N968" t="b">
        <v>0</v>
      </c>
      <c r="O968">
        <v>30</v>
      </c>
      <c r="P968" t="b">
        <v>0</v>
      </c>
      <c r="Q968" t="s">
        <v>8273</v>
      </c>
      <c r="R968" s="6">
        <f>E968/D968</f>
        <v>0.14799999999999999</v>
      </c>
      <c r="S968" s="5">
        <f>O968/E968</f>
        <v>1.6891891891891893E-2</v>
      </c>
      <c r="T968" t="s">
        <v>8327</v>
      </c>
      <c r="U968" t="s">
        <v>8329</v>
      </c>
    </row>
    <row r="969" spans="1:21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0">
        <f t="shared" si="32"/>
        <v>42422.254328703704</v>
      </c>
      <c r="L969" s="13" t="str">
        <f t="shared" si="33"/>
        <v>2016</v>
      </c>
      <c r="M969" s="10">
        <f>(((I969/60)/60)/24)+DATE(1970,1,1)</f>
        <v>42482.21266203704</v>
      </c>
      <c r="N969" t="b">
        <v>0</v>
      </c>
      <c r="O969">
        <v>81</v>
      </c>
      <c r="P969" t="b">
        <v>0</v>
      </c>
      <c r="Q969" t="s">
        <v>8273</v>
      </c>
      <c r="R969" s="6">
        <f>E969/D969</f>
        <v>0.17810000000000001</v>
      </c>
      <c r="S969" s="5">
        <f>O969/E969</f>
        <v>2.2740033688938798E-2</v>
      </c>
      <c r="T969" t="s">
        <v>8327</v>
      </c>
      <c r="U969" t="s">
        <v>8329</v>
      </c>
    </row>
    <row r="970" spans="1:21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0">
        <f t="shared" si="32"/>
        <v>41836.847615740742</v>
      </c>
      <c r="L970" s="13" t="str">
        <f t="shared" si="33"/>
        <v>2014</v>
      </c>
      <c r="M970" s="10">
        <f>(((I970/60)/60)/24)+DATE(1970,1,1)</f>
        <v>41866.847615740742</v>
      </c>
      <c r="N970" t="b">
        <v>0</v>
      </c>
      <c r="O970">
        <v>4</v>
      </c>
      <c r="P970" t="b">
        <v>0</v>
      </c>
      <c r="Q970" t="s">
        <v>8273</v>
      </c>
      <c r="R970" s="6">
        <f>E970/D970</f>
        <v>1.325E-2</v>
      </c>
      <c r="S970" s="5">
        <f>O970/E970</f>
        <v>3.7735849056603772E-2</v>
      </c>
      <c r="T970" t="s">
        <v>8327</v>
      </c>
      <c r="U970" t="s">
        <v>8329</v>
      </c>
    </row>
    <row r="971" spans="1:21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0">
        <f t="shared" si="32"/>
        <v>42742.30332175926</v>
      </c>
      <c r="L971" s="13" t="str">
        <f t="shared" si="33"/>
        <v>2017</v>
      </c>
      <c r="M971" s="10">
        <f>(((I971/60)/60)/24)+DATE(1970,1,1)</f>
        <v>42775.30332175926</v>
      </c>
      <c r="N971" t="b">
        <v>0</v>
      </c>
      <c r="O971">
        <v>11</v>
      </c>
      <c r="P971" t="b">
        <v>0</v>
      </c>
      <c r="Q971" t="s">
        <v>8273</v>
      </c>
      <c r="R971" s="6">
        <f>E971/D971</f>
        <v>0.46666666666666667</v>
      </c>
      <c r="S971" s="5">
        <f>O971/E971</f>
        <v>7.8571428571428575E-4</v>
      </c>
      <c r="T971" t="s">
        <v>8327</v>
      </c>
      <c r="U971" t="s">
        <v>8329</v>
      </c>
    </row>
    <row r="972" spans="1:21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0">
        <f t="shared" si="32"/>
        <v>42721.220520833333</v>
      </c>
      <c r="L972" s="13" t="str">
        <f t="shared" si="33"/>
        <v>2016</v>
      </c>
      <c r="M972" s="10">
        <f>(((I972/60)/60)/24)+DATE(1970,1,1)</f>
        <v>42758.207638888889</v>
      </c>
      <c r="N972" t="b">
        <v>0</v>
      </c>
      <c r="O972">
        <v>14</v>
      </c>
      <c r="P972" t="b">
        <v>0</v>
      </c>
      <c r="Q972" t="s">
        <v>8273</v>
      </c>
      <c r="R972" s="6">
        <f>E972/D972</f>
        <v>0.4592</v>
      </c>
      <c r="S972" s="5">
        <f>O972/E972</f>
        <v>6.0975609756097563E-3</v>
      </c>
      <c r="T972" t="s">
        <v>8327</v>
      </c>
      <c r="U972" t="s">
        <v>8329</v>
      </c>
    </row>
    <row r="973" spans="1:21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0">
        <f t="shared" si="32"/>
        <v>42111.709027777775</v>
      </c>
      <c r="L973" s="13" t="str">
        <f t="shared" si="33"/>
        <v>2015</v>
      </c>
      <c r="M973" s="10">
        <f>(((I973/60)/60)/24)+DATE(1970,1,1)</f>
        <v>42156.709027777775</v>
      </c>
      <c r="N973" t="b">
        <v>0</v>
      </c>
      <c r="O973">
        <v>5</v>
      </c>
      <c r="P973" t="b">
        <v>0</v>
      </c>
      <c r="Q973" t="s">
        <v>8273</v>
      </c>
      <c r="R973" s="6">
        <f>E973/D973</f>
        <v>2.2599999999999999E-3</v>
      </c>
      <c r="S973" s="5">
        <f>O973/E973</f>
        <v>2.2123893805309734E-2</v>
      </c>
      <c r="T973" t="s">
        <v>8327</v>
      </c>
      <c r="U973" t="s">
        <v>8329</v>
      </c>
    </row>
    <row r="974" spans="1:21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0">
        <f t="shared" si="32"/>
        <v>41856.865717592591</v>
      </c>
      <c r="L974" s="13" t="str">
        <f t="shared" si="33"/>
        <v>2014</v>
      </c>
      <c r="M974" s="10">
        <f>(((I974/60)/60)/24)+DATE(1970,1,1)</f>
        <v>41886.290972222225</v>
      </c>
      <c r="N974" t="b">
        <v>0</v>
      </c>
      <c r="O974">
        <v>45</v>
      </c>
      <c r="P974" t="b">
        <v>0</v>
      </c>
      <c r="Q974" t="s">
        <v>8273</v>
      </c>
      <c r="R974" s="6">
        <f>E974/D974</f>
        <v>0.34625</v>
      </c>
      <c r="S974" s="5">
        <f>O974/E974</f>
        <v>6.4981949458483759E-3</v>
      </c>
      <c r="T974" t="s">
        <v>8327</v>
      </c>
      <c r="U974" t="s">
        <v>8329</v>
      </c>
    </row>
    <row r="975" spans="1:21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0">
        <f t="shared" si="32"/>
        <v>42257.014965277776</v>
      </c>
      <c r="L975" s="13" t="str">
        <f t="shared" si="33"/>
        <v>2015</v>
      </c>
      <c r="M975" s="10">
        <f>(((I975/60)/60)/24)+DATE(1970,1,1)</f>
        <v>42317.056631944448</v>
      </c>
      <c r="N975" t="b">
        <v>0</v>
      </c>
      <c r="O975">
        <v>8</v>
      </c>
      <c r="P975" t="b">
        <v>0</v>
      </c>
      <c r="Q975" t="s">
        <v>8273</v>
      </c>
      <c r="R975" s="6">
        <f>E975/D975</f>
        <v>2.0549999999999999E-2</v>
      </c>
      <c r="S975" s="5">
        <f>O975/E975</f>
        <v>1.9464720194647202E-2</v>
      </c>
      <c r="T975" t="s">
        <v>8327</v>
      </c>
      <c r="U975" t="s">
        <v>8329</v>
      </c>
    </row>
    <row r="976" spans="1:21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0">
        <f t="shared" si="32"/>
        <v>42424.749490740738</v>
      </c>
      <c r="L976" s="13" t="str">
        <f t="shared" si="33"/>
        <v>2016</v>
      </c>
      <c r="M976" s="10">
        <f>(((I976/60)/60)/24)+DATE(1970,1,1)</f>
        <v>42454.707824074074</v>
      </c>
      <c r="N976" t="b">
        <v>0</v>
      </c>
      <c r="O976">
        <v>3</v>
      </c>
      <c r="P976" t="b">
        <v>0</v>
      </c>
      <c r="Q976" t="s">
        <v>8273</v>
      </c>
      <c r="R976" s="6">
        <f>E976/D976</f>
        <v>5.5999999999999999E-3</v>
      </c>
      <c r="S976" s="5">
        <f>O976/E976</f>
        <v>1.0714285714285714E-2</v>
      </c>
      <c r="T976" t="s">
        <v>8327</v>
      </c>
      <c r="U976" t="s">
        <v>8329</v>
      </c>
    </row>
    <row r="977" spans="1:21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0">
        <f t="shared" si="32"/>
        <v>42489.696585648147</v>
      </c>
      <c r="L977" s="13" t="str">
        <f t="shared" si="33"/>
        <v>2016</v>
      </c>
      <c r="M977" s="10">
        <f>(((I977/60)/60)/24)+DATE(1970,1,1)</f>
        <v>42549.696585648147</v>
      </c>
      <c r="N977" t="b">
        <v>0</v>
      </c>
      <c r="O977">
        <v>24</v>
      </c>
      <c r="P977" t="b">
        <v>0</v>
      </c>
      <c r="Q977" t="s">
        <v>8273</v>
      </c>
      <c r="R977" s="6">
        <f>E977/D977</f>
        <v>2.6069999999999999E-2</v>
      </c>
      <c r="S977" s="5">
        <f>O977/E977</f>
        <v>9.2059838895281933E-3</v>
      </c>
      <c r="T977" t="s">
        <v>8327</v>
      </c>
      <c r="U977" t="s">
        <v>8329</v>
      </c>
    </row>
    <row r="978" spans="1:21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0">
        <f t="shared" si="32"/>
        <v>42185.058993055558</v>
      </c>
      <c r="L978" s="13" t="str">
        <f t="shared" si="33"/>
        <v>2015</v>
      </c>
      <c r="M978" s="10">
        <f>(((I978/60)/60)/24)+DATE(1970,1,1)</f>
        <v>42230.058993055558</v>
      </c>
      <c r="N978" t="b">
        <v>0</v>
      </c>
      <c r="O978">
        <v>18</v>
      </c>
      <c r="P978" t="b">
        <v>0</v>
      </c>
      <c r="Q978" t="s">
        <v>8273</v>
      </c>
      <c r="R978" s="6">
        <f>E978/D978</f>
        <v>1.9259999999999999E-2</v>
      </c>
      <c r="S978" s="5">
        <f>O978/E978</f>
        <v>6.2305295950155761E-3</v>
      </c>
      <c r="T978" t="s">
        <v>8327</v>
      </c>
      <c r="U978" t="s">
        <v>8329</v>
      </c>
    </row>
    <row r="979" spans="1:21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0">
        <f t="shared" si="32"/>
        <v>42391.942094907412</v>
      </c>
      <c r="L979" s="13" t="str">
        <f t="shared" si="33"/>
        <v>2016</v>
      </c>
      <c r="M979" s="10">
        <f>(((I979/60)/60)/24)+DATE(1970,1,1)</f>
        <v>42421.942094907412</v>
      </c>
      <c r="N979" t="b">
        <v>0</v>
      </c>
      <c r="O979">
        <v>12</v>
      </c>
      <c r="P979" t="b">
        <v>0</v>
      </c>
      <c r="Q979" t="s">
        <v>8273</v>
      </c>
      <c r="R979" s="6">
        <f>E979/D979</f>
        <v>0.33666666666666667</v>
      </c>
      <c r="S979" s="5">
        <f>O979/E979</f>
        <v>1.3201320132013201E-2</v>
      </c>
      <c r="T979" t="s">
        <v>8327</v>
      </c>
      <c r="U979" t="s">
        <v>8329</v>
      </c>
    </row>
    <row r="980" spans="1:21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0">
        <f t="shared" si="32"/>
        <v>42395.309039351851</v>
      </c>
      <c r="L980" s="13" t="str">
        <f t="shared" si="33"/>
        <v>2016</v>
      </c>
      <c r="M980" s="10">
        <f>(((I980/60)/60)/24)+DATE(1970,1,1)</f>
        <v>42425.309039351851</v>
      </c>
      <c r="N980" t="b">
        <v>0</v>
      </c>
      <c r="O980">
        <v>123</v>
      </c>
      <c r="P980" t="b">
        <v>0</v>
      </c>
      <c r="Q980" t="s">
        <v>8273</v>
      </c>
      <c r="R980" s="6">
        <f>E980/D980</f>
        <v>0.5626326718299024</v>
      </c>
      <c r="S980" s="5">
        <f>O980/E980</f>
        <v>1.2644824360305532E-3</v>
      </c>
      <c r="T980" t="s">
        <v>8327</v>
      </c>
      <c r="U980" t="s">
        <v>8329</v>
      </c>
    </row>
    <row r="981" spans="1:21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0">
        <f t="shared" si="32"/>
        <v>42506.416990740734</v>
      </c>
      <c r="L981" s="13" t="str">
        <f t="shared" si="33"/>
        <v>2016</v>
      </c>
      <c r="M981" s="10">
        <f>(((I981/60)/60)/24)+DATE(1970,1,1)</f>
        <v>42541.790972222225</v>
      </c>
      <c r="N981" t="b">
        <v>0</v>
      </c>
      <c r="O981">
        <v>96</v>
      </c>
      <c r="P981" t="b">
        <v>0</v>
      </c>
      <c r="Q981" t="s">
        <v>8273</v>
      </c>
      <c r="R981" s="6">
        <f>E981/D981</f>
        <v>0.82817600000000002</v>
      </c>
      <c r="S981" s="5">
        <f>O981/E981</f>
        <v>3.3119254154396443E-3</v>
      </c>
      <c r="T981" t="s">
        <v>8327</v>
      </c>
      <c r="U981" t="s">
        <v>8329</v>
      </c>
    </row>
    <row r="982" spans="1:21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0">
        <f t="shared" si="32"/>
        <v>41928.904189814813</v>
      </c>
      <c r="L982" s="13" t="str">
        <f t="shared" si="33"/>
        <v>2014</v>
      </c>
      <c r="M982" s="10">
        <f>(((I982/60)/60)/24)+DATE(1970,1,1)</f>
        <v>41973.945856481485</v>
      </c>
      <c r="N982" t="b">
        <v>0</v>
      </c>
      <c r="O982">
        <v>31</v>
      </c>
      <c r="P982" t="b">
        <v>0</v>
      </c>
      <c r="Q982" t="s">
        <v>8273</v>
      </c>
      <c r="R982" s="6">
        <f>E982/D982</f>
        <v>0.14860000000000001</v>
      </c>
      <c r="S982" s="5">
        <f>O982/E982</f>
        <v>2.0861372812920592E-2</v>
      </c>
      <c r="T982" t="s">
        <v>8327</v>
      </c>
      <c r="U982" t="s">
        <v>8329</v>
      </c>
    </row>
    <row r="983" spans="1:21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0">
        <f t="shared" si="32"/>
        <v>41830.947013888886</v>
      </c>
      <c r="L983" s="13" t="str">
        <f t="shared" si="33"/>
        <v>2014</v>
      </c>
      <c r="M983" s="10">
        <f>(((I983/60)/60)/24)+DATE(1970,1,1)</f>
        <v>41860.947013888886</v>
      </c>
      <c r="N983" t="b">
        <v>0</v>
      </c>
      <c r="O983">
        <v>4</v>
      </c>
      <c r="P983" t="b">
        <v>0</v>
      </c>
      <c r="Q983" t="s">
        <v>8273</v>
      </c>
      <c r="R983" s="6">
        <f>E983/D983</f>
        <v>1.2375123751237513E-4</v>
      </c>
      <c r="S983" s="5">
        <f>O983/E983</f>
        <v>0.36363636363636365</v>
      </c>
      <c r="T983" t="s">
        <v>8327</v>
      </c>
      <c r="U983" t="s">
        <v>8329</v>
      </c>
    </row>
    <row r="984" spans="1:21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0">
        <f t="shared" si="32"/>
        <v>42615.753310185188</v>
      </c>
      <c r="L984" s="13" t="str">
        <f t="shared" si="33"/>
        <v>2016</v>
      </c>
      <c r="M984" s="10">
        <f>(((I984/60)/60)/24)+DATE(1970,1,1)</f>
        <v>42645.753310185188</v>
      </c>
      <c r="N984" t="b">
        <v>0</v>
      </c>
      <c r="O984">
        <v>3</v>
      </c>
      <c r="P984" t="b">
        <v>0</v>
      </c>
      <c r="Q984" t="s">
        <v>8273</v>
      </c>
      <c r="R984" s="6">
        <f>E984/D984</f>
        <v>1.7142857142857143E-4</v>
      </c>
      <c r="S984" s="5">
        <f>O984/E984</f>
        <v>1</v>
      </c>
      <c r="T984" t="s">
        <v>8327</v>
      </c>
      <c r="U984" t="s">
        <v>8329</v>
      </c>
    </row>
    <row r="985" spans="1:21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0">
        <f t="shared" si="32"/>
        <v>42574.667650462965</v>
      </c>
      <c r="L985" s="13" t="str">
        <f t="shared" si="33"/>
        <v>2016</v>
      </c>
      <c r="M985" s="10">
        <f>(((I985/60)/60)/24)+DATE(1970,1,1)</f>
        <v>42605.870833333334</v>
      </c>
      <c r="N985" t="b">
        <v>0</v>
      </c>
      <c r="O985">
        <v>179</v>
      </c>
      <c r="P985" t="b">
        <v>0</v>
      </c>
      <c r="Q985" t="s">
        <v>8273</v>
      </c>
      <c r="R985" s="6">
        <f>E985/D985</f>
        <v>0.2950613611721471</v>
      </c>
      <c r="S985" s="5">
        <f>O985/E985</f>
        <v>5.8209489122304963E-3</v>
      </c>
      <c r="T985" t="s">
        <v>8327</v>
      </c>
      <c r="U985" t="s">
        <v>8329</v>
      </c>
    </row>
    <row r="986" spans="1:21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0">
        <f t="shared" si="32"/>
        <v>42061.11583333333</v>
      </c>
      <c r="L986" s="13" t="str">
        <f t="shared" si="33"/>
        <v>2015</v>
      </c>
      <c r="M986" s="10">
        <f>(((I986/60)/60)/24)+DATE(1970,1,1)</f>
        <v>42091.074166666673</v>
      </c>
      <c r="N986" t="b">
        <v>0</v>
      </c>
      <c r="O986">
        <v>3</v>
      </c>
      <c r="P986" t="b">
        <v>0</v>
      </c>
      <c r="Q986" t="s">
        <v>8273</v>
      </c>
      <c r="R986" s="6">
        <f>E986/D986</f>
        <v>1.06E-2</v>
      </c>
      <c r="S986" s="5">
        <f>O986/E986</f>
        <v>2.8301886792452831E-2</v>
      </c>
      <c r="T986" t="s">
        <v>8327</v>
      </c>
      <c r="U986" t="s">
        <v>8329</v>
      </c>
    </row>
    <row r="987" spans="1:21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0">
        <f t="shared" si="32"/>
        <v>42339.967708333337</v>
      </c>
      <c r="L987" s="13" t="str">
        <f t="shared" si="33"/>
        <v>2015</v>
      </c>
      <c r="M987" s="10">
        <f>(((I987/60)/60)/24)+DATE(1970,1,1)</f>
        <v>42369.958333333328</v>
      </c>
      <c r="N987" t="b">
        <v>0</v>
      </c>
      <c r="O987">
        <v>23</v>
      </c>
      <c r="P987" t="b">
        <v>0</v>
      </c>
      <c r="Q987" t="s">
        <v>8273</v>
      </c>
      <c r="R987" s="6">
        <f>E987/D987</f>
        <v>6.2933333333333327E-2</v>
      </c>
      <c r="S987" s="5">
        <f>O987/E987</f>
        <v>1.2182203389830509E-2</v>
      </c>
      <c r="T987" t="s">
        <v>8327</v>
      </c>
      <c r="U987" t="s">
        <v>8329</v>
      </c>
    </row>
    <row r="988" spans="1:21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0">
        <f t="shared" si="32"/>
        <v>42324.767361111109</v>
      </c>
      <c r="L988" s="13" t="str">
        <f t="shared" si="33"/>
        <v>2015</v>
      </c>
      <c r="M988" s="10">
        <f>(((I988/60)/60)/24)+DATE(1970,1,1)</f>
        <v>42379</v>
      </c>
      <c r="N988" t="b">
        <v>0</v>
      </c>
      <c r="O988">
        <v>23</v>
      </c>
      <c r="P988" t="b">
        <v>0</v>
      </c>
      <c r="Q988" t="s">
        <v>8273</v>
      </c>
      <c r="R988" s="6">
        <f>E988/D988</f>
        <v>0.1275</v>
      </c>
      <c r="S988" s="5">
        <f>O988/E988</f>
        <v>9.0196078431372551E-3</v>
      </c>
      <c r="T988" t="s">
        <v>8327</v>
      </c>
      <c r="U988" t="s">
        <v>8329</v>
      </c>
    </row>
    <row r="989" spans="1:21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0">
        <f t="shared" si="32"/>
        <v>41773.294560185182</v>
      </c>
      <c r="L989" s="13" t="str">
        <f t="shared" si="33"/>
        <v>2014</v>
      </c>
      <c r="M989" s="10">
        <f>(((I989/60)/60)/24)+DATE(1970,1,1)</f>
        <v>41813.294560185182</v>
      </c>
      <c r="N989" t="b">
        <v>0</v>
      </c>
      <c r="O989">
        <v>41</v>
      </c>
      <c r="P989" t="b">
        <v>0</v>
      </c>
      <c r="Q989" t="s">
        <v>8273</v>
      </c>
      <c r="R989" s="6">
        <f>E989/D989</f>
        <v>0.13220000000000001</v>
      </c>
      <c r="S989" s="5">
        <f>O989/E989</f>
        <v>6.2027231467473524E-3</v>
      </c>
      <c r="T989" t="s">
        <v>8327</v>
      </c>
      <c r="U989" t="s">
        <v>8329</v>
      </c>
    </row>
    <row r="990" spans="1:21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0">
        <f t="shared" si="32"/>
        <v>42614.356770833328</v>
      </c>
      <c r="L990" s="13" t="str">
        <f t="shared" si="33"/>
        <v>2016</v>
      </c>
      <c r="M990" s="10">
        <f>(((I990/60)/60)/24)+DATE(1970,1,1)</f>
        <v>42644.356770833328</v>
      </c>
      <c r="N990" t="b">
        <v>0</v>
      </c>
      <c r="O990">
        <v>0</v>
      </c>
      <c r="P990" t="b">
        <v>0</v>
      </c>
      <c r="Q990" t="s">
        <v>8273</v>
      </c>
      <c r="R990" s="6">
        <f>E990/D990</f>
        <v>0</v>
      </c>
      <c r="S990" s="5" t="e">
        <f>O990/E990</f>
        <v>#DIV/0!</v>
      </c>
      <c r="T990" t="s">
        <v>8327</v>
      </c>
      <c r="U990" t="s">
        <v>8329</v>
      </c>
    </row>
    <row r="991" spans="1:21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0">
        <f t="shared" si="32"/>
        <v>42611.933969907404</v>
      </c>
      <c r="L991" s="13" t="str">
        <f t="shared" si="33"/>
        <v>2016</v>
      </c>
      <c r="M991" s="10">
        <f>(((I991/60)/60)/24)+DATE(1970,1,1)</f>
        <v>42641.933969907404</v>
      </c>
      <c r="N991" t="b">
        <v>0</v>
      </c>
      <c r="O991">
        <v>32</v>
      </c>
      <c r="P991" t="b">
        <v>0</v>
      </c>
      <c r="Q991" t="s">
        <v>8273</v>
      </c>
      <c r="R991" s="6">
        <f>E991/D991</f>
        <v>0.16769999999999999</v>
      </c>
      <c r="S991" s="5">
        <f>O991/E991</f>
        <v>1.908169350029815E-2</v>
      </c>
      <c r="T991" t="s">
        <v>8327</v>
      </c>
      <c r="U991" t="s">
        <v>8329</v>
      </c>
    </row>
    <row r="992" spans="1:21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0">
        <f t="shared" si="32"/>
        <v>41855.784305555557</v>
      </c>
      <c r="L992" s="13" t="str">
        <f t="shared" si="33"/>
        <v>2014</v>
      </c>
      <c r="M992" s="10">
        <f>(((I992/60)/60)/24)+DATE(1970,1,1)</f>
        <v>41885.784305555557</v>
      </c>
      <c r="N992" t="b">
        <v>0</v>
      </c>
      <c r="O992">
        <v>2</v>
      </c>
      <c r="P992" t="b">
        <v>0</v>
      </c>
      <c r="Q992" t="s">
        <v>8273</v>
      </c>
      <c r="R992" s="6">
        <f>E992/D992</f>
        <v>1.0399999999999999E-3</v>
      </c>
      <c r="S992" s="5">
        <f>O992/E992</f>
        <v>7.6923076923076927E-2</v>
      </c>
      <c r="T992" t="s">
        <v>8327</v>
      </c>
      <c r="U992" t="s">
        <v>8329</v>
      </c>
    </row>
    <row r="993" spans="1:21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0">
        <f t="shared" si="32"/>
        <v>42538.75680555556</v>
      </c>
      <c r="L993" s="13" t="str">
        <f t="shared" si="33"/>
        <v>2016</v>
      </c>
      <c r="M993" s="10">
        <f>(((I993/60)/60)/24)+DATE(1970,1,1)</f>
        <v>42563.785416666666</v>
      </c>
      <c r="N993" t="b">
        <v>0</v>
      </c>
      <c r="O993">
        <v>7</v>
      </c>
      <c r="P993" t="b">
        <v>0</v>
      </c>
      <c r="Q993" t="s">
        <v>8273</v>
      </c>
      <c r="R993" s="6">
        <f>E993/D993</f>
        <v>4.24E-2</v>
      </c>
      <c r="S993" s="5">
        <f>O993/E993</f>
        <v>3.3018867924528301E-2</v>
      </c>
      <c r="T993" t="s">
        <v>8327</v>
      </c>
      <c r="U993" t="s">
        <v>8329</v>
      </c>
    </row>
    <row r="994" spans="1:21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0">
        <f t="shared" si="32"/>
        <v>42437.924988425926</v>
      </c>
      <c r="L994" s="13" t="str">
        <f t="shared" si="33"/>
        <v>2016</v>
      </c>
      <c r="M994" s="10">
        <f>(((I994/60)/60)/24)+DATE(1970,1,1)</f>
        <v>42497.883321759262</v>
      </c>
      <c r="N994" t="b">
        <v>0</v>
      </c>
      <c r="O994">
        <v>4</v>
      </c>
      <c r="P994" t="b">
        <v>0</v>
      </c>
      <c r="Q994" t="s">
        <v>8273</v>
      </c>
      <c r="R994" s="6">
        <f>E994/D994</f>
        <v>4.6699999999999997E-3</v>
      </c>
      <c r="S994" s="5">
        <f>O994/E994</f>
        <v>8.5653104925053538E-3</v>
      </c>
      <c r="T994" t="s">
        <v>8327</v>
      </c>
      <c r="U994" t="s">
        <v>8329</v>
      </c>
    </row>
    <row r="995" spans="1:21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0">
        <f t="shared" si="32"/>
        <v>42652.964907407411</v>
      </c>
      <c r="L995" s="13" t="str">
        <f t="shared" si="33"/>
        <v>2016</v>
      </c>
      <c r="M995" s="10">
        <f>(((I995/60)/60)/24)+DATE(1970,1,1)</f>
        <v>42686.208333333328</v>
      </c>
      <c r="N995" t="b">
        <v>0</v>
      </c>
      <c r="O995">
        <v>196</v>
      </c>
      <c r="P995" t="b">
        <v>0</v>
      </c>
      <c r="Q995" t="s">
        <v>8273</v>
      </c>
      <c r="R995" s="6">
        <f>E995/D995</f>
        <v>0.25087142857142858</v>
      </c>
      <c r="S995" s="5">
        <f>O995/E995</f>
        <v>1.116109560958943E-2</v>
      </c>
      <c r="T995" t="s">
        <v>8327</v>
      </c>
      <c r="U995" t="s">
        <v>8329</v>
      </c>
    </row>
    <row r="996" spans="1:21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0">
        <f t="shared" si="32"/>
        <v>41921.263078703705</v>
      </c>
      <c r="L996" s="13" t="str">
        <f t="shared" si="33"/>
        <v>2014</v>
      </c>
      <c r="M996" s="10">
        <f>(((I996/60)/60)/24)+DATE(1970,1,1)</f>
        <v>41973.957638888889</v>
      </c>
      <c r="N996" t="b">
        <v>0</v>
      </c>
      <c r="O996">
        <v>11</v>
      </c>
      <c r="P996" t="b">
        <v>0</v>
      </c>
      <c r="Q996" t="s">
        <v>8273</v>
      </c>
      <c r="R996" s="6">
        <f>E996/D996</f>
        <v>2.3345000000000001E-2</v>
      </c>
      <c r="S996" s="5">
        <f>O996/E996</f>
        <v>2.3559648747055045E-3</v>
      </c>
      <c r="T996" t="s">
        <v>8327</v>
      </c>
      <c r="U996" t="s">
        <v>8329</v>
      </c>
    </row>
    <row r="997" spans="1:21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0">
        <f t="shared" si="32"/>
        <v>41947.940740740742</v>
      </c>
      <c r="L997" s="13" t="str">
        <f t="shared" si="33"/>
        <v>2014</v>
      </c>
      <c r="M997" s="10">
        <f>(((I997/60)/60)/24)+DATE(1970,1,1)</f>
        <v>41972.666666666672</v>
      </c>
      <c r="N997" t="b">
        <v>0</v>
      </c>
      <c r="O997">
        <v>9</v>
      </c>
      <c r="P997" t="b">
        <v>0</v>
      </c>
      <c r="Q997" t="s">
        <v>8273</v>
      </c>
      <c r="R997" s="6">
        <f>E997/D997</f>
        <v>7.2599999999999998E-2</v>
      </c>
      <c r="S997" s="5">
        <f>O997/E997</f>
        <v>1.2396694214876033E-2</v>
      </c>
      <c r="T997" t="s">
        <v>8327</v>
      </c>
      <c r="U997" t="s">
        <v>8329</v>
      </c>
    </row>
    <row r="998" spans="1:21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0">
        <f t="shared" si="32"/>
        <v>41817.866435185184</v>
      </c>
      <c r="L998" s="13" t="str">
        <f t="shared" si="33"/>
        <v>2014</v>
      </c>
      <c r="M998" s="10">
        <f>(((I998/60)/60)/24)+DATE(1970,1,1)</f>
        <v>41847.643750000003</v>
      </c>
      <c r="N998" t="b">
        <v>0</v>
      </c>
      <c r="O998">
        <v>5</v>
      </c>
      <c r="P998" t="b">
        <v>0</v>
      </c>
      <c r="Q998" t="s">
        <v>8273</v>
      </c>
      <c r="R998" s="6">
        <f>E998/D998</f>
        <v>1.6250000000000001E-2</v>
      </c>
      <c r="S998" s="5">
        <f>O998/E998</f>
        <v>7.6923076923076927E-2</v>
      </c>
      <c r="T998" t="s">
        <v>8327</v>
      </c>
      <c r="U998" t="s">
        <v>8329</v>
      </c>
    </row>
    <row r="999" spans="1:21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0">
        <f t="shared" si="32"/>
        <v>41941.10297453704</v>
      </c>
      <c r="L999" s="13" t="str">
        <f t="shared" si="33"/>
        <v>2014</v>
      </c>
      <c r="M999" s="10">
        <f>(((I999/60)/60)/24)+DATE(1970,1,1)</f>
        <v>41971.144641203704</v>
      </c>
      <c r="N999" t="b">
        <v>0</v>
      </c>
      <c r="O999">
        <v>8</v>
      </c>
      <c r="P999" t="b">
        <v>0</v>
      </c>
      <c r="Q999" t="s">
        <v>8273</v>
      </c>
      <c r="R999" s="6">
        <f>E999/D999</f>
        <v>1.2999999999999999E-2</v>
      </c>
      <c r="S999" s="5">
        <f>O999/E999</f>
        <v>0.12307692307692308</v>
      </c>
      <c r="T999" t="s">
        <v>8327</v>
      </c>
      <c r="U999" t="s">
        <v>8329</v>
      </c>
    </row>
    <row r="1000" spans="1:21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0">
        <f t="shared" si="32"/>
        <v>42282.168993055559</v>
      </c>
      <c r="L1000" s="13" t="str">
        <f t="shared" si="33"/>
        <v>2015</v>
      </c>
      <c r="M1000" s="10">
        <f>(((I1000/60)/60)/24)+DATE(1970,1,1)</f>
        <v>42327.210659722223</v>
      </c>
      <c r="N1000" t="b">
        <v>0</v>
      </c>
      <c r="O1000">
        <v>229</v>
      </c>
      <c r="P1000" t="b">
        <v>0</v>
      </c>
      <c r="Q1000" t="s">
        <v>8273</v>
      </c>
      <c r="R1000" s="6">
        <f>E1000/D1000</f>
        <v>0.58558333333333334</v>
      </c>
      <c r="S1000" s="5">
        <f>O1000/E1000</f>
        <v>6.5177173758360612E-3</v>
      </c>
      <c r="T1000" t="s">
        <v>8327</v>
      </c>
      <c r="U1000" t="s">
        <v>8329</v>
      </c>
    </row>
    <row r="1001" spans="1:21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0">
        <f t="shared" si="32"/>
        <v>41926.29965277778</v>
      </c>
      <c r="L1001" s="13" t="str">
        <f t="shared" si="33"/>
        <v>2014</v>
      </c>
      <c r="M1001" s="10">
        <f>(((I1001/60)/60)/24)+DATE(1970,1,1)</f>
        <v>41956.334722222222</v>
      </c>
      <c r="N1001" t="b">
        <v>0</v>
      </c>
      <c r="O1001">
        <v>40</v>
      </c>
      <c r="P1001" t="b">
        <v>0</v>
      </c>
      <c r="Q1001" t="s">
        <v>8273</v>
      </c>
      <c r="R1001" s="6">
        <f>E1001/D1001</f>
        <v>7.7886666666666673E-2</v>
      </c>
      <c r="S1001" s="5">
        <f>O1001/E1001</f>
        <v>3.4237781391765814E-3</v>
      </c>
      <c r="T1001" t="s">
        <v>8327</v>
      </c>
      <c r="U1001" t="s">
        <v>8329</v>
      </c>
    </row>
    <row r="1002" spans="1:21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0">
        <f t="shared" si="32"/>
        <v>42749.059722222228</v>
      </c>
      <c r="L1002" s="13" t="str">
        <f t="shared" si="33"/>
        <v>2017</v>
      </c>
      <c r="M1002" s="10">
        <f>(((I1002/60)/60)/24)+DATE(1970,1,1)</f>
        <v>42809.018055555556</v>
      </c>
      <c r="N1002" t="b">
        <v>0</v>
      </c>
      <c r="O1002">
        <v>6</v>
      </c>
      <c r="P1002" t="b">
        <v>0</v>
      </c>
      <c r="Q1002" t="s">
        <v>8273</v>
      </c>
      <c r="R1002" s="6">
        <f>E1002/D1002</f>
        <v>2.2157147647256063E-2</v>
      </c>
      <c r="S1002" s="5">
        <f>O1002/E1002</f>
        <v>3.0266343825665861E-4</v>
      </c>
      <c r="T1002" t="s">
        <v>8327</v>
      </c>
      <c r="U1002" t="s">
        <v>8329</v>
      </c>
    </row>
    <row r="1003" spans="1:21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0">
        <f t="shared" si="32"/>
        <v>42720.720057870371</v>
      </c>
      <c r="L1003" s="13" t="str">
        <f t="shared" si="33"/>
        <v>2016</v>
      </c>
      <c r="M1003" s="10">
        <f>(((I1003/60)/60)/24)+DATE(1970,1,1)</f>
        <v>42765.720057870371</v>
      </c>
      <c r="N1003" t="b">
        <v>0</v>
      </c>
      <c r="O1003">
        <v>4</v>
      </c>
      <c r="P1003" t="b">
        <v>0</v>
      </c>
      <c r="Q1003" t="s">
        <v>8273</v>
      </c>
      <c r="R1003" s="6">
        <f>E1003/D1003</f>
        <v>1.04</v>
      </c>
      <c r="S1003" s="5">
        <f>O1003/E1003</f>
        <v>7.6923076923076923E-4</v>
      </c>
      <c r="T1003" t="s">
        <v>8327</v>
      </c>
      <c r="U1003" t="s">
        <v>8329</v>
      </c>
    </row>
    <row r="1004" spans="1:21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0">
        <f t="shared" si="32"/>
        <v>42325.684189814812</v>
      </c>
      <c r="L1004" s="13" t="str">
        <f t="shared" si="33"/>
        <v>2015</v>
      </c>
      <c r="M1004" s="10">
        <f>(((I1004/60)/60)/24)+DATE(1970,1,1)</f>
        <v>42355.249305555553</v>
      </c>
      <c r="N1004" t="b">
        <v>0</v>
      </c>
      <c r="O1004">
        <v>22</v>
      </c>
      <c r="P1004" t="b">
        <v>0</v>
      </c>
      <c r="Q1004" t="s">
        <v>8273</v>
      </c>
      <c r="R1004" s="6">
        <f>E1004/D1004</f>
        <v>0.29602960296029601</v>
      </c>
      <c r="S1004" s="5">
        <f>O1004/E1004</f>
        <v>7.4324324324324328E-3</v>
      </c>
      <c r="T1004" t="s">
        <v>8327</v>
      </c>
      <c r="U1004" t="s">
        <v>8329</v>
      </c>
    </row>
    <row r="1005" spans="1:21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0">
        <f t="shared" si="32"/>
        <v>42780.709039351852</v>
      </c>
      <c r="L1005" s="13" t="str">
        <f t="shared" si="33"/>
        <v>2017</v>
      </c>
      <c r="M1005" s="10">
        <f>(((I1005/60)/60)/24)+DATE(1970,1,1)</f>
        <v>42810.667372685188</v>
      </c>
      <c r="N1005" t="b">
        <v>0</v>
      </c>
      <c r="O1005">
        <v>15</v>
      </c>
      <c r="P1005" t="b">
        <v>0</v>
      </c>
      <c r="Q1005" t="s">
        <v>8273</v>
      </c>
      <c r="R1005" s="6">
        <f>E1005/D1005</f>
        <v>0.16055</v>
      </c>
      <c r="S1005" s="5">
        <f>O1005/E1005</f>
        <v>4.6714419184054811E-3</v>
      </c>
      <c r="T1005" t="s">
        <v>8327</v>
      </c>
      <c r="U1005" t="s">
        <v>8329</v>
      </c>
    </row>
    <row r="1006" spans="1:21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0">
        <f t="shared" si="32"/>
        <v>42388.708645833336</v>
      </c>
      <c r="L1006" s="13" t="str">
        <f t="shared" si="33"/>
        <v>2016</v>
      </c>
      <c r="M1006" s="10">
        <f>(((I1006/60)/60)/24)+DATE(1970,1,1)</f>
        <v>42418.708645833336</v>
      </c>
      <c r="N1006" t="b">
        <v>0</v>
      </c>
      <c r="O1006">
        <v>95</v>
      </c>
      <c r="P1006" t="b">
        <v>0</v>
      </c>
      <c r="Q1006" t="s">
        <v>8273</v>
      </c>
      <c r="R1006" s="6">
        <f>E1006/D1006</f>
        <v>0.82208000000000003</v>
      </c>
      <c r="S1006" s="5">
        <f>O1006/E1006</f>
        <v>4.6224211755546904E-3</v>
      </c>
      <c r="T1006" t="s">
        <v>8327</v>
      </c>
      <c r="U1006" t="s">
        <v>8329</v>
      </c>
    </row>
    <row r="1007" spans="1:21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0">
        <f t="shared" si="32"/>
        <v>42276.624803240738</v>
      </c>
      <c r="L1007" s="13" t="str">
        <f t="shared" si="33"/>
        <v>2015</v>
      </c>
      <c r="M1007" s="10">
        <f>(((I1007/60)/60)/24)+DATE(1970,1,1)</f>
        <v>42307.624803240738</v>
      </c>
      <c r="N1007" t="b">
        <v>0</v>
      </c>
      <c r="O1007">
        <v>161</v>
      </c>
      <c r="P1007" t="b">
        <v>0</v>
      </c>
      <c r="Q1007" t="s">
        <v>8273</v>
      </c>
      <c r="R1007" s="6">
        <f>E1007/D1007</f>
        <v>0.75051000000000001</v>
      </c>
      <c r="S1007" s="5">
        <f>O1007/E1007</f>
        <v>1.072603962638739E-3</v>
      </c>
      <c r="T1007" t="s">
        <v>8327</v>
      </c>
      <c r="U1007" t="s">
        <v>8329</v>
      </c>
    </row>
    <row r="1008" spans="1:21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0">
        <f t="shared" si="32"/>
        <v>41977.040185185186</v>
      </c>
      <c r="L1008" s="13" t="str">
        <f t="shared" si="33"/>
        <v>2014</v>
      </c>
      <c r="M1008" s="10">
        <f>(((I1008/60)/60)/24)+DATE(1970,1,1)</f>
        <v>41985.299305555556</v>
      </c>
      <c r="N1008" t="b">
        <v>0</v>
      </c>
      <c r="O1008">
        <v>8</v>
      </c>
      <c r="P1008" t="b">
        <v>0</v>
      </c>
      <c r="Q1008" t="s">
        <v>8273</v>
      </c>
      <c r="R1008" s="6">
        <f>E1008/D1008</f>
        <v>5.8500000000000003E-2</v>
      </c>
      <c r="S1008" s="5">
        <f>O1008/E1008</f>
        <v>3.4188034188034191E-2</v>
      </c>
      <c r="T1008" t="s">
        <v>8327</v>
      </c>
      <c r="U1008" t="s">
        <v>8329</v>
      </c>
    </row>
    <row r="1009" spans="1:21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0">
        <f t="shared" si="32"/>
        <v>42676.583599537036</v>
      </c>
      <c r="L1009" s="13" t="str">
        <f t="shared" si="33"/>
        <v>2016</v>
      </c>
      <c r="M1009" s="10">
        <f>(((I1009/60)/60)/24)+DATE(1970,1,1)</f>
        <v>42718.6252662037</v>
      </c>
      <c r="N1009" t="b">
        <v>0</v>
      </c>
      <c r="O1009">
        <v>76</v>
      </c>
      <c r="P1009" t="b">
        <v>0</v>
      </c>
      <c r="Q1009" t="s">
        <v>8273</v>
      </c>
      <c r="R1009" s="6">
        <f>E1009/D1009</f>
        <v>0.44319999999999998</v>
      </c>
      <c r="S1009" s="5">
        <f>O1009/E1009</f>
        <v>5.7160048134777377E-3</v>
      </c>
      <c r="T1009" t="s">
        <v>8327</v>
      </c>
      <c r="U1009" t="s">
        <v>8329</v>
      </c>
    </row>
    <row r="1010" spans="1:21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0">
        <f t="shared" si="32"/>
        <v>42702.809201388889</v>
      </c>
      <c r="L1010" s="13" t="str">
        <f t="shared" si="33"/>
        <v>2016</v>
      </c>
      <c r="M1010" s="10">
        <f>(((I1010/60)/60)/24)+DATE(1970,1,1)</f>
        <v>42732.809201388889</v>
      </c>
      <c r="N1010" t="b">
        <v>0</v>
      </c>
      <c r="O1010">
        <v>1</v>
      </c>
      <c r="P1010" t="b">
        <v>0</v>
      </c>
      <c r="Q1010" t="s">
        <v>8273</v>
      </c>
      <c r="R1010" s="6">
        <f>E1010/D1010</f>
        <v>2.6737967914438501E-3</v>
      </c>
      <c r="S1010" s="5">
        <f>O1010/E1010</f>
        <v>4.0000000000000001E-3</v>
      </c>
      <c r="T1010" t="s">
        <v>8327</v>
      </c>
      <c r="U1010" t="s">
        <v>8329</v>
      </c>
    </row>
    <row r="1011" spans="1:21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0">
        <f t="shared" si="32"/>
        <v>42510.604699074072</v>
      </c>
      <c r="L1011" s="13" t="str">
        <f t="shared" si="33"/>
        <v>2016</v>
      </c>
      <c r="M1011" s="10">
        <f>(((I1011/60)/60)/24)+DATE(1970,1,1)</f>
        <v>42540.604699074072</v>
      </c>
      <c r="N1011" t="b">
        <v>0</v>
      </c>
      <c r="O1011">
        <v>101</v>
      </c>
      <c r="P1011" t="b">
        <v>0</v>
      </c>
      <c r="Q1011" t="s">
        <v>8273</v>
      </c>
      <c r="R1011" s="6">
        <f>E1011/D1011</f>
        <v>0.1313</v>
      </c>
      <c r="S1011" s="5">
        <f>O1011/E1011</f>
        <v>1.5384615384615385E-2</v>
      </c>
      <c r="T1011" t="s">
        <v>8327</v>
      </c>
      <c r="U1011" t="s">
        <v>8329</v>
      </c>
    </row>
    <row r="1012" spans="1:21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0">
        <f t="shared" si="32"/>
        <v>42561.829421296294</v>
      </c>
      <c r="L1012" s="13" t="str">
        <f t="shared" si="33"/>
        <v>2016</v>
      </c>
      <c r="M1012" s="10">
        <f>(((I1012/60)/60)/24)+DATE(1970,1,1)</f>
        <v>42618.124305555553</v>
      </c>
      <c r="N1012" t="b">
        <v>0</v>
      </c>
      <c r="O1012">
        <v>4</v>
      </c>
      <c r="P1012" t="b">
        <v>0</v>
      </c>
      <c r="Q1012" t="s">
        <v>8273</v>
      </c>
      <c r="R1012" s="6">
        <f>E1012/D1012</f>
        <v>1.9088937093275488E-3</v>
      </c>
      <c r="S1012" s="5">
        <f>O1012/E1012</f>
        <v>1.8181818181818181E-2</v>
      </c>
      <c r="T1012" t="s">
        <v>8327</v>
      </c>
      <c r="U1012" t="s">
        <v>8329</v>
      </c>
    </row>
    <row r="1013" spans="1:21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0">
        <f t="shared" si="32"/>
        <v>41946.898090277777</v>
      </c>
      <c r="L1013" s="13" t="str">
        <f t="shared" si="33"/>
        <v>2014</v>
      </c>
      <c r="M1013" s="10">
        <f>(((I1013/60)/60)/24)+DATE(1970,1,1)</f>
        <v>41991.898090277777</v>
      </c>
      <c r="N1013" t="b">
        <v>0</v>
      </c>
      <c r="O1013">
        <v>1</v>
      </c>
      <c r="P1013" t="b">
        <v>0</v>
      </c>
      <c r="Q1013" t="s">
        <v>8273</v>
      </c>
      <c r="R1013" s="6">
        <f>E1013/D1013</f>
        <v>3.7499999999999999E-3</v>
      </c>
      <c r="S1013" s="5">
        <f>O1013/E1013</f>
        <v>1.3333333333333334E-2</v>
      </c>
      <c r="T1013" t="s">
        <v>8327</v>
      </c>
      <c r="U1013" t="s">
        <v>8329</v>
      </c>
    </row>
    <row r="1014" spans="1:21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0">
        <f t="shared" si="32"/>
        <v>42714.440416666665</v>
      </c>
      <c r="L1014" s="13" t="str">
        <f t="shared" si="33"/>
        <v>2016</v>
      </c>
      <c r="M1014" s="10">
        <f>(((I1014/60)/60)/24)+DATE(1970,1,1)</f>
        <v>42759.440416666665</v>
      </c>
      <c r="N1014" t="b">
        <v>0</v>
      </c>
      <c r="O1014">
        <v>775</v>
      </c>
      <c r="P1014" t="b">
        <v>0</v>
      </c>
      <c r="Q1014" t="s">
        <v>8273</v>
      </c>
      <c r="R1014" s="6">
        <f>E1014/D1014</f>
        <v>215.35021</v>
      </c>
      <c r="S1014" s="5">
        <f>O1014/E1014</f>
        <v>7.1975783074462751E-4</v>
      </c>
      <c r="T1014" t="s">
        <v>8327</v>
      </c>
      <c r="U1014" t="s">
        <v>8329</v>
      </c>
    </row>
    <row r="1015" spans="1:21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0">
        <f t="shared" si="32"/>
        <v>42339.833981481483</v>
      </c>
      <c r="L1015" s="13" t="str">
        <f t="shared" si="33"/>
        <v>2015</v>
      </c>
      <c r="M1015" s="10">
        <f>(((I1015/60)/60)/24)+DATE(1970,1,1)</f>
        <v>42367.833333333328</v>
      </c>
      <c r="N1015" t="b">
        <v>0</v>
      </c>
      <c r="O1015">
        <v>90</v>
      </c>
      <c r="P1015" t="b">
        <v>0</v>
      </c>
      <c r="Q1015" t="s">
        <v>8273</v>
      </c>
      <c r="R1015" s="6">
        <f>E1015/D1015</f>
        <v>0.34527999999999998</v>
      </c>
      <c r="S1015" s="5">
        <f>O1015/E1015</f>
        <v>1.0426320667284522E-2</v>
      </c>
      <c r="T1015" t="s">
        <v>8327</v>
      </c>
      <c r="U1015" t="s">
        <v>8329</v>
      </c>
    </row>
    <row r="1016" spans="1:21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0">
        <f t="shared" si="32"/>
        <v>41955.002488425926</v>
      </c>
      <c r="L1016" s="13" t="str">
        <f t="shared" si="33"/>
        <v>2014</v>
      </c>
      <c r="M1016" s="10">
        <f>(((I1016/60)/60)/24)+DATE(1970,1,1)</f>
        <v>42005.002488425926</v>
      </c>
      <c r="N1016" t="b">
        <v>0</v>
      </c>
      <c r="O1016">
        <v>16</v>
      </c>
      <c r="P1016" t="b">
        <v>0</v>
      </c>
      <c r="Q1016" t="s">
        <v>8273</v>
      </c>
      <c r="R1016" s="6">
        <f>E1016/D1016</f>
        <v>0.30599999999999999</v>
      </c>
      <c r="S1016" s="5">
        <f>O1016/E1016</f>
        <v>5.2287581699346402E-3</v>
      </c>
      <c r="T1016" t="s">
        <v>8327</v>
      </c>
      <c r="U1016" t="s">
        <v>8329</v>
      </c>
    </row>
    <row r="1017" spans="1:21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0">
        <f t="shared" si="32"/>
        <v>42303.878414351857</v>
      </c>
      <c r="L1017" s="13" t="str">
        <f t="shared" si="33"/>
        <v>2015</v>
      </c>
      <c r="M1017" s="10">
        <f>(((I1017/60)/60)/24)+DATE(1970,1,1)</f>
        <v>42333.920081018514</v>
      </c>
      <c r="N1017" t="b">
        <v>0</v>
      </c>
      <c r="O1017">
        <v>6</v>
      </c>
      <c r="P1017" t="b">
        <v>0</v>
      </c>
      <c r="Q1017" t="s">
        <v>8273</v>
      </c>
      <c r="R1017" s="6">
        <f>E1017/D1017</f>
        <v>2.6666666666666668E-2</v>
      </c>
      <c r="S1017" s="5">
        <f>O1017/E1017</f>
        <v>2.5000000000000001E-2</v>
      </c>
      <c r="T1017" t="s">
        <v>8327</v>
      </c>
      <c r="U1017" t="s">
        <v>8329</v>
      </c>
    </row>
    <row r="1018" spans="1:21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0">
        <f t="shared" si="32"/>
        <v>42422.107129629629</v>
      </c>
      <c r="L1018" s="13" t="str">
        <f t="shared" si="33"/>
        <v>2016</v>
      </c>
      <c r="M1018" s="10">
        <f>(((I1018/60)/60)/24)+DATE(1970,1,1)</f>
        <v>42467.065462962957</v>
      </c>
      <c r="N1018" t="b">
        <v>0</v>
      </c>
      <c r="O1018">
        <v>38</v>
      </c>
      <c r="P1018" t="b">
        <v>0</v>
      </c>
      <c r="Q1018" t="s">
        <v>8273</v>
      </c>
      <c r="R1018" s="6">
        <f>E1018/D1018</f>
        <v>2.8420000000000001E-2</v>
      </c>
      <c r="S1018" s="5">
        <f>O1018/E1018</f>
        <v>1.3370865587614356E-2</v>
      </c>
      <c r="T1018" t="s">
        <v>8327</v>
      </c>
      <c r="U1018" t="s">
        <v>8329</v>
      </c>
    </row>
    <row r="1019" spans="1:21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0">
        <f t="shared" si="32"/>
        <v>42289.675173611111</v>
      </c>
      <c r="L1019" s="13" t="str">
        <f t="shared" si="33"/>
        <v>2015</v>
      </c>
      <c r="M1019" s="10">
        <f>(((I1019/60)/60)/24)+DATE(1970,1,1)</f>
        <v>42329.716840277775</v>
      </c>
      <c r="N1019" t="b">
        <v>0</v>
      </c>
      <c r="O1019">
        <v>355</v>
      </c>
      <c r="P1019" t="b">
        <v>0</v>
      </c>
      <c r="Q1019" t="s">
        <v>8273</v>
      </c>
      <c r="R1019" s="6">
        <f>E1019/D1019</f>
        <v>0.22878799999999999</v>
      </c>
      <c r="S1019" s="5">
        <f>O1019/E1019</f>
        <v>6.2066192282812039E-3</v>
      </c>
      <c r="T1019" t="s">
        <v>8327</v>
      </c>
      <c r="U1019" t="s">
        <v>8329</v>
      </c>
    </row>
    <row r="1020" spans="1:21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0">
        <f t="shared" si="32"/>
        <v>42535.492280092592</v>
      </c>
      <c r="L1020" s="13" t="str">
        <f t="shared" si="33"/>
        <v>2016</v>
      </c>
      <c r="M1020" s="10">
        <f>(((I1020/60)/60)/24)+DATE(1970,1,1)</f>
        <v>42565.492280092592</v>
      </c>
      <c r="N1020" t="b">
        <v>0</v>
      </c>
      <c r="O1020">
        <v>7</v>
      </c>
      <c r="P1020" t="b">
        <v>0</v>
      </c>
      <c r="Q1020" t="s">
        <v>8273</v>
      </c>
      <c r="R1020" s="6">
        <f>E1020/D1020</f>
        <v>3.1050000000000001E-2</v>
      </c>
      <c r="S1020" s="5">
        <f>O1020/E1020</f>
        <v>1.1272141706924315E-2</v>
      </c>
      <c r="T1020" t="s">
        <v>8327</v>
      </c>
      <c r="U1020" t="s">
        <v>8329</v>
      </c>
    </row>
    <row r="1021" spans="1:21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0">
        <f t="shared" si="32"/>
        <v>42009.973946759259</v>
      </c>
      <c r="L1021" s="13" t="str">
        <f t="shared" si="33"/>
        <v>2015</v>
      </c>
      <c r="M1021" s="10">
        <f>(((I1021/60)/60)/24)+DATE(1970,1,1)</f>
        <v>42039.973946759259</v>
      </c>
      <c r="N1021" t="b">
        <v>0</v>
      </c>
      <c r="O1021">
        <v>400</v>
      </c>
      <c r="P1021" t="b">
        <v>0</v>
      </c>
      <c r="Q1021" t="s">
        <v>8273</v>
      </c>
      <c r="R1021" s="6">
        <f>E1021/D1021</f>
        <v>0.47333333333333333</v>
      </c>
      <c r="S1021" s="5">
        <f>O1021/E1021</f>
        <v>1.8779342723004695E-2</v>
      </c>
      <c r="T1021" t="s">
        <v>8327</v>
      </c>
      <c r="U1021" t="s">
        <v>8329</v>
      </c>
    </row>
    <row r="1022" spans="1:21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0">
        <f t="shared" si="32"/>
        <v>42127.069548611107</v>
      </c>
      <c r="L1022" s="13" t="str">
        <f t="shared" si="33"/>
        <v>2015</v>
      </c>
      <c r="M1022" s="10">
        <f>(((I1022/60)/60)/24)+DATE(1970,1,1)</f>
        <v>42157.032638888893</v>
      </c>
      <c r="N1022" t="b">
        <v>0</v>
      </c>
      <c r="O1022">
        <v>30</v>
      </c>
      <c r="P1022" t="b">
        <v>1</v>
      </c>
      <c r="Q1022" t="s">
        <v>8280</v>
      </c>
      <c r="R1022" s="6">
        <f>E1022/D1022</f>
        <v>2.0554838709677421</v>
      </c>
      <c r="S1022" s="5">
        <f>O1022/E1022</f>
        <v>9.4161958568738224E-3</v>
      </c>
      <c r="T1022" t="s">
        <v>8333</v>
      </c>
      <c r="U1022" t="s">
        <v>8338</v>
      </c>
    </row>
    <row r="1023" spans="1:21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0">
        <f t="shared" si="32"/>
        <v>42271.251979166671</v>
      </c>
      <c r="L1023" s="13" t="str">
        <f t="shared" si="33"/>
        <v>2015</v>
      </c>
      <c r="M1023" s="10">
        <f>(((I1023/60)/60)/24)+DATE(1970,1,1)</f>
        <v>42294.166666666672</v>
      </c>
      <c r="N1023" t="b">
        <v>1</v>
      </c>
      <c r="O1023">
        <v>478</v>
      </c>
      <c r="P1023" t="b">
        <v>1</v>
      </c>
      <c r="Q1023" t="s">
        <v>8280</v>
      </c>
      <c r="R1023" s="6">
        <f>E1023/D1023</f>
        <v>3.5180366666666667</v>
      </c>
      <c r="S1023" s="5">
        <f>O1023/E1023</f>
        <v>4.5290412929181144E-2</v>
      </c>
      <c r="T1023" t="s">
        <v>8333</v>
      </c>
      <c r="U1023" t="s">
        <v>8338</v>
      </c>
    </row>
    <row r="1024" spans="1:21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0">
        <f t="shared" si="32"/>
        <v>42111.646724537044</v>
      </c>
      <c r="L1024" s="13" t="str">
        <f t="shared" si="33"/>
        <v>2015</v>
      </c>
      <c r="M1024" s="10">
        <f>(((I1024/60)/60)/24)+DATE(1970,1,1)</f>
        <v>42141.646724537044</v>
      </c>
      <c r="N1024" t="b">
        <v>1</v>
      </c>
      <c r="O1024">
        <v>74</v>
      </c>
      <c r="P1024" t="b">
        <v>1</v>
      </c>
      <c r="Q1024" t="s">
        <v>8280</v>
      </c>
      <c r="R1024" s="6">
        <f>E1024/D1024</f>
        <v>1.149</v>
      </c>
      <c r="S1024" s="5">
        <f>O1024/E1024</f>
        <v>3.2201914708442123E-2</v>
      </c>
      <c r="T1024" t="s">
        <v>8333</v>
      </c>
      <c r="U1024" t="s">
        <v>8338</v>
      </c>
    </row>
    <row r="1025" spans="1:21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0">
        <f t="shared" si="32"/>
        <v>42145.919687500005</v>
      </c>
      <c r="L1025" s="13" t="str">
        <f t="shared" si="33"/>
        <v>2015</v>
      </c>
      <c r="M1025" s="10">
        <f>(((I1025/60)/60)/24)+DATE(1970,1,1)</f>
        <v>42175.919687500005</v>
      </c>
      <c r="N1025" t="b">
        <v>0</v>
      </c>
      <c r="O1025">
        <v>131</v>
      </c>
      <c r="P1025" t="b">
        <v>1</v>
      </c>
      <c r="Q1025" t="s">
        <v>8280</v>
      </c>
      <c r="R1025" s="6">
        <f>E1025/D1025</f>
        <v>2.3715000000000002</v>
      </c>
      <c r="S1025" s="5">
        <f>O1025/E1025</f>
        <v>2.7619650010541851E-2</v>
      </c>
      <c r="T1025" t="s">
        <v>8333</v>
      </c>
      <c r="U1025" t="s">
        <v>8338</v>
      </c>
    </row>
    <row r="1026" spans="1:21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0">
        <f t="shared" si="32"/>
        <v>42370.580590277779</v>
      </c>
      <c r="L1026" s="13" t="str">
        <f t="shared" si="33"/>
        <v>2016</v>
      </c>
      <c r="M1026" s="10">
        <f>(((I1026/60)/60)/24)+DATE(1970,1,1)</f>
        <v>42400.580590277779</v>
      </c>
      <c r="N1026" t="b">
        <v>1</v>
      </c>
      <c r="O1026">
        <v>61</v>
      </c>
      <c r="P1026" t="b">
        <v>1</v>
      </c>
      <c r="Q1026" t="s">
        <v>8280</v>
      </c>
      <c r="R1026" s="6">
        <f>E1026/D1026</f>
        <v>1.1863774999999999</v>
      </c>
      <c r="S1026" s="5">
        <f>O1026/E1026</f>
        <v>2.5708511835398091E-3</v>
      </c>
      <c r="T1026" t="s">
        <v>8333</v>
      </c>
      <c r="U1026" t="s">
        <v>8338</v>
      </c>
    </row>
    <row r="1027" spans="1:21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0">
        <f t="shared" ref="K1027:K1090" si="34">(((J1027/60)/60)/24)+DATE(1970,1,1)</f>
        <v>42049.833761574075</v>
      </c>
      <c r="L1027" s="13" t="str">
        <f t="shared" ref="L1027:L1090" si="35">TEXT(K1027,"yyyy")</f>
        <v>2015</v>
      </c>
      <c r="M1027" s="10">
        <f>(((I1027/60)/60)/24)+DATE(1970,1,1)</f>
        <v>42079.792094907403</v>
      </c>
      <c r="N1027" t="b">
        <v>1</v>
      </c>
      <c r="O1027">
        <v>1071</v>
      </c>
      <c r="P1027" t="b">
        <v>1</v>
      </c>
      <c r="Q1027" t="s">
        <v>8280</v>
      </c>
      <c r="R1027" s="6">
        <f>E1027/D1027</f>
        <v>1.099283142857143</v>
      </c>
      <c r="S1027" s="5">
        <f>O1027/E1027</f>
        <v>1.391816121207301E-2</v>
      </c>
      <c r="T1027" t="s">
        <v>8333</v>
      </c>
      <c r="U1027" t="s">
        <v>8338</v>
      </c>
    </row>
    <row r="1028" spans="1:21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0">
        <f t="shared" si="34"/>
        <v>42426.407592592594</v>
      </c>
      <c r="L1028" s="13" t="str">
        <f t="shared" si="35"/>
        <v>2016</v>
      </c>
      <c r="M1028" s="10">
        <f>(((I1028/60)/60)/24)+DATE(1970,1,1)</f>
        <v>42460.365925925929</v>
      </c>
      <c r="N1028" t="b">
        <v>1</v>
      </c>
      <c r="O1028">
        <v>122</v>
      </c>
      <c r="P1028" t="b">
        <v>1</v>
      </c>
      <c r="Q1028" t="s">
        <v>8280</v>
      </c>
      <c r="R1028" s="6">
        <f>E1028/D1028</f>
        <v>1.0000828571428571</v>
      </c>
      <c r="S1028" s="5">
        <f>O1028/E1028</f>
        <v>1.742712746658134E-2</v>
      </c>
      <c r="T1028" t="s">
        <v>8333</v>
      </c>
      <c r="U1028" t="s">
        <v>8338</v>
      </c>
    </row>
    <row r="1029" spans="1:21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0">
        <f t="shared" si="34"/>
        <v>41905.034108796295</v>
      </c>
      <c r="L1029" s="13" t="str">
        <f t="shared" si="35"/>
        <v>2014</v>
      </c>
      <c r="M1029" s="10">
        <f>(((I1029/60)/60)/24)+DATE(1970,1,1)</f>
        <v>41935.034108796295</v>
      </c>
      <c r="N1029" t="b">
        <v>1</v>
      </c>
      <c r="O1029">
        <v>111</v>
      </c>
      <c r="P1029" t="b">
        <v>1</v>
      </c>
      <c r="Q1029" t="s">
        <v>8280</v>
      </c>
      <c r="R1029" s="6">
        <f>E1029/D1029</f>
        <v>1.0309292094387414</v>
      </c>
      <c r="S1029" s="5">
        <f>O1029/E1029</f>
        <v>1.4354066985645933E-2</v>
      </c>
      <c r="T1029" t="s">
        <v>8333</v>
      </c>
      <c r="U1029" t="s">
        <v>8338</v>
      </c>
    </row>
    <row r="1030" spans="1:21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0">
        <f t="shared" si="34"/>
        <v>42755.627372685187</v>
      </c>
      <c r="L1030" s="13" t="str">
        <f t="shared" si="35"/>
        <v>2017</v>
      </c>
      <c r="M1030" s="10">
        <f>(((I1030/60)/60)/24)+DATE(1970,1,1)</f>
        <v>42800.833333333328</v>
      </c>
      <c r="N1030" t="b">
        <v>1</v>
      </c>
      <c r="O1030">
        <v>255</v>
      </c>
      <c r="P1030" t="b">
        <v>1</v>
      </c>
      <c r="Q1030" t="s">
        <v>8280</v>
      </c>
      <c r="R1030" s="6">
        <f>E1030/D1030</f>
        <v>1.1727000000000001</v>
      </c>
      <c r="S1030" s="5">
        <f>O1030/E1030</f>
        <v>2.1744691737017138E-2</v>
      </c>
      <c r="T1030" t="s">
        <v>8333</v>
      </c>
      <c r="U1030" t="s">
        <v>8338</v>
      </c>
    </row>
    <row r="1031" spans="1:21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0">
        <f t="shared" si="34"/>
        <v>42044.711886574078</v>
      </c>
      <c r="L1031" s="13" t="str">
        <f t="shared" si="35"/>
        <v>2015</v>
      </c>
      <c r="M1031" s="10">
        <f>(((I1031/60)/60)/24)+DATE(1970,1,1)</f>
        <v>42098.915972222225</v>
      </c>
      <c r="N1031" t="b">
        <v>0</v>
      </c>
      <c r="O1031">
        <v>141</v>
      </c>
      <c r="P1031" t="b">
        <v>1</v>
      </c>
      <c r="Q1031" t="s">
        <v>8280</v>
      </c>
      <c r="R1031" s="6">
        <f>E1031/D1031</f>
        <v>1.1175999999999999</v>
      </c>
      <c r="S1031" s="5">
        <f>O1031/E1031</f>
        <v>1.2616320687186829E-2</v>
      </c>
      <c r="T1031" t="s">
        <v>8333</v>
      </c>
      <c r="U1031" t="s">
        <v>8338</v>
      </c>
    </row>
    <row r="1032" spans="1:21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0">
        <f t="shared" si="34"/>
        <v>42611.483206018514</v>
      </c>
      <c r="L1032" s="13" t="str">
        <f t="shared" si="35"/>
        <v>2016</v>
      </c>
      <c r="M1032" s="10">
        <f>(((I1032/60)/60)/24)+DATE(1970,1,1)</f>
        <v>42625.483206018514</v>
      </c>
      <c r="N1032" t="b">
        <v>0</v>
      </c>
      <c r="O1032">
        <v>159</v>
      </c>
      <c r="P1032" t="b">
        <v>1</v>
      </c>
      <c r="Q1032" t="s">
        <v>8280</v>
      </c>
      <c r="R1032" s="6">
        <f>E1032/D1032</f>
        <v>3.4209999999999998</v>
      </c>
      <c r="S1032" s="5">
        <f>O1032/E1032</f>
        <v>2.3238819058754748E-2</v>
      </c>
      <c r="T1032" t="s">
        <v>8333</v>
      </c>
      <c r="U1032" t="s">
        <v>8338</v>
      </c>
    </row>
    <row r="1033" spans="1:21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0">
        <f t="shared" si="34"/>
        <v>42324.764004629629</v>
      </c>
      <c r="L1033" s="13" t="str">
        <f t="shared" si="35"/>
        <v>2015</v>
      </c>
      <c r="M1033" s="10">
        <f>(((I1033/60)/60)/24)+DATE(1970,1,1)</f>
        <v>42354.764004629629</v>
      </c>
      <c r="N1033" t="b">
        <v>0</v>
      </c>
      <c r="O1033">
        <v>99</v>
      </c>
      <c r="P1033" t="b">
        <v>1</v>
      </c>
      <c r="Q1033" t="s">
        <v>8280</v>
      </c>
      <c r="R1033" s="6">
        <f>E1033/D1033</f>
        <v>1.0740000000000001</v>
      </c>
      <c r="S1033" s="5">
        <f>O1033/E1033</f>
        <v>9.2178770949720677E-3</v>
      </c>
      <c r="T1033" t="s">
        <v>8333</v>
      </c>
      <c r="U1033" t="s">
        <v>8338</v>
      </c>
    </row>
    <row r="1034" spans="1:2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0">
        <f t="shared" si="34"/>
        <v>42514.666956018518</v>
      </c>
      <c r="L1034" s="13" t="str">
        <f t="shared" si="35"/>
        <v>2016</v>
      </c>
      <c r="M1034" s="10">
        <f>(((I1034/60)/60)/24)+DATE(1970,1,1)</f>
        <v>42544.666956018518</v>
      </c>
      <c r="N1034" t="b">
        <v>0</v>
      </c>
      <c r="O1034">
        <v>96</v>
      </c>
      <c r="P1034" t="b">
        <v>1</v>
      </c>
      <c r="Q1034" t="s">
        <v>8280</v>
      </c>
      <c r="R1034" s="6">
        <f>E1034/D1034</f>
        <v>1.0849703703703704</v>
      </c>
      <c r="S1034" s="5">
        <f>O1034/E1034</f>
        <v>1.6385496105031028E-2</v>
      </c>
      <c r="T1034" t="s">
        <v>8333</v>
      </c>
      <c r="U1034" t="s">
        <v>8338</v>
      </c>
    </row>
    <row r="1035" spans="1:21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0">
        <f t="shared" si="34"/>
        <v>42688.732407407413</v>
      </c>
      <c r="L1035" s="13" t="str">
        <f t="shared" si="35"/>
        <v>2016</v>
      </c>
      <c r="M1035" s="10">
        <f>(((I1035/60)/60)/24)+DATE(1970,1,1)</f>
        <v>42716.732407407413</v>
      </c>
      <c r="N1035" t="b">
        <v>0</v>
      </c>
      <c r="O1035">
        <v>27</v>
      </c>
      <c r="P1035" t="b">
        <v>1</v>
      </c>
      <c r="Q1035" t="s">
        <v>8280</v>
      </c>
      <c r="R1035" s="6">
        <f>E1035/D1035</f>
        <v>1.0286144578313252</v>
      </c>
      <c r="S1035" s="5">
        <f>O1035/E1035</f>
        <v>1.9765739385065886E-2</v>
      </c>
      <c r="T1035" t="s">
        <v>8333</v>
      </c>
      <c r="U1035" t="s">
        <v>8338</v>
      </c>
    </row>
    <row r="1036" spans="1:21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0">
        <f t="shared" si="34"/>
        <v>42555.166712962964</v>
      </c>
      <c r="L1036" s="13" t="str">
        <f t="shared" si="35"/>
        <v>2016</v>
      </c>
      <c r="M1036" s="10">
        <f>(((I1036/60)/60)/24)+DATE(1970,1,1)</f>
        <v>42587.165972222225</v>
      </c>
      <c r="N1036" t="b">
        <v>0</v>
      </c>
      <c r="O1036">
        <v>166</v>
      </c>
      <c r="P1036" t="b">
        <v>1</v>
      </c>
      <c r="Q1036" t="s">
        <v>8280</v>
      </c>
      <c r="R1036" s="6">
        <f>E1036/D1036</f>
        <v>1.3000180000000001</v>
      </c>
      <c r="S1036" s="5">
        <f>O1036/E1036</f>
        <v>2.5538107933890147E-2</v>
      </c>
      <c r="T1036" t="s">
        <v>8333</v>
      </c>
      <c r="U1036" t="s">
        <v>8338</v>
      </c>
    </row>
    <row r="1037" spans="1:21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0">
        <f t="shared" si="34"/>
        <v>42016.641435185185</v>
      </c>
      <c r="L1037" s="13" t="str">
        <f t="shared" si="35"/>
        <v>2015</v>
      </c>
      <c r="M1037" s="10">
        <f>(((I1037/60)/60)/24)+DATE(1970,1,1)</f>
        <v>42046.641435185185</v>
      </c>
      <c r="N1037" t="b">
        <v>0</v>
      </c>
      <c r="O1037">
        <v>76</v>
      </c>
      <c r="P1037" t="b">
        <v>1</v>
      </c>
      <c r="Q1037" t="s">
        <v>8280</v>
      </c>
      <c r="R1037" s="6">
        <f>E1037/D1037</f>
        <v>1.0765217391304347</v>
      </c>
      <c r="S1037" s="5">
        <f>O1037/E1037</f>
        <v>1.5347334410339256E-2</v>
      </c>
      <c r="T1037" t="s">
        <v>8333</v>
      </c>
      <c r="U1037" t="s">
        <v>8338</v>
      </c>
    </row>
    <row r="1038" spans="1:21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0">
        <f t="shared" si="34"/>
        <v>41249.448958333334</v>
      </c>
      <c r="L1038" s="13" t="str">
        <f t="shared" si="35"/>
        <v>2012</v>
      </c>
      <c r="M1038" s="10">
        <f>(((I1038/60)/60)/24)+DATE(1970,1,1)</f>
        <v>41281.333333333336</v>
      </c>
      <c r="N1038" t="b">
        <v>0</v>
      </c>
      <c r="O1038">
        <v>211</v>
      </c>
      <c r="P1038" t="b">
        <v>1</v>
      </c>
      <c r="Q1038" t="s">
        <v>8280</v>
      </c>
      <c r="R1038" s="6">
        <f>E1038/D1038</f>
        <v>1.1236044444444444</v>
      </c>
      <c r="S1038" s="5">
        <f>O1038/E1038</f>
        <v>4.1730779119579446E-2</v>
      </c>
      <c r="T1038" t="s">
        <v>8333</v>
      </c>
      <c r="U1038" t="s">
        <v>8338</v>
      </c>
    </row>
    <row r="1039" spans="1:21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0">
        <f t="shared" si="34"/>
        <v>42119.822476851856</v>
      </c>
      <c r="L1039" s="13" t="str">
        <f t="shared" si="35"/>
        <v>2015</v>
      </c>
      <c r="M1039" s="10">
        <f>(((I1039/60)/60)/24)+DATE(1970,1,1)</f>
        <v>42142.208333333328</v>
      </c>
      <c r="N1039" t="b">
        <v>0</v>
      </c>
      <c r="O1039">
        <v>21</v>
      </c>
      <c r="P1039" t="b">
        <v>1</v>
      </c>
      <c r="Q1039" t="s">
        <v>8280</v>
      </c>
      <c r="R1039" s="6">
        <f>E1039/D1039</f>
        <v>1.0209999999999999</v>
      </c>
      <c r="S1039" s="5">
        <f>O1039/E1039</f>
        <v>2.0568070519098921E-2</v>
      </c>
      <c r="T1039" t="s">
        <v>8333</v>
      </c>
      <c r="U1039" t="s">
        <v>8338</v>
      </c>
    </row>
    <row r="1040" spans="1:21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0">
        <f t="shared" si="34"/>
        <v>42418.231747685189</v>
      </c>
      <c r="L1040" s="13" t="str">
        <f t="shared" si="35"/>
        <v>2016</v>
      </c>
      <c r="M1040" s="10">
        <f>(((I1040/60)/60)/24)+DATE(1970,1,1)</f>
        <v>42448.190081018518</v>
      </c>
      <c r="N1040" t="b">
        <v>0</v>
      </c>
      <c r="O1040">
        <v>61</v>
      </c>
      <c r="P1040" t="b">
        <v>1</v>
      </c>
      <c r="Q1040" t="s">
        <v>8280</v>
      </c>
      <c r="R1040" s="6">
        <f>E1040/D1040</f>
        <v>1.4533333333333334</v>
      </c>
      <c r="S1040" s="5">
        <f>O1040/E1040</f>
        <v>2.7981651376146791E-2</v>
      </c>
      <c r="T1040" t="s">
        <v>8333</v>
      </c>
      <c r="U1040" t="s">
        <v>8338</v>
      </c>
    </row>
    <row r="1041" spans="1:21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0">
        <f t="shared" si="34"/>
        <v>42692.109328703707</v>
      </c>
      <c r="L1041" s="13" t="str">
        <f t="shared" si="35"/>
        <v>2016</v>
      </c>
      <c r="M1041" s="10">
        <f>(((I1041/60)/60)/24)+DATE(1970,1,1)</f>
        <v>42717.332638888889</v>
      </c>
      <c r="N1041" t="b">
        <v>0</v>
      </c>
      <c r="O1041">
        <v>30</v>
      </c>
      <c r="P1041" t="b">
        <v>1</v>
      </c>
      <c r="Q1041" t="s">
        <v>8280</v>
      </c>
      <c r="R1041" s="6">
        <f>E1041/D1041</f>
        <v>1.282</v>
      </c>
      <c r="S1041" s="5">
        <f>O1041/E1041</f>
        <v>4.6801872074882997E-2</v>
      </c>
      <c r="T1041" t="s">
        <v>8333</v>
      </c>
      <c r="U1041" t="s">
        <v>8338</v>
      </c>
    </row>
    <row r="1042" spans="1:21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0">
        <f t="shared" si="34"/>
        <v>42579.708437499998</v>
      </c>
      <c r="L1042" s="13" t="str">
        <f t="shared" si="35"/>
        <v>2016</v>
      </c>
      <c r="M1042" s="10">
        <f>(((I1042/60)/60)/24)+DATE(1970,1,1)</f>
        <v>42609.708437499998</v>
      </c>
      <c r="N1042" t="b">
        <v>0</v>
      </c>
      <c r="O1042">
        <v>1</v>
      </c>
      <c r="P1042" t="b">
        <v>0</v>
      </c>
      <c r="Q1042" t="s">
        <v>8281</v>
      </c>
      <c r="R1042" s="6">
        <f>E1042/D1042</f>
        <v>2.9411764705882353E-3</v>
      </c>
      <c r="S1042" s="5">
        <f>O1042/E1042</f>
        <v>4.0000000000000001E-3</v>
      </c>
      <c r="T1042" t="s">
        <v>8339</v>
      </c>
      <c r="U1042" t="s">
        <v>8340</v>
      </c>
    </row>
    <row r="1043" spans="1:21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0">
        <f t="shared" si="34"/>
        <v>41831.060092592597</v>
      </c>
      <c r="L1043" s="13" t="str">
        <f t="shared" si="35"/>
        <v>2014</v>
      </c>
      <c r="M1043" s="10">
        <f>(((I1043/60)/60)/24)+DATE(1970,1,1)</f>
        <v>41851.060092592597</v>
      </c>
      <c r="N1043" t="b">
        <v>0</v>
      </c>
      <c r="O1043">
        <v>0</v>
      </c>
      <c r="P1043" t="b">
        <v>0</v>
      </c>
      <c r="Q1043" t="s">
        <v>8281</v>
      </c>
      <c r="R1043" s="6">
        <f>E1043/D1043</f>
        <v>0</v>
      </c>
      <c r="S1043" s="5" t="e">
        <f>O1043/E1043</f>
        <v>#DIV/0!</v>
      </c>
      <c r="T1043" t="s">
        <v>8339</v>
      </c>
      <c r="U1043" t="s">
        <v>8340</v>
      </c>
    </row>
    <row r="1044" spans="1:21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0">
        <f t="shared" si="34"/>
        <v>41851.696157407408</v>
      </c>
      <c r="L1044" s="13" t="str">
        <f t="shared" si="35"/>
        <v>2014</v>
      </c>
      <c r="M1044" s="10">
        <f>(((I1044/60)/60)/24)+DATE(1970,1,1)</f>
        <v>41894.416666666664</v>
      </c>
      <c r="N1044" t="b">
        <v>0</v>
      </c>
      <c r="O1044">
        <v>1</v>
      </c>
      <c r="P1044" t="b">
        <v>0</v>
      </c>
      <c r="Q1044" t="s">
        <v>8281</v>
      </c>
      <c r="R1044" s="6">
        <f>E1044/D1044</f>
        <v>1.5384615384615385E-2</v>
      </c>
      <c r="S1044" s="5">
        <f>O1044/E1044</f>
        <v>0.1</v>
      </c>
      <c r="T1044" t="s">
        <v>8339</v>
      </c>
      <c r="U1044" t="s">
        <v>8340</v>
      </c>
    </row>
    <row r="1045" spans="1:21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0">
        <f t="shared" si="34"/>
        <v>42114.252951388888</v>
      </c>
      <c r="L1045" s="13" t="str">
        <f t="shared" si="35"/>
        <v>2015</v>
      </c>
      <c r="M1045" s="10">
        <f>(((I1045/60)/60)/24)+DATE(1970,1,1)</f>
        <v>42144.252951388888</v>
      </c>
      <c r="N1045" t="b">
        <v>0</v>
      </c>
      <c r="O1045">
        <v>292</v>
      </c>
      <c r="P1045" t="b">
        <v>0</v>
      </c>
      <c r="Q1045" t="s">
        <v>8281</v>
      </c>
      <c r="R1045" s="6">
        <f>E1045/D1045</f>
        <v>8.5370000000000001E-2</v>
      </c>
      <c r="S1045" s="5">
        <f>O1045/E1045</f>
        <v>3.4204052945999763E-2</v>
      </c>
      <c r="T1045" t="s">
        <v>8339</v>
      </c>
      <c r="U1045" t="s">
        <v>8340</v>
      </c>
    </row>
    <row r="1046" spans="1:21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0">
        <f t="shared" si="34"/>
        <v>42011.925937499997</v>
      </c>
      <c r="L1046" s="13" t="str">
        <f t="shared" si="35"/>
        <v>2015</v>
      </c>
      <c r="M1046" s="10">
        <f>(((I1046/60)/60)/24)+DATE(1970,1,1)</f>
        <v>42068.852083333331</v>
      </c>
      <c r="N1046" t="b">
        <v>0</v>
      </c>
      <c r="O1046">
        <v>2</v>
      </c>
      <c r="P1046" t="b">
        <v>0</v>
      </c>
      <c r="Q1046" t="s">
        <v>8281</v>
      </c>
      <c r="R1046" s="6">
        <f>E1046/D1046</f>
        <v>8.571428571428571E-4</v>
      </c>
      <c r="S1046" s="5">
        <f>O1046/E1046</f>
        <v>0.33333333333333331</v>
      </c>
      <c r="T1046" t="s">
        <v>8339</v>
      </c>
      <c r="U1046" t="s">
        <v>8340</v>
      </c>
    </row>
    <row r="1047" spans="1:21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0">
        <f t="shared" si="34"/>
        <v>41844.874421296299</v>
      </c>
      <c r="L1047" s="13" t="str">
        <f t="shared" si="35"/>
        <v>2014</v>
      </c>
      <c r="M1047" s="10">
        <f>(((I1047/60)/60)/24)+DATE(1970,1,1)</f>
        <v>41874.874421296299</v>
      </c>
      <c r="N1047" t="b">
        <v>0</v>
      </c>
      <c r="O1047">
        <v>8</v>
      </c>
      <c r="P1047" t="b">
        <v>0</v>
      </c>
      <c r="Q1047" t="s">
        <v>8281</v>
      </c>
      <c r="R1047" s="6">
        <f>E1047/D1047</f>
        <v>2.6599999999999999E-2</v>
      </c>
      <c r="S1047" s="5">
        <f>O1047/E1047</f>
        <v>3.007518796992481E-2</v>
      </c>
      <c r="T1047" t="s">
        <v>8339</v>
      </c>
      <c r="U1047" t="s">
        <v>8340</v>
      </c>
    </row>
    <row r="1048" spans="1:21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0">
        <f t="shared" si="34"/>
        <v>42319.851388888885</v>
      </c>
      <c r="L1048" s="13" t="str">
        <f t="shared" si="35"/>
        <v>2015</v>
      </c>
      <c r="M1048" s="10">
        <f>(((I1048/60)/60)/24)+DATE(1970,1,1)</f>
        <v>42364.851388888885</v>
      </c>
      <c r="N1048" t="b">
        <v>0</v>
      </c>
      <c r="O1048">
        <v>0</v>
      </c>
      <c r="P1048" t="b">
        <v>0</v>
      </c>
      <c r="Q1048" t="s">
        <v>8281</v>
      </c>
      <c r="R1048" s="6">
        <f>E1048/D1048</f>
        <v>0</v>
      </c>
      <c r="S1048" s="5" t="e">
        <f>O1048/E1048</f>
        <v>#DIV/0!</v>
      </c>
      <c r="T1048" t="s">
        <v>8339</v>
      </c>
      <c r="U1048" t="s">
        <v>8340</v>
      </c>
    </row>
    <row r="1049" spans="1:21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0">
        <f t="shared" si="34"/>
        <v>41918.818460648145</v>
      </c>
      <c r="L1049" s="13" t="str">
        <f t="shared" si="35"/>
        <v>2014</v>
      </c>
      <c r="M1049" s="10">
        <f>(((I1049/60)/60)/24)+DATE(1970,1,1)</f>
        <v>41948.860127314816</v>
      </c>
      <c r="N1049" t="b">
        <v>0</v>
      </c>
      <c r="O1049">
        <v>1</v>
      </c>
      <c r="P1049" t="b">
        <v>0</v>
      </c>
      <c r="Q1049" t="s">
        <v>8281</v>
      </c>
      <c r="R1049" s="6">
        <f>E1049/D1049</f>
        <v>5.0000000000000001E-4</v>
      </c>
      <c r="S1049" s="5">
        <f>O1049/E1049</f>
        <v>1</v>
      </c>
      <c r="T1049" t="s">
        <v>8339</v>
      </c>
      <c r="U1049" t="s">
        <v>8340</v>
      </c>
    </row>
    <row r="1050" spans="1:21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0">
        <f t="shared" si="34"/>
        <v>42598.053113425922</v>
      </c>
      <c r="L1050" s="13" t="str">
        <f t="shared" si="35"/>
        <v>2016</v>
      </c>
      <c r="M1050" s="10">
        <f>(((I1050/60)/60)/24)+DATE(1970,1,1)</f>
        <v>42638.053113425922</v>
      </c>
      <c r="N1050" t="b">
        <v>0</v>
      </c>
      <c r="O1050">
        <v>4</v>
      </c>
      <c r="P1050" t="b">
        <v>0</v>
      </c>
      <c r="Q1050" t="s">
        <v>8281</v>
      </c>
      <c r="R1050" s="6">
        <f>E1050/D1050</f>
        <v>1.4133333333333333E-2</v>
      </c>
      <c r="S1050" s="5">
        <f>O1050/E1050</f>
        <v>1.8867924528301886E-2</v>
      </c>
      <c r="T1050" t="s">
        <v>8339</v>
      </c>
      <c r="U1050" t="s">
        <v>8340</v>
      </c>
    </row>
    <row r="1051" spans="1:2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0">
        <f t="shared" si="34"/>
        <v>42382.431076388893</v>
      </c>
      <c r="L1051" s="13" t="str">
        <f t="shared" si="35"/>
        <v>2016</v>
      </c>
      <c r="M1051" s="10">
        <f>(((I1051/60)/60)/24)+DATE(1970,1,1)</f>
        <v>42412.431076388893</v>
      </c>
      <c r="N1051" t="b">
        <v>0</v>
      </c>
      <c r="O1051">
        <v>0</v>
      </c>
      <c r="P1051" t="b">
        <v>0</v>
      </c>
      <c r="Q1051" t="s">
        <v>8281</v>
      </c>
      <c r="R1051" s="6">
        <f>E1051/D1051</f>
        <v>0</v>
      </c>
      <c r="S1051" s="5" t="e">
        <f>O1051/E1051</f>
        <v>#DIV/0!</v>
      </c>
      <c r="T1051" t="s">
        <v>8339</v>
      </c>
      <c r="U1051" t="s">
        <v>8340</v>
      </c>
    </row>
    <row r="1052" spans="1:2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0">
        <f t="shared" si="34"/>
        <v>42231.7971875</v>
      </c>
      <c r="L1052" s="13" t="str">
        <f t="shared" si="35"/>
        <v>2015</v>
      </c>
      <c r="M1052" s="10">
        <f>(((I1052/60)/60)/24)+DATE(1970,1,1)</f>
        <v>42261.7971875</v>
      </c>
      <c r="N1052" t="b">
        <v>0</v>
      </c>
      <c r="O1052">
        <v>0</v>
      </c>
      <c r="P1052" t="b">
        <v>0</v>
      </c>
      <c r="Q1052" t="s">
        <v>8281</v>
      </c>
      <c r="R1052" s="6">
        <f>E1052/D1052</f>
        <v>0</v>
      </c>
      <c r="S1052" s="5" t="e">
        <f>O1052/E1052</f>
        <v>#DIV/0!</v>
      </c>
      <c r="T1052" t="s">
        <v>8339</v>
      </c>
      <c r="U1052" t="s">
        <v>8340</v>
      </c>
    </row>
    <row r="1053" spans="1:21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0">
        <f t="shared" si="34"/>
        <v>41850.014178240745</v>
      </c>
      <c r="L1053" s="13" t="str">
        <f t="shared" si="35"/>
        <v>2014</v>
      </c>
      <c r="M1053" s="10">
        <f>(((I1053/60)/60)/24)+DATE(1970,1,1)</f>
        <v>41878.014178240745</v>
      </c>
      <c r="N1053" t="b">
        <v>0</v>
      </c>
      <c r="O1053">
        <v>0</v>
      </c>
      <c r="P1053" t="b">
        <v>0</v>
      </c>
      <c r="Q1053" t="s">
        <v>8281</v>
      </c>
      <c r="R1053" s="6">
        <f>E1053/D1053</f>
        <v>0</v>
      </c>
      <c r="S1053" s="5" t="e">
        <f>O1053/E1053</f>
        <v>#DIV/0!</v>
      </c>
      <c r="T1053" t="s">
        <v>8339</v>
      </c>
      <c r="U1053" t="s">
        <v>8340</v>
      </c>
    </row>
    <row r="1054" spans="1:21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0">
        <f t="shared" si="34"/>
        <v>42483.797395833331</v>
      </c>
      <c r="L1054" s="13" t="str">
        <f t="shared" si="35"/>
        <v>2016</v>
      </c>
      <c r="M1054" s="10">
        <f>(((I1054/60)/60)/24)+DATE(1970,1,1)</f>
        <v>42527.839583333334</v>
      </c>
      <c r="N1054" t="b">
        <v>0</v>
      </c>
      <c r="O1054">
        <v>0</v>
      </c>
      <c r="P1054" t="b">
        <v>0</v>
      </c>
      <c r="Q1054" t="s">
        <v>8281</v>
      </c>
      <c r="R1054" s="6">
        <f>E1054/D1054</f>
        <v>0</v>
      </c>
      <c r="S1054" s="5" t="e">
        <f>O1054/E1054</f>
        <v>#DIV/0!</v>
      </c>
      <c r="T1054" t="s">
        <v>8339</v>
      </c>
      <c r="U1054" t="s">
        <v>8340</v>
      </c>
    </row>
    <row r="1055" spans="1:21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0">
        <f t="shared" si="34"/>
        <v>42775.172824074078</v>
      </c>
      <c r="L1055" s="13" t="str">
        <f t="shared" si="35"/>
        <v>2017</v>
      </c>
      <c r="M1055" s="10">
        <f>(((I1055/60)/60)/24)+DATE(1970,1,1)</f>
        <v>42800.172824074078</v>
      </c>
      <c r="N1055" t="b">
        <v>0</v>
      </c>
      <c r="O1055">
        <v>1</v>
      </c>
      <c r="P1055" t="b">
        <v>0</v>
      </c>
      <c r="Q1055" t="s">
        <v>8281</v>
      </c>
      <c r="R1055" s="6">
        <f>E1055/D1055</f>
        <v>0.01</v>
      </c>
      <c r="S1055" s="5">
        <f>O1055/E1055</f>
        <v>6.6666666666666666E-2</v>
      </c>
      <c r="T1055" t="s">
        <v>8339</v>
      </c>
      <c r="U1055" t="s">
        <v>8340</v>
      </c>
    </row>
    <row r="1056" spans="1:21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0">
        <f t="shared" si="34"/>
        <v>41831.851840277777</v>
      </c>
      <c r="L1056" s="13" t="str">
        <f t="shared" si="35"/>
        <v>2014</v>
      </c>
      <c r="M1056" s="10">
        <f>(((I1056/60)/60)/24)+DATE(1970,1,1)</f>
        <v>41861.916666666664</v>
      </c>
      <c r="N1056" t="b">
        <v>0</v>
      </c>
      <c r="O1056">
        <v>0</v>
      </c>
      <c r="P1056" t="b">
        <v>0</v>
      </c>
      <c r="Q1056" t="s">
        <v>8281</v>
      </c>
      <c r="R1056" s="6">
        <f>E1056/D1056</f>
        <v>0</v>
      </c>
      <c r="S1056" s="5" t="e">
        <f>O1056/E1056</f>
        <v>#DIV/0!</v>
      </c>
      <c r="T1056" t="s">
        <v>8339</v>
      </c>
      <c r="U1056" t="s">
        <v>8340</v>
      </c>
    </row>
    <row r="1057" spans="1:21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0">
        <f t="shared" si="34"/>
        <v>42406.992418981477</v>
      </c>
      <c r="L1057" s="13" t="str">
        <f t="shared" si="35"/>
        <v>2016</v>
      </c>
      <c r="M1057" s="10">
        <f>(((I1057/60)/60)/24)+DATE(1970,1,1)</f>
        <v>42436.992418981477</v>
      </c>
      <c r="N1057" t="b">
        <v>0</v>
      </c>
      <c r="O1057">
        <v>0</v>
      </c>
      <c r="P1057" t="b">
        <v>0</v>
      </c>
      <c r="Q1057" t="s">
        <v>8281</v>
      </c>
      <c r="R1057" s="6">
        <f>E1057/D1057</f>
        <v>0</v>
      </c>
      <c r="S1057" s="5" t="e">
        <f>O1057/E1057</f>
        <v>#DIV/0!</v>
      </c>
      <c r="T1057" t="s">
        <v>8339</v>
      </c>
      <c r="U1057" t="s">
        <v>8340</v>
      </c>
    </row>
    <row r="1058" spans="1:21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0">
        <f t="shared" si="34"/>
        <v>42058.719641203701</v>
      </c>
      <c r="L1058" s="13" t="str">
        <f t="shared" si="35"/>
        <v>2015</v>
      </c>
      <c r="M1058" s="10">
        <f>(((I1058/60)/60)/24)+DATE(1970,1,1)</f>
        <v>42118.677974537044</v>
      </c>
      <c r="N1058" t="b">
        <v>0</v>
      </c>
      <c r="O1058">
        <v>0</v>
      </c>
      <c r="P1058" t="b">
        <v>0</v>
      </c>
      <c r="Q1058" t="s">
        <v>8281</v>
      </c>
      <c r="R1058" s="6">
        <f>E1058/D1058</f>
        <v>0</v>
      </c>
      <c r="S1058" s="5" t="e">
        <f>O1058/E1058</f>
        <v>#DIV/0!</v>
      </c>
      <c r="T1058" t="s">
        <v>8339</v>
      </c>
      <c r="U1058" t="s">
        <v>8340</v>
      </c>
    </row>
    <row r="1059" spans="1:21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0">
        <f t="shared" si="34"/>
        <v>42678.871331018512</v>
      </c>
      <c r="L1059" s="13" t="str">
        <f t="shared" si="35"/>
        <v>2016</v>
      </c>
      <c r="M1059" s="10">
        <f>(((I1059/60)/60)/24)+DATE(1970,1,1)</f>
        <v>42708.912997685184</v>
      </c>
      <c r="N1059" t="b">
        <v>0</v>
      </c>
      <c r="O1059">
        <v>0</v>
      </c>
      <c r="P1059" t="b">
        <v>0</v>
      </c>
      <c r="Q1059" t="s">
        <v>8281</v>
      </c>
      <c r="R1059" s="6">
        <f>E1059/D1059</f>
        <v>0</v>
      </c>
      <c r="S1059" s="5" t="e">
        <f>O1059/E1059</f>
        <v>#DIV/0!</v>
      </c>
      <c r="T1059" t="s">
        <v>8339</v>
      </c>
      <c r="U1059" t="s">
        <v>8340</v>
      </c>
    </row>
    <row r="1060" spans="1:21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0">
        <f t="shared" si="34"/>
        <v>42047.900960648149</v>
      </c>
      <c r="L1060" s="13" t="str">
        <f t="shared" si="35"/>
        <v>2015</v>
      </c>
      <c r="M1060" s="10">
        <f>(((I1060/60)/60)/24)+DATE(1970,1,1)</f>
        <v>42089</v>
      </c>
      <c r="N1060" t="b">
        <v>0</v>
      </c>
      <c r="O1060">
        <v>0</v>
      </c>
      <c r="P1060" t="b">
        <v>0</v>
      </c>
      <c r="Q1060" t="s">
        <v>8281</v>
      </c>
      <c r="R1060" s="6">
        <f>E1060/D1060</f>
        <v>0</v>
      </c>
      <c r="S1060" s="5" t="e">
        <f>O1060/E1060</f>
        <v>#DIV/0!</v>
      </c>
      <c r="T1060" t="s">
        <v>8339</v>
      </c>
      <c r="U1060" t="s">
        <v>8340</v>
      </c>
    </row>
    <row r="1061" spans="1:2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0">
        <f t="shared" si="34"/>
        <v>42046.79</v>
      </c>
      <c r="L1061" s="13" t="str">
        <f t="shared" si="35"/>
        <v>2015</v>
      </c>
      <c r="M1061" s="10">
        <f>(((I1061/60)/60)/24)+DATE(1970,1,1)</f>
        <v>42076.748333333337</v>
      </c>
      <c r="N1061" t="b">
        <v>0</v>
      </c>
      <c r="O1061">
        <v>0</v>
      </c>
      <c r="P1061" t="b">
        <v>0</v>
      </c>
      <c r="Q1061" t="s">
        <v>8281</v>
      </c>
      <c r="R1061" s="6">
        <f>E1061/D1061</f>
        <v>0</v>
      </c>
      <c r="S1061" s="5" t="e">
        <f>O1061/E1061</f>
        <v>#DIV/0!</v>
      </c>
      <c r="T1061" t="s">
        <v>8339</v>
      </c>
      <c r="U1061" t="s">
        <v>8340</v>
      </c>
    </row>
    <row r="1062" spans="1:21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0">
        <f t="shared" si="34"/>
        <v>42079.913113425922</v>
      </c>
      <c r="L1062" s="13" t="str">
        <f t="shared" si="35"/>
        <v>2015</v>
      </c>
      <c r="M1062" s="10">
        <f>(((I1062/60)/60)/24)+DATE(1970,1,1)</f>
        <v>42109.913113425922</v>
      </c>
      <c r="N1062" t="b">
        <v>0</v>
      </c>
      <c r="O1062">
        <v>1</v>
      </c>
      <c r="P1062" t="b">
        <v>0</v>
      </c>
      <c r="Q1062" t="s">
        <v>8281</v>
      </c>
      <c r="R1062" s="6">
        <f>E1062/D1062</f>
        <v>0.01</v>
      </c>
      <c r="S1062" s="5">
        <f>O1062/E1062</f>
        <v>0.02</v>
      </c>
      <c r="T1062" t="s">
        <v>8339</v>
      </c>
      <c r="U1062" t="s">
        <v>8340</v>
      </c>
    </row>
    <row r="1063" spans="1:21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0">
        <f t="shared" si="34"/>
        <v>42432.276712962965</v>
      </c>
      <c r="L1063" s="13" t="str">
        <f t="shared" si="35"/>
        <v>2016</v>
      </c>
      <c r="M1063" s="10">
        <f>(((I1063/60)/60)/24)+DATE(1970,1,1)</f>
        <v>42492.041666666672</v>
      </c>
      <c r="N1063" t="b">
        <v>0</v>
      </c>
      <c r="O1063">
        <v>0</v>
      </c>
      <c r="P1063" t="b">
        <v>0</v>
      </c>
      <c r="Q1063" t="s">
        <v>8281</v>
      </c>
      <c r="R1063" s="6">
        <f>E1063/D1063</f>
        <v>0</v>
      </c>
      <c r="S1063" s="5" t="e">
        <f>O1063/E1063</f>
        <v>#DIV/0!</v>
      </c>
      <c r="T1063" t="s">
        <v>8339</v>
      </c>
      <c r="U1063" t="s">
        <v>8340</v>
      </c>
    </row>
    <row r="1064" spans="1:2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0">
        <f t="shared" si="34"/>
        <v>42556.807187500002</v>
      </c>
      <c r="L1064" s="13" t="str">
        <f t="shared" si="35"/>
        <v>2016</v>
      </c>
      <c r="M1064" s="10">
        <f>(((I1064/60)/60)/24)+DATE(1970,1,1)</f>
        <v>42563.807187500002</v>
      </c>
      <c r="N1064" t="b">
        <v>0</v>
      </c>
      <c r="O1064">
        <v>4</v>
      </c>
      <c r="P1064" t="b">
        <v>0</v>
      </c>
      <c r="Q1064" t="s">
        <v>8281</v>
      </c>
      <c r="R1064" s="6">
        <f>E1064/D1064</f>
        <v>0.95477386934673369</v>
      </c>
      <c r="S1064" s="5">
        <f>O1064/E1064</f>
        <v>2.1052631578947368E-2</v>
      </c>
      <c r="T1064" t="s">
        <v>8339</v>
      </c>
      <c r="U1064" t="s">
        <v>8340</v>
      </c>
    </row>
    <row r="1065" spans="1:21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0">
        <f t="shared" si="34"/>
        <v>42583.030810185184</v>
      </c>
      <c r="L1065" s="13" t="str">
        <f t="shared" si="35"/>
        <v>2016</v>
      </c>
      <c r="M1065" s="10">
        <f>(((I1065/60)/60)/24)+DATE(1970,1,1)</f>
        <v>42613.030810185184</v>
      </c>
      <c r="N1065" t="b">
        <v>0</v>
      </c>
      <c r="O1065">
        <v>0</v>
      </c>
      <c r="P1065" t="b">
        <v>0</v>
      </c>
      <c r="Q1065" t="s">
        <v>8281</v>
      </c>
      <c r="R1065" s="6">
        <f>E1065/D1065</f>
        <v>0</v>
      </c>
      <c r="S1065" s="5" t="e">
        <f>O1065/E1065</f>
        <v>#DIV/0!</v>
      </c>
      <c r="T1065" t="s">
        <v>8339</v>
      </c>
      <c r="U1065" t="s">
        <v>8340</v>
      </c>
    </row>
    <row r="1066" spans="1:21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0">
        <f t="shared" si="34"/>
        <v>41417.228043981479</v>
      </c>
      <c r="L1066" s="13" t="str">
        <f t="shared" si="35"/>
        <v>2013</v>
      </c>
      <c r="M1066" s="10">
        <f>(((I1066/60)/60)/24)+DATE(1970,1,1)</f>
        <v>41462.228043981479</v>
      </c>
      <c r="N1066" t="b">
        <v>0</v>
      </c>
      <c r="O1066">
        <v>123</v>
      </c>
      <c r="P1066" t="b">
        <v>0</v>
      </c>
      <c r="Q1066" t="s">
        <v>8282</v>
      </c>
      <c r="R1066" s="6">
        <f>E1066/D1066</f>
        <v>8.9744444444444446E-2</v>
      </c>
      <c r="S1066" s="5">
        <f>O1066/E1066</f>
        <v>1.5228426395939087E-2</v>
      </c>
      <c r="T1066" t="s">
        <v>8321</v>
      </c>
      <c r="U1066" t="s">
        <v>8341</v>
      </c>
    </row>
    <row r="1067" spans="1:21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0">
        <f t="shared" si="34"/>
        <v>41661.381041666667</v>
      </c>
      <c r="L1067" s="13" t="str">
        <f t="shared" si="35"/>
        <v>2014</v>
      </c>
      <c r="M1067" s="10">
        <f>(((I1067/60)/60)/24)+DATE(1970,1,1)</f>
        <v>41689.381041666667</v>
      </c>
      <c r="N1067" t="b">
        <v>0</v>
      </c>
      <c r="O1067">
        <v>5</v>
      </c>
      <c r="P1067" t="b">
        <v>0</v>
      </c>
      <c r="Q1067" t="s">
        <v>8282</v>
      </c>
      <c r="R1067" s="6">
        <f>E1067/D1067</f>
        <v>2.7E-2</v>
      </c>
      <c r="S1067" s="5">
        <f>O1067/E1067</f>
        <v>6.1728395061728392E-2</v>
      </c>
      <c r="T1067" t="s">
        <v>8321</v>
      </c>
      <c r="U1067" t="s">
        <v>8341</v>
      </c>
    </row>
    <row r="1068" spans="1:21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0">
        <f t="shared" si="34"/>
        <v>41445.962754629632</v>
      </c>
      <c r="L1068" s="13" t="str">
        <f t="shared" si="35"/>
        <v>2013</v>
      </c>
      <c r="M1068" s="10">
        <f>(((I1068/60)/60)/24)+DATE(1970,1,1)</f>
        <v>41490.962754629632</v>
      </c>
      <c r="N1068" t="b">
        <v>0</v>
      </c>
      <c r="O1068">
        <v>148</v>
      </c>
      <c r="P1068" t="b">
        <v>0</v>
      </c>
      <c r="Q1068" t="s">
        <v>8282</v>
      </c>
      <c r="R1068" s="6">
        <f>E1068/D1068</f>
        <v>3.3673333333333333E-2</v>
      </c>
      <c r="S1068" s="5">
        <f>O1068/E1068</f>
        <v>2.9301128489408038E-2</v>
      </c>
      <c r="T1068" t="s">
        <v>8321</v>
      </c>
      <c r="U1068" t="s">
        <v>8341</v>
      </c>
    </row>
    <row r="1069" spans="1:21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0">
        <f t="shared" si="34"/>
        <v>41599.855682870373</v>
      </c>
      <c r="L1069" s="13" t="str">
        <f t="shared" si="35"/>
        <v>2013</v>
      </c>
      <c r="M1069" s="10">
        <f>(((I1069/60)/60)/24)+DATE(1970,1,1)</f>
        <v>41629.855682870373</v>
      </c>
      <c r="N1069" t="b">
        <v>0</v>
      </c>
      <c r="O1069">
        <v>10</v>
      </c>
      <c r="P1069" t="b">
        <v>0</v>
      </c>
      <c r="Q1069" t="s">
        <v>8282</v>
      </c>
      <c r="R1069" s="6">
        <f>E1069/D1069</f>
        <v>0.26</v>
      </c>
      <c r="S1069" s="5">
        <f>O1069/E1069</f>
        <v>7.6923076923076927E-2</v>
      </c>
      <c r="T1069" t="s">
        <v>8321</v>
      </c>
      <c r="U1069" t="s">
        <v>8341</v>
      </c>
    </row>
    <row r="1070" spans="1:21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0">
        <f t="shared" si="34"/>
        <v>42440.371111111104</v>
      </c>
      <c r="L1070" s="13" t="str">
        <f t="shared" si="35"/>
        <v>2016</v>
      </c>
      <c r="M1070" s="10">
        <f>(((I1070/60)/60)/24)+DATE(1970,1,1)</f>
        <v>42470.329444444447</v>
      </c>
      <c r="N1070" t="b">
        <v>0</v>
      </c>
      <c r="O1070">
        <v>4</v>
      </c>
      <c r="P1070" t="b">
        <v>0</v>
      </c>
      <c r="Q1070" t="s">
        <v>8282</v>
      </c>
      <c r="R1070" s="6">
        <f>E1070/D1070</f>
        <v>1.5E-3</v>
      </c>
      <c r="S1070" s="5">
        <f>O1070/E1070</f>
        <v>8.8888888888888892E-2</v>
      </c>
      <c r="T1070" t="s">
        <v>8321</v>
      </c>
      <c r="U1070" t="s">
        <v>8341</v>
      </c>
    </row>
    <row r="1071" spans="1:21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0">
        <f t="shared" si="34"/>
        <v>41572.229849537034</v>
      </c>
      <c r="L1071" s="13" t="str">
        <f t="shared" si="35"/>
        <v>2013</v>
      </c>
      <c r="M1071" s="10">
        <f>(((I1071/60)/60)/24)+DATE(1970,1,1)</f>
        <v>41604.271516203706</v>
      </c>
      <c r="N1071" t="b">
        <v>0</v>
      </c>
      <c r="O1071">
        <v>21</v>
      </c>
      <c r="P1071" t="b">
        <v>0</v>
      </c>
      <c r="Q1071" t="s">
        <v>8282</v>
      </c>
      <c r="R1071" s="6">
        <f>E1071/D1071</f>
        <v>0.38636363636363635</v>
      </c>
      <c r="S1071" s="5">
        <f>O1071/E1071</f>
        <v>2.4705882352941175E-2</v>
      </c>
      <c r="T1071" t="s">
        <v>8321</v>
      </c>
      <c r="U1071" t="s">
        <v>8341</v>
      </c>
    </row>
    <row r="1072" spans="1:21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0">
        <f t="shared" si="34"/>
        <v>41163.011828703704</v>
      </c>
      <c r="L1072" s="13" t="str">
        <f t="shared" si="35"/>
        <v>2012</v>
      </c>
      <c r="M1072" s="10">
        <f>(((I1072/60)/60)/24)+DATE(1970,1,1)</f>
        <v>41183.011828703704</v>
      </c>
      <c r="N1072" t="b">
        <v>0</v>
      </c>
      <c r="O1072">
        <v>2</v>
      </c>
      <c r="P1072" t="b">
        <v>0</v>
      </c>
      <c r="Q1072" t="s">
        <v>8282</v>
      </c>
      <c r="R1072" s="6">
        <f>E1072/D1072</f>
        <v>7.0000000000000001E-3</v>
      </c>
      <c r="S1072" s="5">
        <f>O1072/E1072</f>
        <v>2.8571428571428571E-2</v>
      </c>
      <c r="T1072" t="s">
        <v>8321</v>
      </c>
      <c r="U1072" t="s">
        <v>8341</v>
      </c>
    </row>
    <row r="1073" spans="1:21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0">
        <f t="shared" si="34"/>
        <v>42295.753391203703</v>
      </c>
      <c r="L1073" s="13" t="str">
        <f t="shared" si="35"/>
        <v>2015</v>
      </c>
      <c r="M1073" s="10">
        <f>(((I1073/60)/60)/24)+DATE(1970,1,1)</f>
        <v>42325.795057870375</v>
      </c>
      <c r="N1073" t="b">
        <v>0</v>
      </c>
      <c r="O1073">
        <v>0</v>
      </c>
      <c r="P1073" t="b">
        <v>0</v>
      </c>
      <c r="Q1073" t="s">
        <v>8282</v>
      </c>
      <c r="R1073" s="6">
        <f>E1073/D1073</f>
        <v>0</v>
      </c>
      <c r="S1073" s="5" t="e">
        <f>O1073/E1073</f>
        <v>#DIV/0!</v>
      </c>
      <c r="T1073" t="s">
        <v>8321</v>
      </c>
      <c r="U1073" t="s">
        <v>8341</v>
      </c>
    </row>
    <row r="1074" spans="1:21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0">
        <f t="shared" si="34"/>
        <v>41645.832141203704</v>
      </c>
      <c r="L1074" s="13" t="str">
        <f t="shared" si="35"/>
        <v>2014</v>
      </c>
      <c r="M1074" s="10">
        <f>(((I1074/60)/60)/24)+DATE(1970,1,1)</f>
        <v>41675.832141203704</v>
      </c>
      <c r="N1074" t="b">
        <v>0</v>
      </c>
      <c r="O1074">
        <v>4</v>
      </c>
      <c r="P1074" t="b">
        <v>0</v>
      </c>
      <c r="Q1074" t="s">
        <v>8282</v>
      </c>
      <c r="R1074" s="6">
        <f>E1074/D1074</f>
        <v>6.8000000000000005E-4</v>
      </c>
      <c r="S1074" s="5">
        <f>O1074/E1074</f>
        <v>7.8431372549019607E-2</v>
      </c>
      <c r="T1074" t="s">
        <v>8321</v>
      </c>
      <c r="U1074" t="s">
        <v>8341</v>
      </c>
    </row>
    <row r="1075" spans="1:21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0">
        <f t="shared" si="34"/>
        <v>40802.964594907404</v>
      </c>
      <c r="L1075" s="13" t="str">
        <f t="shared" si="35"/>
        <v>2011</v>
      </c>
      <c r="M1075" s="10">
        <f>(((I1075/60)/60)/24)+DATE(1970,1,1)</f>
        <v>40832.964594907404</v>
      </c>
      <c r="N1075" t="b">
        <v>0</v>
      </c>
      <c r="O1075">
        <v>1</v>
      </c>
      <c r="P1075" t="b">
        <v>0</v>
      </c>
      <c r="Q1075" t="s">
        <v>8282</v>
      </c>
      <c r="R1075" s="6">
        <f>E1075/D1075</f>
        <v>1.3333333333333334E-2</v>
      </c>
      <c r="S1075" s="5">
        <f>O1075/E1075</f>
        <v>0.1</v>
      </c>
      <c r="T1075" t="s">
        <v>8321</v>
      </c>
      <c r="U1075" t="s">
        <v>8341</v>
      </c>
    </row>
    <row r="1076" spans="1:21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0">
        <f t="shared" si="34"/>
        <v>41613.172974537039</v>
      </c>
      <c r="L1076" s="13" t="str">
        <f t="shared" si="35"/>
        <v>2013</v>
      </c>
      <c r="M1076" s="10">
        <f>(((I1076/60)/60)/24)+DATE(1970,1,1)</f>
        <v>41643.172974537039</v>
      </c>
      <c r="N1076" t="b">
        <v>0</v>
      </c>
      <c r="O1076">
        <v>30</v>
      </c>
      <c r="P1076" t="b">
        <v>0</v>
      </c>
      <c r="Q1076" t="s">
        <v>8282</v>
      </c>
      <c r="R1076" s="6">
        <f>E1076/D1076</f>
        <v>6.3092592592592589E-2</v>
      </c>
      <c r="S1076" s="5">
        <f>O1076/E1076</f>
        <v>8.8054006457293811E-3</v>
      </c>
      <c r="T1076" t="s">
        <v>8321</v>
      </c>
      <c r="U1076" t="s">
        <v>8341</v>
      </c>
    </row>
    <row r="1077" spans="1:21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0">
        <f t="shared" si="34"/>
        <v>41005.904120370367</v>
      </c>
      <c r="L1077" s="13" t="str">
        <f t="shared" si="35"/>
        <v>2012</v>
      </c>
      <c r="M1077" s="10">
        <f>(((I1077/60)/60)/24)+DATE(1970,1,1)</f>
        <v>41035.904120370367</v>
      </c>
      <c r="N1077" t="b">
        <v>0</v>
      </c>
      <c r="O1077">
        <v>3</v>
      </c>
      <c r="P1077" t="b">
        <v>0</v>
      </c>
      <c r="Q1077" t="s">
        <v>8282</v>
      </c>
      <c r="R1077" s="6">
        <f>E1077/D1077</f>
        <v>4.4999999999999998E-2</v>
      </c>
      <c r="S1077" s="5">
        <f>O1077/E1077</f>
        <v>6.6666666666666666E-2</v>
      </c>
      <c r="T1077" t="s">
        <v>8321</v>
      </c>
      <c r="U1077" t="s">
        <v>8341</v>
      </c>
    </row>
    <row r="1078" spans="1:21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0">
        <f t="shared" si="34"/>
        <v>41838.377893518518</v>
      </c>
      <c r="L1078" s="13" t="str">
        <f t="shared" si="35"/>
        <v>2014</v>
      </c>
      <c r="M1078" s="10">
        <f>(((I1078/60)/60)/24)+DATE(1970,1,1)</f>
        <v>41893.377893518518</v>
      </c>
      <c r="N1078" t="b">
        <v>0</v>
      </c>
      <c r="O1078">
        <v>975</v>
      </c>
      <c r="P1078" t="b">
        <v>0</v>
      </c>
      <c r="Q1078" t="s">
        <v>8282</v>
      </c>
      <c r="R1078" s="6">
        <f>E1078/D1078</f>
        <v>0.62765333333333329</v>
      </c>
      <c r="S1078" s="5">
        <f>O1078/E1078</f>
        <v>2.0712070357309768E-2</v>
      </c>
      <c r="T1078" t="s">
        <v>8321</v>
      </c>
      <c r="U1078" t="s">
        <v>8341</v>
      </c>
    </row>
    <row r="1079" spans="1:21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0">
        <f t="shared" si="34"/>
        <v>42353.16679398148</v>
      </c>
      <c r="L1079" s="13" t="str">
        <f t="shared" si="35"/>
        <v>2015</v>
      </c>
      <c r="M1079" s="10">
        <f>(((I1079/60)/60)/24)+DATE(1970,1,1)</f>
        <v>42383.16679398148</v>
      </c>
      <c r="N1079" t="b">
        <v>0</v>
      </c>
      <c r="O1079">
        <v>167</v>
      </c>
      <c r="P1079" t="b">
        <v>0</v>
      </c>
      <c r="Q1079" t="s">
        <v>8282</v>
      </c>
      <c r="R1079" s="6">
        <f>E1079/D1079</f>
        <v>0.29376000000000002</v>
      </c>
      <c r="S1079" s="5">
        <f>O1079/E1079</f>
        <v>2.2739651416122005E-2</v>
      </c>
      <c r="T1079" t="s">
        <v>8321</v>
      </c>
      <c r="U1079" t="s">
        <v>8341</v>
      </c>
    </row>
    <row r="1080" spans="1:21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0">
        <f t="shared" si="34"/>
        <v>40701.195844907408</v>
      </c>
      <c r="L1080" s="13" t="str">
        <f t="shared" si="35"/>
        <v>2011</v>
      </c>
      <c r="M1080" s="10">
        <f>(((I1080/60)/60)/24)+DATE(1970,1,1)</f>
        <v>40746.195844907408</v>
      </c>
      <c r="N1080" t="b">
        <v>0</v>
      </c>
      <c r="O1080">
        <v>5</v>
      </c>
      <c r="P1080" t="b">
        <v>0</v>
      </c>
      <c r="Q1080" t="s">
        <v>8282</v>
      </c>
      <c r="R1080" s="6">
        <f>E1080/D1080</f>
        <v>7.4999999999999997E-2</v>
      </c>
      <c r="S1080" s="5">
        <f>O1080/E1080</f>
        <v>0.1111111111111111</v>
      </c>
      <c r="T1080" t="s">
        <v>8321</v>
      </c>
      <c r="U1080" t="s">
        <v>8341</v>
      </c>
    </row>
    <row r="1081" spans="1:21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0">
        <f t="shared" si="34"/>
        <v>42479.566388888896</v>
      </c>
      <c r="L1081" s="13" t="str">
        <f t="shared" si="35"/>
        <v>2016</v>
      </c>
      <c r="M1081" s="10">
        <f>(((I1081/60)/60)/24)+DATE(1970,1,1)</f>
        <v>42504.566388888896</v>
      </c>
      <c r="N1081" t="b">
        <v>0</v>
      </c>
      <c r="O1081">
        <v>18</v>
      </c>
      <c r="P1081" t="b">
        <v>0</v>
      </c>
      <c r="Q1081" t="s">
        <v>8282</v>
      </c>
      <c r="R1081" s="6">
        <f>E1081/D1081</f>
        <v>2.6076923076923077E-2</v>
      </c>
      <c r="S1081" s="5">
        <f>O1081/E1081</f>
        <v>2.6548672566371681E-2</v>
      </c>
      <c r="T1081" t="s">
        <v>8321</v>
      </c>
      <c r="U1081" t="s">
        <v>8341</v>
      </c>
    </row>
    <row r="1082" spans="1:21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0">
        <f t="shared" si="34"/>
        <v>41740.138113425928</v>
      </c>
      <c r="L1082" s="13" t="str">
        <f t="shared" si="35"/>
        <v>2014</v>
      </c>
      <c r="M1082" s="10">
        <f>(((I1082/60)/60)/24)+DATE(1970,1,1)</f>
        <v>41770.138113425928</v>
      </c>
      <c r="N1082" t="b">
        <v>0</v>
      </c>
      <c r="O1082">
        <v>98</v>
      </c>
      <c r="P1082" t="b">
        <v>0</v>
      </c>
      <c r="Q1082" t="s">
        <v>8282</v>
      </c>
      <c r="R1082" s="6">
        <f>E1082/D1082</f>
        <v>9.1050000000000006E-2</v>
      </c>
      <c r="S1082" s="5">
        <f>O1082/E1082</f>
        <v>5.3816584294343765E-2</v>
      </c>
      <c r="T1082" t="s">
        <v>8321</v>
      </c>
      <c r="U1082" t="s">
        <v>8341</v>
      </c>
    </row>
    <row r="1083" spans="1:21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0">
        <f t="shared" si="34"/>
        <v>42002.926990740743</v>
      </c>
      <c r="L1083" s="13" t="str">
        <f t="shared" si="35"/>
        <v>2014</v>
      </c>
      <c r="M1083" s="10">
        <f>(((I1083/60)/60)/24)+DATE(1970,1,1)</f>
        <v>42032.926990740743</v>
      </c>
      <c r="N1083" t="b">
        <v>0</v>
      </c>
      <c r="O1083">
        <v>4</v>
      </c>
      <c r="P1083" t="b">
        <v>0</v>
      </c>
      <c r="Q1083" t="s">
        <v>8282</v>
      </c>
      <c r="R1083" s="6">
        <f>E1083/D1083</f>
        <v>1.7647058823529413E-4</v>
      </c>
      <c r="S1083" s="5">
        <f>O1083/E1083</f>
        <v>0.33333333333333331</v>
      </c>
      <c r="T1083" t="s">
        <v>8321</v>
      </c>
      <c r="U1083" t="s">
        <v>8341</v>
      </c>
    </row>
    <row r="1084" spans="1:21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0">
        <f t="shared" si="34"/>
        <v>41101.906111111115</v>
      </c>
      <c r="L1084" s="13" t="str">
        <f t="shared" si="35"/>
        <v>2012</v>
      </c>
      <c r="M1084" s="10">
        <f>(((I1084/60)/60)/24)+DATE(1970,1,1)</f>
        <v>41131.906111111115</v>
      </c>
      <c r="N1084" t="b">
        <v>0</v>
      </c>
      <c r="O1084">
        <v>3</v>
      </c>
      <c r="P1084" t="b">
        <v>0</v>
      </c>
      <c r="Q1084" t="s">
        <v>8282</v>
      </c>
      <c r="R1084" s="6">
        <f>E1084/D1084</f>
        <v>5.5999999999999999E-3</v>
      </c>
      <c r="S1084" s="5">
        <f>O1084/E1084</f>
        <v>5.3571428571428568E-2</v>
      </c>
      <c r="T1084" t="s">
        <v>8321</v>
      </c>
      <c r="U1084" t="s">
        <v>8341</v>
      </c>
    </row>
    <row r="1085" spans="1:21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0">
        <f t="shared" si="34"/>
        <v>41793.659525462965</v>
      </c>
      <c r="L1085" s="13" t="str">
        <f t="shared" si="35"/>
        <v>2014</v>
      </c>
      <c r="M1085" s="10">
        <f>(((I1085/60)/60)/24)+DATE(1970,1,1)</f>
        <v>41853.659525462965</v>
      </c>
      <c r="N1085" t="b">
        <v>0</v>
      </c>
      <c r="O1085">
        <v>1</v>
      </c>
      <c r="P1085" t="b">
        <v>0</v>
      </c>
      <c r="Q1085" t="s">
        <v>8282</v>
      </c>
      <c r="R1085" s="6">
        <f>E1085/D1085</f>
        <v>8.2000000000000007E-3</v>
      </c>
      <c r="S1085" s="5">
        <f>O1085/E1085</f>
        <v>2.4390243902439024E-3</v>
      </c>
      <c r="T1085" t="s">
        <v>8321</v>
      </c>
      <c r="U1085" t="s">
        <v>8341</v>
      </c>
    </row>
    <row r="1086" spans="1:21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0">
        <f t="shared" si="34"/>
        <v>41829.912083333329</v>
      </c>
      <c r="L1086" s="13" t="str">
        <f t="shared" si="35"/>
        <v>2014</v>
      </c>
      <c r="M1086" s="10">
        <f>(((I1086/60)/60)/24)+DATE(1970,1,1)</f>
        <v>41859.912083333329</v>
      </c>
      <c r="N1086" t="b">
        <v>0</v>
      </c>
      <c r="O1086">
        <v>0</v>
      </c>
      <c r="P1086" t="b">
        <v>0</v>
      </c>
      <c r="Q1086" t="s">
        <v>8282</v>
      </c>
      <c r="R1086" s="6">
        <f>E1086/D1086</f>
        <v>0</v>
      </c>
      <c r="S1086" s="5" t="e">
        <f>O1086/E1086</f>
        <v>#DIV/0!</v>
      </c>
      <c r="T1086" t="s">
        <v>8321</v>
      </c>
      <c r="U1086" t="s">
        <v>8341</v>
      </c>
    </row>
    <row r="1087" spans="1:21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0">
        <f t="shared" si="34"/>
        <v>42413.671006944445</v>
      </c>
      <c r="L1087" s="13" t="str">
        <f t="shared" si="35"/>
        <v>2016</v>
      </c>
      <c r="M1087" s="10">
        <f>(((I1087/60)/60)/24)+DATE(1970,1,1)</f>
        <v>42443.629340277781</v>
      </c>
      <c r="N1087" t="b">
        <v>0</v>
      </c>
      <c r="O1087">
        <v>9</v>
      </c>
      <c r="P1087" t="b">
        <v>0</v>
      </c>
      <c r="Q1087" t="s">
        <v>8282</v>
      </c>
      <c r="R1087" s="6">
        <f>E1087/D1087</f>
        <v>3.4200000000000001E-2</v>
      </c>
      <c r="S1087" s="5">
        <f>O1087/E1087</f>
        <v>8.771929824561403E-3</v>
      </c>
      <c r="T1087" t="s">
        <v>8321</v>
      </c>
      <c r="U1087" t="s">
        <v>8341</v>
      </c>
    </row>
    <row r="1088" spans="1:21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0">
        <f t="shared" si="34"/>
        <v>41845.866793981484</v>
      </c>
      <c r="L1088" s="13" t="str">
        <f t="shared" si="35"/>
        <v>2014</v>
      </c>
      <c r="M1088" s="10">
        <f>(((I1088/60)/60)/24)+DATE(1970,1,1)</f>
        <v>41875.866793981484</v>
      </c>
      <c r="N1088" t="b">
        <v>0</v>
      </c>
      <c r="O1088">
        <v>2</v>
      </c>
      <c r="P1088" t="b">
        <v>0</v>
      </c>
      <c r="Q1088" t="s">
        <v>8282</v>
      </c>
      <c r="R1088" s="6">
        <f>E1088/D1088</f>
        <v>8.3333333333333339E-4</v>
      </c>
      <c r="S1088" s="5">
        <f>O1088/E1088</f>
        <v>0.13333333333333333</v>
      </c>
      <c r="T1088" t="s">
        <v>8321</v>
      </c>
      <c r="U1088" t="s">
        <v>8341</v>
      </c>
    </row>
    <row r="1089" spans="1:21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0">
        <f t="shared" si="34"/>
        <v>41775.713969907411</v>
      </c>
      <c r="L1089" s="13" t="str">
        <f t="shared" si="35"/>
        <v>2014</v>
      </c>
      <c r="M1089" s="10">
        <f>(((I1089/60)/60)/24)+DATE(1970,1,1)</f>
        <v>41805.713969907411</v>
      </c>
      <c r="N1089" t="b">
        <v>0</v>
      </c>
      <c r="O1089">
        <v>0</v>
      </c>
      <c r="P1089" t="b">
        <v>0</v>
      </c>
      <c r="Q1089" t="s">
        <v>8282</v>
      </c>
      <c r="R1089" s="6">
        <f>E1089/D1089</f>
        <v>0</v>
      </c>
      <c r="S1089" s="5" t="e">
        <f>O1089/E1089</f>
        <v>#DIV/0!</v>
      </c>
      <c r="T1089" t="s">
        <v>8321</v>
      </c>
      <c r="U1089" t="s">
        <v>8341</v>
      </c>
    </row>
    <row r="1090" spans="1:21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0">
        <f t="shared" si="34"/>
        <v>41723.799386574072</v>
      </c>
      <c r="L1090" s="13" t="str">
        <f t="shared" si="35"/>
        <v>2014</v>
      </c>
      <c r="M1090" s="10">
        <f>(((I1090/60)/60)/24)+DATE(1970,1,1)</f>
        <v>41753.799386574072</v>
      </c>
      <c r="N1090" t="b">
        <v>0</v>
      </c>
      <c r="O1090">
        <v>147</v>
      </c>
      <c r="P1090" t="b">
        <v>0</v>
      </c>
      <c r="Q1090" t="s">
        <v>8282</v>
      </c>
      <c r="R1090" s="6">
        <f>E1090/D1090</f>
        <v>0.14182977777777778</v>
      </c>
      <c r="S1090" s="5">
        <f>O1090/E1090</f>
        <v>2.3032304765963581E-2</v>
      </c>
      <c r="T1090" t="s">
        <v>8321</v>
      </c>
      <c r="U1090" t="s">
        <v>8341</v>
      </c>
    </row>
    <row r="1091" spans="1:21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0">
        <f t="shared" ref="K1091:K1154" si="36">(((J1091/60)/60)/24)+DATE(1970,1,1)</f>
        <v>42151.189525462964</v>
      </c>
      <c r="L1091" s="13" t="str">
        <f t="shared" ref="L1091:L1154" si="37">TEXT(K1091,"yyyy")</f>
        <v>2015</v>
      </c>
      <c r="M1091" s="10">
        <f>(((I1091/60)/60)/24)+DATE(1970,1,1)</f>
        <v>42181.189525462964</v>
      </c>
      <c r="N1091" t="b">
        <v>0</v>
      </c>
      <c r="O1091">
        <v>49</v>
      </c>
      <c r="P1091" t="b">
        <v>0</v>
      </c>
      <c r="Q1091" t="s">
        <v>8282</v>
      </c>
      <c r="R1091" s="6">
        <f>E1091/D1091</f>
        <v>7.8266666666666665E-2</v>
      </c>
      <c r="S1091" s="5">
        <f>O1091/E1091</f>
        <v>4.1737649063032366E-2</v>
      </c>
      <c r="T1091" t="s">
        <v>8321</v>
      </c>
      <c r="U1091" t="s">
        <v>8341</v>
      </c>
    </row>
    <row r="1092" spans="1:21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0">
        <f t="shared" si="36"/>
        <v>42123.185798611114</v>
      </c>
      <c r="L1092" s="13" t="str">
        <f t="shared" si="37"/>
        <v>2015</v>
      </c>
      <c r="M1092" s="10">
        <f>(((I1092/60)/60)/24)+DATE(1970,1,1)</f>
        <v>42153.185798611114</v>
      </c>
      <c r="N1092" t="b">
        <v>0</v>
      </c>
      <c r="O1092">
        <v>1</v>
      </c>
      <c r="P1092" t="b">
        <v>0</v>
      </c>
      <c r="Q1092" t="s">
        <v>8282</v>
      </c>
      <c r="R1092" s="6">
        <f>E1092/D1092</f>
        <v>3.8464497269020693E-4</v>
      </c>
      <c r="S1092" s="5">
        <f>O1092/E1092</f>
        <v>0.2</v>
      </c>
      <c r="T1092" t="s">
        <v>8321</v>
      </c>
      <c r="U1092" t="s">
        <v>8341</v>
      </c>
    </row>
    <row r="1093" spans="1:21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0">
        <f t="shared" si="36"/>
        <v>42440.820277777777</v>
      </c>
      <c r="L1093" s="13" t="str">
        <f t="shared" si="37"/>
        <v>2016</v>
      </c>
      <c r="M1093" s="10">
        <f>(((I1093/60)/60)/24)+DATE(1970,1,1)</f>
        <v>42470.778611111105</v>
      </c>
      <c r="N1093" t="b">
        <v>0</v>
      </c>
      <c r="O1093">
        <v>2</v>
      </c>
      <c r="P1093" t="b">
        <v>0</v>
      </c>
      <c r="Q1093" t="s">
        <v>8282</v>
      </c>
      <c r="R1093" s="6">
        <f>E1093/D1093</f>
        <v>0.125</v>
      </c>
      <c r="S1093" s="5">
        <f>O1093/E1093</f>
        <v>0.08</v>
      </c>
      <c r="T1093" t="s">
        <v>8321</v>
      </c>
      <c r="U1093" t="s">
        <v>8341</v>
      </c>
    </row>
    <row r="1094" spans="1:21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0">
        <f t="shared" si="36"/>
        <v>41250.025902777779</v>
      </c>
      <c r="L1094" s="13" t="str">
        <f t="shared" si="37"/>
        <v>2012</v>
      </c>
      <c r="M1094" s="10">
        <f>(((I1094/60)/60)/24)+DATE(1970,1,1)</f>
        <v>41280.025902777779</v>
      </c>
      <c r="N1094" t="b">
        <v>0</v>
      </c>
      <c r="O1094">
        <v>7</v>
      </c>
      <c r="P1094" t="b">
        <v>0</v>
      </c>
      <c r="Q1094" t="s">
        <v>8282</v>
      </c>
      <c r="R1094" s="6">
        <f>E1094/D1094</f>
        <v>1.0500000000000001E-2</v>
      </c>
      <c r="S1094" s="5">
        <f>O1094/E1094</f>
        <v>0.33333333333333331</v>
      </c>
      <c r="T1094" t="s">
        <v>8321</v>
      </c>
      <c r="U1094" t="s">
        <v>8341</v>
      </c>
    </row>
    <row r="1095" spans="1:21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0">
        <f t="shared" si="36"/>
        <v>42396.973807870367</v>
      </c>
      <c r="L1095" s="13" t="str">
        <f t="shared" si="37"/>
        <v>2016</v>
      </c>
      <c r="M1095" s="10">
        <f>(((I1095/60)/60)/24)+DATE(1970,1,1)</f>
        <v>42411.973807870367</v>
      </c>
      <c r="N1095" t="b">
        <v>0</v>
      </c>
      <c r="O1095">
        <v>4</v>
      </c>
      <c r="P1095" t="b">
        <v>0</v>
      </c>
      <c r="Q1095" t="s">
        <v>8282</v>
      </c>
      <c r="R1095" s="6">
        <f>E1095/D1095</f>
        <v>0.14083333333333334</v>
      </c>
      <c r="S1095" s="5">
        <f>O1095/E1095</f>
        <v>9.4674556213017749E-2</v>
      </c>
      <c r="T1095" t="s">
        <v>8321</v>
      </c>
      <c r="U1095" t="s">
        <v>8341</v>
      </c>
    </row>
    <row r="1096" spans="1:21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0">
        <f t="shared" si="36"/>
        <v>40795.713344907403</v>
      </c>
      <c r="L1096" s="13" t="str">
        <f t="shared" si="37"/>
        <v>2011</v>
      </c>
      <c r="M1096" s="10">
        <f>(((I1096/60)/60)/24)+DATE(1970,1,1)</f>
        <v>40825.713344907403</v>
      </c>
      <c r="N1096" t="b">
        <v>0</v>
      </c>
      <c r="O1096">
        <v>27</v>
      </c>
      <c r="P1096" t="b">
        <v>0</v>
      </c>
      <c r="Q1096" t="s">
        <v>8282</v>
      </c>
      <c r="R1096" s="6">
        <f>E1096/D1096</f>
        <v>0.18300055555555556</v>
      </c>
      <c r="S1096" s="5">
        <f>O1096/E1096</f>
        <v>8.1966964277582644E-3</v>
      </c>
      <c r="T1096" t="s">
        <v>8321</v>
      </c>
      <c r="U1096" t="s">
        <v>8341</v>
      </c>
    </row>
    <row r="1097" spans="1:21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0">
        <f t="shared" si="36"/>
        <v>41486.537268518521</v>
      </c>
      <c r="L1097" s="13" t="str">
        <f t="shared" si="37"/>
        <v>2013</v>
      </c>
      <c r="M1097" s="10">
        <f>(((I1097/60)/60)/24)+DATE(1970,1,1)</f>
        <v>41516.537268518521</v>
      </c>
      <c r="N1097" t="b">
        <v>0</v>
      </c>
      <c r="O1097">
        <v>94</v>
      </c>
      <c r="P1097" t="b">
        <v>0</v>
      </c>
      <c r="Q1097" t="s">
        <v>8282</v>
      </c>
      <c r="R1097" s="6">
        <f>E1097/D1097</f>
        <v>5.0347999999999997E-2</v>
      </c>
      <c r="S1097" s="5">
        <f>O1097/E1097</f>
        <v>3.734011281480893E-3</v>
      </c>
      <c r="T1097" t="s">
        <v>8321</v>
      </c>
      <c r="U1097" t="s">
        <v>8341</v>
      </c>
    </row>
    <row r="1098" spans="1:21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0">
        <f t="shared" si="36"/>
        <v>41885.51798611111</v>
      </c>
      <c r="L1098" s="13" t="str">
        <f t="shared" si="37"/>
        <v>2014</v>
      </c>
      <c r="M1098" s="10">
        <f>(((I1098/60)/60)/24)+DATE(1970,1,1)</f>
        <v>41916.145833333336</v>
      </c>
      <c r="N1098" t="b">
        <v>0</v>
      </c>
      <c r="O1098">
        <v>29</v>
      </c>
      <c r="P1098" t="b">
        <v>0</v>
      </c>
      <c r="Q1098" t="s">
        <v>8282</v>
      </c>
      <c r="R1098" s="6">
        <f>E1098/D1098</f>
        <v>0.17933333333333334</v>
      </c>
      <c r="S1098" s="5">
        <f>O1098/E1098</f>
        <v>1.3475836431226766E-2</v>
      </c>
      <c r="T1098" t="s">
        <v>8321</v>
      </c>
      <c r="U1098" t="s">
        <v>8341</v>
      </c>
    </row>
    <row r="1099" spans="1:21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0">
        <f t="shared" si="36"/>
        <v>41660.792557870373</v>
      </c>
      <c r="L1099" s="13" t="str">
        <f t="shared" si="37"/>
        <v>2014</v>
      </c>
      <c r="M1099" s="10">
        <f>(((I1099/60)/60)/24)+DATE(1970,1,1)</f>
        <v>41700.792557870373</v>
      </c>
      <c r="N1099" t="b">
        <v>0</v>
      </c>
      <c r="O1099">
        <v>7</v>
      </c>
      <c r="P1099" t="b">
        <v>0</v>
      </c>
      <c r="Q1099" t="s">
        <v>8282</v>
      </c>
      <c r="R1099" s="6">
        <f>E1099/D1099</f>
        <v>4.6999999999999999E-4</v>
      </c>
      <c r="S1099" s="5">
        <f>O1099/E1099</f>
        <v>0.14893617021276595</v>
      </c>
      <c r="T1099" t="s">
        <v>8321</v>
      </c>
      <c r="U1099" t="s">
        <v>8341</v>
      </c>
    </row>
    <row r="1100" spans="1:21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0">
        <f t="shared" si="36"/>
        <v>41712.762673611112</v>
      </c>
      <c r="L1100" s="13" t="str">
        <f t="shared" si="37"/>
        <v>2014</v>
      </c>
      <c r="M1100" s="10">
        <f>(((I1100/60)/60)/24)+DATE(1970,1,1)</f>
        <v>41742.762673611112</v>
      </c>
      <c r="N1100" t="b">
        <v>0</v>
      </c>
      <c r="O1100">
        <v>22</v>
      </c>
      <c r="P1100" t="b">
        <v>0</v>
      </c>
      <c r="Q1100" t="s">
        <v>8282</v>
      </c>
      <c r="R1100" s="6">
        <f>E1100/D1100</f>
        <v>7.2120000000000004E-2</v>
      </c>
      <c r="S1100" s="5">
        <f>O1100/E1100</f>
        <v>1.2201885745978924E-2</v>
      </c>
      <c r="T1100" t="s">
        <v>8321</v>
      </c>
      <c r="U1100" t="s">
        <v>8341</v>
      </c>
    </row>
    <row r="1101" spans="1:21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0">
        <f t="shared" si="36"/>
        <v>42107.836435185185</v>
      </c>
      <c r="L1101" s="13" t="str">
        <f t="shared" si="37"/>
        <v>2015</v>
      </c>
      <c r="M1101" s="10">
        <f>(((I1101/60)/60)/24)+DATE(1970,1,1)</f>
        <v>42137.836435185185</v>
      </c>
      <c r="N1101" t="b">
        <v>0</v>
      </c>
      <c r="O1101">
        <v>1</v>
      </c>
      <c r="P1101" t="b">
        <v>0</v>
      </c>
      <c r="Q1101" t="s">
        <v>8282</v>
      </c>
      <c r="R1101" s="6">
        <f>E1101/D1101</f>
        <v>5.0000000000000001E-3</v>
      </c>
      <c r="S1101" s="5">
        <f>O1101/E1101</f>
        <v>0.04</v>
      </c>
      <c r="T1101" t="s">
        <v>8321</v>
      </c>
      <c r="U1101" t="s">
        <v>8341</v>
      </c>
    </row>
    <row r="1102" spans="1:21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0">
        <f t="shared" si="36"/>
        <v>42384.110775462963</v>
      </c>
      <c r="L1102" s="13" t="str">
        <f t="shared" si="37"/>
        <v>2016</v>
      </c>
      <c r="M1102" s="10">
        <f>(((I1102/60)/60)/24)+DATE(1970,1,1)</f>
        <v>42414.110775462963</v>
      </c>
      <c r="N1102" t="b">
        <v>0</v>
      </c>
      <c r="O1102">
        <v>10</v>
      </c>
      <c r="P1102" t="b">
        <v>0</v>
      </c>
      <c r="Q1102" t="s">
        <v>8282</v>
      </c>
      <c r="R1102" s="6">
        <f>E1102/D1102</f>
        <v>2.5000000000000001E-2</v>
      </c>
      <c r="S1102" s="5">
        <f>O1102/E1102</f>
        <v>0.1</v>
      </c>
      <c r="T1102" t="s">
        <v>8321</v>
      </c>
      <c r="U1102" t="s">
        <v>8341</v>
      </c>
    </row>
    <row r="1103" spans="1:21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0">
        <f t="shared" si="36"/>
        <v>42538.77243055556</v>
      </c>
      <c r="L1103" s="13" t="str">
        <f t="shared" si="37"/>
        <v>2016</v>
      </c>
      <c r="M1103" s="10">
        <f>(((I1103/60)/60)/24)+DATE(1970,1,1)</f>
        <v>42565.758333333331</v>
      </c>
      <c r="N1103" t="b">
        <v>0</v>
      </c>
      <c r="O1103">
        <v>6</v>
      </c>
      <c r="P1103" t="b">
        <v>0</v>
      </c>
      <c r="Q1103" t="s">
        <v>8282</v>
      </c>
      <c r="R1103" s="6">
        <f>E1103/D1103</f>
        <v>4.0999999999999999E-4</v>
      </c>
      <c r="S1103" s="5">
        <f>O1103/E1103</f>
        <v>0.14634146341463414</v>
      </c>
      <c r="T1103" t="s">
        <v>8321</v>
      </c>
      <c r="U1103" t="s">
        <v>8341</v>
      </c>
    </row>
    <row r="1104" spans="1:21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0">
        <f t="shared" si="36"/>
        <v>41577.045428240745</v>
      </c>
      <c r="L1104" s="13" t="str">
        <f t="shared" si="37"/>
        <v>2013</v>
      </c>
      <c r="M1104" s="10">
        <f>(((I1104/60)/60)/24)+DATE(1970,1,1)</f>
        <v>41617.249305555553</v>
      </c>
      <c r="N1104" t="b">
        <v>0</v>
      </c>
      <c r="O1104">
        <v>24</v>
      </c>
      <c r="P1104" t="b">
        <v>0</v>
      </c>
      <c r="Q1104" t="s">
        <v>8282</v>
      </c>
      <c r="R1104" s="6">
        <f>E1104/D1104</f>
        <v>5.3124999999999999E-2</v>
      </c>
      <c r="S1104" s="5">
        <f>O1104/E1104</f>
        <v>5.647058823529412E-2</v>
      </c>
      <c r="T1104" t="s">
        <v>8321</v>
      </c>
      <c r="U1104" t="s">
        <v>8341</v>
      </c>
    </row>
    <row r="1105" spans="1:21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0">
        <f t="shared" si="36"/>
        <v>42479.22210648148</v>
      </c>
      <c r="L1105" s="13" t="str">
        <f t="shared" si="37"/>
        <v>2016</v>
      </c>
      <c r="M1105" s="10">
        <f>(((I1105/60)/60)/24)+DATE(1970,1,1)</f>
        <v>42539.22210648148</v>
      </c>
      <c r="N1105" t="b">
        <v>0</v>
      </c>
      <c r="O1105">
        <v>15</v>
      </c>
      <c r="P1105" t="b">
        <v>0</v>
      </c>
      <c r="Q1105" t="s">
        <v>8282</v>
      </c>
      <c r="R1105" s="6">
        <f>E1105/D1105</f>
        <v>1.6199999999999999E-2</v>
      </c>
      <c r="S1105" s="5">
        <f>O1105/E1105</f>
        <v>6.1728395061728392E-2</v>
      </c>
      <c r="T1105" t="s">
        <v>8321</v>
      </c>
      <c r="U1105" t="s">
        <v>8341</v>
      </c>
    </row>
    <row r="1106" spans="1:21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0">
        <f t="shared" si="36"/>
        <v>41771.40996527778</v>
      </c>
      <c r="L1106" s="13" t="str">
        <f t="shared" si="37"/>
        <v>2014</v>
      </c>
      <c r="M1106" s="10">
        <f>(((I1106/60)/60)/24)+DATE(1970,1,1)</f>
        <v>41801.40996527778</v>
      </c>
      <c r="N1106" t="b">
        <v>0</v>
      </c>
      <c r="O1106">
        <v>37</v>
      </c>
      <c r="P1106" t="b">
        <v>0</v>
      </c>
      <c r="Q1106" t="s">
        <v>8282</v>
      </c>
      <c r="R1106" s="6">
        <f>E1106/D1106</f>
        <v>4.9516666666666667E-2</v>
      </c>
      <c r="S1106" s="5">
        <f>O1106/E1106</f>
        <v>1.2453719286435544E-2</v>
      </c>
      <c r="T1106" t="s">
        <v>8321</v>
      </c>
      <c r="U1106" t="s">
        <v>8341</v>
      </c>
    </row>
    <row r="1107" spans="1:21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0">
        <f t="shared" si="36"/>
        <v>41692.135729166665</v>
      </c>
      <c r="L1107" s="13" t="str">
        <f t="shared" si="37"/>
        <v>2014</v>
      </c>
      <c r="M1107" s="10">
        <f>(((I1107/60)/60)/24)+DATE(1970,1,1)</f>
        <v>41722.0940625</v>
      </c>
      <c r="N1107" t="b">
        <v>0</v>
      </c>
      <c r="O1107">
        <v>20</v>
      </c>
      <c r="P1107" t="b">
        <v>0</v>
      </c>
      <c r="Q1107" t="s">
        <v>8282</v>
      </c>
      <c r="R1107" s="6">
        <f>E1107/D1107</f>
        <v>1.5900000000000001E-3</v>
      </c>
      <c r="S1107" s="5">
        <f>O1107/E1107</f>
        <v>1.3976240391334731E-2</v>
      </c>
      <c r="T1107" t="s">
        <v>8321</v>
      </c>
      <c r="U1107" t="s">
        <v>8341</v>
      </c>
    </row>
    <row r="1108" spans="1:21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0">
        <f t="shared" si="36"/>
        <v>40973.740451388891</v>
      </c>
      <c r="L1108" s="13" t="str">
        <f t="shared" si="37"/>
        <v>2012</v>
      </c>
      <c r="M1108" s="10">
        <f>(((I1108/60)/60)/24)+DATE(1970,1,1)</f>
        <v>41003.698784722219</v>
      </c>
      <c r="N1108" t="b">
        <v>0</v>
      </c>
      <c r="O1108">
        <v>7</v>
      </c>
      <c r="P1108" t="b">
        <v>0</v>
      </c>
      <c r="Q1108" t="s">
        <v>8282</v>
      </c>
      <c r="R1108" s="6">
        <f>E1108/D1108</f>
        <v>0.41249999999999998</v>
      </c>
      <c r="S1108" s="5">
        <f>O1108/E1108</f>
        <v>4.2424242424242427E-2</v>
      </c>
      <c r="T1108" t="s">
        <v>8321</v>
      </c>
      <c r="U1108" t="s">
        <v>8341</v>
      </c>
    </row>
    <row r="1109" spans="1:21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0">
        <f t="shared" si="36"/>
        <v>41813.861388888887</v>
      </c>
      <c r="L1109" s="13" t="str">
        <f t="shared" si="37"/>
        <v>2014</v>
      </c>
      <c r="M1109" s="10">
        <f>(((I1109/60)/60)/24)+DATE(1970,1,1)</f>
        <v>41843.861388888887</v>
      </c>
      <c r="N1109" t="b">
        <v>0</v>
      </c>
      <c r="O1109">
        <v>0</v>
      </c>
      <c r="P1109" t="b">
        <v>0</v>
      </c>
      <c r="Q1109" t="s">
        <v>8282</v>
      </c>
      <c r="R1109" s="6">
        <f>E1109/D1109</f>
        <v>0</v>
      </c>
      <c r="S1109" s="5" t="e">
        <f>O1109/E1109</f>
        <v>#DIV/0!</v>
      </c>
      <c r="T1109" t="s">
        <v>8321</v>
      </c>
      <c r="U1109" t="s">
        <v>8341</v>
      </c>
    </row>
    <row r="1110" spans="1:21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0">
        <f t="shared" si="36"/>
        <v>40952.636979166666</v>
      </c>
      <c r="L1110" s="13" t="str">
        <f t="shared" si="37"/>
        <v>2012</v>
      </c>
      <c r="M1110" s="10">
        <f>(((I1110/60)/60)/24)+DATE(1970,1,1)</f>
        <v>41012.595312500001</v>
      </c>
      <c r="N1110" t="b">
        <v>0</v>
      </c>
      <c r="O1110">
        <v>21</v>
      </c>
      <c r="P1110" t="b">
        <v>0</v>
      </c>
      <c r="Q1110" t="s">
        <v>8282</v>
      </c>
      <c r="R1110" s="6">
        <f>E1110/D1110</f>
        <v>2.93E-2</v>
      </c>
      <c r="S1110" s="5">
        <f>O1110/E1110</f>
        <v>2.8668941979522185E-2</v>
      </c>
      <c r="T1110" t="s">
        <v>8321</v>
      </c>
      <c r="U1110" t="s">
        <v>8341</v>
      </c>
    </row>
    <row r="1111" spans="1:21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0">
        <f t="shared" si="36"/>
        <v>42662.752199074079</v>
      </c>
      <c r="L1111" s="13" t="str">
        <f t="shared" si="37"/>
        <v>2016</v>
      </c>
      <c r="M1111" s="10">
        <f>(((I1111/60)/60)/24)+DATE(1970,1,1)</f>
        <v>42692.793865740736</v>
      </c>
      <c r="N1111" t="b">
        <v>0</v>
      </c>
      <c r="O1111">
        <v>3</v>
      </c>
      <c r="P1111" t="b">
        <v>0</v>
      </c>
      <c r="Q1111" t="s">
        <v>8282</v>
      </c>
      <c r="R1111" s="6">
        <f>E1111/D1111</f>
        <v>4.4999999999999997E-3</v>
      </c>
      <c r="S1111" s="5">
        <f>O1111/E1111</f>
        <v>6.6666666666666666E-2</v>
      </c>
      <c r="T1111" t="s">
        <v>8321</v>
      </c>
      <c r="U1111" t="s">
        <v>8341</v>
      </c>
    </row>
    <row r="1112" spans="1:21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0">
        <f t="shared" si="36"/>
        <v>41220.933124999996</v>
      </c>
      <c r="L1112" s="13" t="str">
        <f t="shared" si="37"/>
        <v>2012</v>
      </c>
      <c r="M1112" s="10">
        <f>(((I1112/60)/60)/24)+DATE(1970,1,1)</f>
        <v>41250.933124999996</v>
      </c>
      <c r="N1112" t="b">
        <v>0</v>
      </c>
      <c r="O1112">
        <v>11</v>
      </c>
      <c r="P1112" t="b">
        <v>0</v>
      </c>
      <c r="Q1112" t="s">
        <v>8282</v>
      </c>
      <c r="R1112" s="6">
        <f>E1112/D1112</f>
        <v>5.1000000000000004E-3</v>
      </c>
      <c r="S1112" s="5">
        <f>O1112/E1112</f>
        <v>4.3137254901960784E-2</v>
      </c>
      <c r="T1112" t="s">
        <v>8321</v>
      </c>
      <c r="U1112" t="s">
        <v>8341</v>
      </c>
    </row>
    <row r="1113" spans="1:21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0">
        <f t="shared" si="36"/>
        <v>42347.203587962969</v>
      </c>
      <c r="L1113" s="13" t="str">
        <f t="shared" si="37"/>
        <v>2015</v>
      </c>
      <c r="M1113" s="10">
        <f>(((I1113/60)/60)/24)+DATE(1970,1,1)</f>
        <v>42377.203587962969</v>
      </c>
      <c r="N1113" t="b">
        <v>0</v>
      </c>
      <c r="O1113">
        <v>1</v>
      </c>
      <c r="P1113" t="b">
        <v>0</v>
      </c>
      <c r="Q1113" t="s">
        <v>8282</v>
      </c>
      <c r="R1113" s="6">
        <f>E1113/D1113</f>
        <v>4.0000000000000002E-4</v>
      </c>
      <c r="S1113" s="5">
        <f>O1113/E1113</f>
        <v>1</v>
      </c>
      <c r="T1113" t="s">
        <v>8321</v>
      </c>
      <c r="U1113" t="s">
        <v>8341</v>
      </c>
    </row>
    <row r="1114" spans="1:21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0">
        <f t="shared" si="36"/>
        <v>41963.759386574078</v>
      </c>
      <c r="L1114" s="13" t="str">
        <f t="shared" si="37"/>
        <v>2014</v>
      </c>
      <c r="M1114" s="10">
        <f>(((I1114/60)/60)/24)+DATE(1970,1,1)</f>
        <v>42023.354166666672</v>
      </c>
      <c r="N1114" t="b">
        <v>0</v>
      </c>
      <c r="O1114">
        <v>312</v>
      </c>
      <c r="P1114" t="b">
        <v>0</v>
      </c>
      <c r="Q1114" t="s">
        <v>8282</v>
      </c>
      <c r="R1114" s="6">
        <f>E1114/D1114</f>
        <v>0.35537409090909089</v>
      </c>
      <c r="S1114" s="5">
        <f>O1114/E1114</f>
        <v>9.9766827018391638E-3</v>
      </c>
      <c r="T1114" t="s">
        <v>8321</v>
      </c>
      <c r="U1114" t="s">
        <v>8341</v>
      </c>
    </row>
    <row r="1115" spans="1:21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0">
        <f t="shared" si="36"/>
        <v>41835.977083333331</v>
      </c>
      <c r="L1115" s="13" t="str">
        <f t="shared" si="37"/>
        <v>2014</v>
      </c>
      <c r="M1115" s="10">
        <f>(((I1115/60)/60)/24)+DATE(1970,1,1)</f>
        <v>41865.977083333331</v>
      </c>
      <c r="N1115" t="b">
        <v>0</v>
      </c>
      <c r="O1115">
        <v>1</v>
      </c>
      <c r="P1115" t="b">
        <v>0</v>
      </c>
      <c r="Q1115" t="s">
        <v>8282</v>
      </c>
      <c r="R1115" s="6">
        <f>E1115/D1115</f>
        <v>5.0000000000000001E-3</v>
      </c>
      <c r="S1115" s="5">
        <f>O1115/E1115</f>
        <v>0.2</v>
      </c>
      <c r="T1115" t="s">
        <v>8321</v>
      </c>
      <c r="U1115" t="s">
        <v>8341</v>
      </c>
    </row>
    <row r="1116" spans="1:21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0">
        <f t="shared" si="36"/>
        <v>41526.345914351856</v>
      </c>
      <c r="L1116" s="13" t="str">
        <f t="shared" si="37"/>
        <v>2013</v>
      </c>
      <c r="M1116" s="10">
        <f>(((I1116/60)/60)/24)+DATE(1970,1,1)</f>
        <v>41556.345914351856</v>
      </c>
      <c r="N1116" t="b">
        <v>0</v>
      </c>
      <c r="O1116">
        <v>3</v>
      </c>
      <c r="P1116" t="b">
        <v>0</v>
      </c>
      <c r="Q1116" t="s">
        <v>8282</v>
      </c>
      <c r="R1116" s="6">
        <f>E1116/D1116</f>
        <v>1.6666666666666668E-3</v>
      </c>
      <c r="S1116" s="5">
        <f>O1116/E1116</f>
        <v>0.3</v>
      </c>
      <c r="T1116" t="s">
        <v>8321</v>
      </c>
      <c r="U1116" t="s">
        <v>8341</v>
      </c>
    </row>
    <row r="1117" spans="1:21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0">
        <f t="shared" si="36"/>
        <v>42429.695543981477</v>
      </c>
      <c r="L1117" s="13" t="str">
        <f t="shared" si="37"/>
        <v>2016</v>
      </c>
      <c r="M1117" s="10">
        <f>(((I1117/60)/60)/24)+DATE(1970,1,1)</f>
        <v>42459.653877314813</v>
      </c>
      <c r="N1117" t="b">
        <v>0</v>
      </c>
      <c r="O1117">
        <v>4</v>
      </c>
      <c r="P1117" t="b">
        <v>0</v>
      </c>
      <c r="Q1117" t="s">
        <v>8282</v>
      </c>
      <c r="R1117" s="6">
        <f>E1117/D1117</f>
        <v>1.325E-3</v>
      </c>
      <c r="S1117" s="5">
        <f>O1117/E1117</f>
        <v>7.5471698113207544E-2</v>
      </c>
      <c r="T1117" t="s">
        <v>8321</v>
      </c>
      <c r="U1117" t="s">
        <v>8341</v>
      </c>
    </row>
    <row r="1118" spans="1:21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0">
        <f t="shared" si="36"/>
        <v>41009.847314814811</v>
      </c>
      <c r="L1118" s="13" t="str">
        <f t="shared" si="37"/>
        <v>2012</v>
      </c>
      <c r="M1118" s="10">
        <f>(((I1118/60)/60)/24)+DATE(1970,1,1)</f>
        <v>41069.847314814811</v>
      </c>
      <c r="N1118" t="b">
        <v>0</v>
      </c>
      <c r="O1118">
        <v>10</v>
      </c>
      <c r="P1118" t="b">
        <v>0</v>
      </c>
      <c r="Q1118" t="s">
        <v>8282</v>
      </c>
      <c r="R1118" s="6">
        <f>E1118/D1118</f>
        <v>3.5704000000000004E-4</v>
      </c>
      <c r="S1118" s="5">
        <f>O1118/E1118</f>
        <v>5.6016132646202102E-2</v>
      </c>
      <c r="T1118" t="s">
        <v>8321</v>
      </c>
      <c r="U1118" t="s">
        <v>8341</v>
      </c>
    </row>
    <row r="1119" spans="1:21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0">
        <f t="shared" si="36"/>
        <v>42333.598530092597</v>
      </c>
      <c r="L1119" s="13" t="str">
        <f t="shared" si="37"/>
        <v>2015</v>
      </c>
      <c r="M1119" s="10">
        <f>(((I1119/60)/60)/24)+DATE(1970,1,1)</f>
        <v>42363.598530092597</v>
      </c>
      <c r="N1119" t="b">
        <v>0</v>
      </c>
      <c r="O1119">
        <v>8</v>
      </c>
      <c r="P1119" t="b">
        <v>0</v>
      </c>
      <c r="Q1119" t="s">
        <v>8282</v>
      </c>
      <c r="R1119" s="6">
        <f>E1119/D1119</f>
        <v>8.3000000000000004E-2</v>
      </c>
      <c r="S1119" s="5">
        <f>O1119/E1119</f>
        <v>9.6385542168674704E-2</v>
      </c>
      <c r="T1119" t="s">
        <v>8321</v>
      </c>
      <c r="U1119" t="s">
        <v>8341</v>
      </c>
    </row>
    <row r="1120" spans="1:21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0">
        <f t="shared" si="36"/>
        <v>41704.16642361111</v>
      </c>
      <c r="L1120" s="13" t="str">
        <f t="shared" si="37"/>
        <v>2014</v>
      </c>
      <c r="M1120" s="10">
        <f>(((I1120/60)/60)/24)+DATE(1970,1,1)</f>
        <v>41734.124756944446</v>
      </c>
      <c r="N1120" t="b">
        <v>0</v>
      </c>
      <c r="O1120">
        <v>3</v>
      </c>
      <c r="P1120" t="b">
        <v>0</v>
      </c>
      <c r="Q1120" t="s">
        <v>8282</v>
      </c>
      <c r="R1120" s="6">
        <f>E1120/D1120</f>
        <v>2.4222222222222221E-2</v>
      </c>
      <c r="S1120" s="5">
        <f>O1120/E1120</f>
        <v>2.7522935779816515E-2</v>
      </c>
      <c r="T1120" t="s">
        <v>8321</v>
      </c>
      <c r="U1120" t="s">
        <v>8341</v>
      </c>
    </row>
    <row r="1121" spans="1:21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0">
        <f t="shared" si="36"/>
        <v>41722.792407407411</v>
      </c>
      <c r="L1121" s="13" t="str">
        <f t="shared" si="37"/>
        <v>2014</v>
      </c>
      <c r="M1121" s="10">
        <f>(((I1121/60)/60)/24)+DATE(1970,1,1)</f>
        <v>41735.792407407411</v>
      </c>
      <c r="N1121" t="b">
        <v>0</v>
      </c>
      <c r="O1121">
        <v>1</v>
      </c>
      <c r="P1121" t="b">
        <v>0</v>
      </c>
      <c r="Q1121" t="s">
        <v>8282</v>
      </c>
      <c r="R1121" s="6">
        <f>E1121/D1121</f>
        <v>2.3809523809523812E-3</v>
      </c>
      <c r="S1121" s="5">
        <f>O1121/E1121</f>
        <v>0.2</v>
      </c>
      <c r="T1121" t="s">
        <v>8321</v>
      </c>
      <c r="U1121" t="s">
        <v>8341</v>
      </c>
    </row>
    <row r="1122" spans="1:21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0">
        <f t="shared" si="36"/>
        <v>40799.872685185182</v>
      </c>
      <c r="L1122" s="13" t="str">
        <f t="shared" si="37"/>
        <v>2011</v>
      </c>
      <c r="M1122" s="10">
        <f>(((I1122/60)/60)/24)+DATE(1970,1,1)</f>
        <v>40844.872685185182</v>
      </c>
      <c r="N1122" t="b">
        <v>0</v>
      </c>
      <c r="O1122">
        <v>0</v>
      </c>
      <c r="P1122" t="b">
        <v>0</v>
      </c>
      <c r="Q1122" t="s">
        <v>8282</v>
      </c>
      <c r="R1122" s="6">
        <f>E1122/D1122</f>
        <v>0</v>
      </c>
      <c r="S1122" s="5" t="e">
        <f>O1122/E1122</f>
        <v>#DIV/0!</v>
      </c>
      <c r="T1122" t="s">
        <v>8321</v>
      </c>
      <c r="U1122" t="s">
        <v>8341</v>
      </c>
    </row>
    <row r="1123" spans="1:21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0">
        <f t="shared" si="36"/>
        <v>42412.934212962966</v>
      </c>
      <c r="L1123" s="13" t="str">
        <f t="shared" si="37"/>
        <v>2016</v>
      </c>
      <c r="M1123" s="10">
        <f>(((I1123/60)/60)/24)+DATE(1970,1,1)</f>
        <v>42442.892546296294</v>
      </c>
      <c r="N1123" t="b">
        <v>0</v>
      </c>
      <c r="O1123">
        <v>5</v>
      </c>
      <c r="P1123" t="b">
        <v>0</v>
      </c>
      <c r="Q1123" t="s">
        <v>8282</v>
      </c>
      <c r="R1123" s="6">
        <f>E1123/D1123</f>
        <v>1.16E-4</v>
      </c>
      <c r="S1123" s="5">
        <f>O1123/E1123</f>
        <v>0.17241379310344829</v>
      </c>
      <c r="T1123" t="s">
        <v>8321</v>
      </c>
      <c r="U1123" t="s">
        <v>8341</v>
      </c>
    </row>
    <row r="1124" spans="1:21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0">
        <f t="shared" si="36"/>
        <v>41410.703993055555</v>
      </c>
      <c r="L1124" s="13" t="str">
        <f t="shared" si="37"/>
        <v>2013</v>
      </c>
      <c r="M1124" s="10">
        <f>(((I1124/60)/60)/24)+DATE(1970,1,1)</f>
        <v>41424.703993055555</v>
      </c>
      <c r="N1124" t="b">
        <v>0</v>
      </c>
      <c r="O1124">
        <v>0</v>
      </c>
      <c r="P1124" t="b">
        <v>0</v>
      </c>
      <c r="Q1124" t="s">
        <v>8282</v>
      </c>
      <c r="R1124" s="6">
        <f>E1124/D1124</f>
        <v>0</v>
      </c>
      <c r="S1124" s="5" t="e">
        <f>O1124/E1124</f>
        <v>#DIV/0!</v>
      </c>
      <c r="T1124" t="s">
        <v>8321</v>
      </c>
      <c r="U1124" t="s">
        <v>8341</v>
      </c>
    </row>
    <row r="1125" spans="1:21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0">
        <f t="shared" si="36"/>
        <v>41718.5237037037</v>
      </c>
      <c r="L1125" s="13" t="str">
        <f t="shared" si="37"/>
        <v>2014</v>
      </c>
      <c r="M1125" s="10">
        <f>(((I1125/60)/60)/24)+DATE(1970,1,1)</f>
        <v>41748.5237037037</v>
      </c>
      <c r="N1125" t="b">
        <v>0</v>
      </c>
      <c r="O1125">
        <v>3</v>
      </c>
      <c r="P1125" t="b">
        <v>0</v>
      </c>
      <c r="Q1125" t="s">
        <v>8282</v>
      </c>
      <c r="R1125" s="6">
        <f>E1125/D1125</f>
        <v>2.2000000000000001E-3</v>
      </c>
      <c r="S1125" s="5">
        <f>O1125/E1125</f>
        <v>0.27272727272727271</v>
      </c>
      <c r="T1125" t="s">
        <v>8321</v>
      </c>
      <c r="U1125" t="s">
        <v>8341</v>
      </c>
    </row>
    <row r="1126" spans="1:21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0">
        <f t="shared" si="36"/>
        <v>42094.667256944449</v>
      </c>
      <c r="L1126" s="13" t="str">
        <f t="shared" si="37"/>
        <v>2015</v>
      </c>
      <c r="M1126" s="10">
        <f>(((I1126/60)/60)/24)+DATE(1970,1,1)</f>
        <v>42124.667256944449</v>
      </c>
      <c r="N1126" t="b">
        <v>0</v>
      </c>
      <c r="O1126">
        <v>7</v>
      </c>
      <c r="P1126" t="b">
        <v>0</v>
      </c>
      <c r="Q1126" t="s">
        <v>8283</v>
      </c>
      <c r="R1126" s="6">
        <f>E1126/D1126</f>
        <v>4.7222222222222223E-3</v>
      </c>
      <c r="S1126" s="5">
        <f>O1126/E1126</f>
        <v>1.6470588235294119E-2</v>
      </c>
      <c r="T1126" t="s">
        <v>8321</v>
      </c>
      <c r="U1126" t="s">
        <v>8342</v>
      </c>
    </row>
    <row r="1127" spans="1:21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0">
        <f t="shared" si="36"/>
        <v>42212.624189814815</v>
      </c>
      <c r="L1127" s="13" t="str">
        <f t="shared" si="37"/>
        <v>2015</v>
      </c>
      <c r="M1127" s="10">
        <f>(((I1127/60)/60)/24)+DATE(1970,1,1)</f>
        <v>42272.624189814815</v>
      </c>
      <c r="N1127" t="b">
        <v>0</v>
      </c>
      <c r="O1127">
        <v>0</v>
      </c>
      <c r="P1127" t="b">
        <v>0</v>
      </c>
      <c r="Q1127" t="s">
        <v>8283</v>
      </c>
      <c r="R1127" s="6">
        <f>E1127/D1127</f>
        <v>0</v>
      </c>
      <c r="S1127" s="5" t="e">
        <f>O1127/E1127</f>
        <v>#DIV/0!</v>
      </c>
      <c r="T1127" t="s">
        <v>8321</v>
      </c>
      <c r="U1127" t="s">
        <v>8342</v>
      </c>
    </row>
    <row r="1128" spans="1:21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0">
        <f t="shared" si="36"/>
        <v>42535.327476851846</v>
      </c>
      <c r="L1128" s="13" t="str">
        <f t="shared" si="37"/>
        <v>2016</v>
      </c>
      <c r="M1128" s="10">
        <f>(((I1128/60)/60)/24)+DATE(1970,1,1)</f>
        <v>42565.327476851846</v>
      </c>
      <c r="N1128" t="b">
        <v>0</v>
      </c>
      <c r="O1128">
        <v>2</v>
      </c>
      <c r="P1128" t="b">
        <v>0</v>
      </c>
      <c r="Q1128" t="s">
        <v>8283</v>
      </c>
      <c r="R1128" s="6">
        <f>E1128/D1128</f>
        <v>5.0000000000000001E-3</v>
      </c>
      <c r="S1128" s="5">
        <f>O1128/E1128</f>
        <v>0.2</v>
      </c>
      <c r="T1128" t="s">
        <v>8321</v>
      </c>
      <c r="U1128" t="s">
        <v>8342</v>
      </c>
    </row>
    <row r="1129" spans="1:21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0">
        <f t="shared" si="36"/>
        <v>41926.854166666664</v>
      </c>
      <c r="L1129" s="13" t="str">
        <f t="shared" si="37"/>
        <v>2014</v>
      </c>
      <c r="M1129" s="10">
        <f>(((I1129/60)/60)/24)+DATE(1970,1,1)</f>
        <v>41957.895833333328</v>
      </c>
      <c r="N1129" t="b">
        <v>0</v>
      </c>
      <c r="O1129">
        <v>23</v>
      </c>
      <c r="P1129" t="b">
        <v>0</v>
      </c>
      <c r="Q1129" t="s">
        <v>8283</v>
      </c>
      <c r="R1129" s="6">
        <f>E1129/D1129</f>
        <v>1.6714285714285713E-2</v>
      </c>
      <c r="S1129" s="5">
        <f>O1129/E1129</f>
        <v>3.9316239316239315E-2</v>
      </c>
      <c r="T1129" t="s">
        <v>8321</v>
      </c>
      <c r="U1129" t="s">
        <v>8342</v>
      </c>
    </row>
    <row r="1130" spans="1:21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0">
        <f t="shared" si="36"/>
        <v>41828.649502314816</v>
      </c>
      <c r="L1130" s="13" t="str">
        <f t="shared" si="37"/>
        <v>2014</v>
      </c>
      <c r="M1130" s="10">
        <f>(((I1130/60)/60)/24)+DATE(1970,1,1)</f>
        <v>41858.649502314816</v>
      </c>
      <c r="N1130" t="b">
        <v>0</v>
      </c>
      <c r="O1130">
        <v>1</v>
      </c>
      <c r="P1130" t="b">
        <v>0</v>
      </c>
      <c r="Q1130" t="s">
        <v>8283</v>
      </c>
      <c r="R1130" s="6">
        <f>E1130/D1130</f>
        <v>1E-3</v>
      </c>
      <c r="S1130" s="5">
        <f>O1130/E1130</f>
        <v>1</v>
      </c>
      <c r="T1130" t="s">
        <v>8321</v>
      </c>
      <c r="U1130" t="s">
        <v>8342</v>
      </c>
    </row>
    <row r="1131" spans="1:21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0">
        <f t="shared" si="36"/>
        <v>42496.264965277776</v>
      </c>
      <c r="L1131" s="13" t="str">
        <f t="shared" si="37"/>
        <v>2016</v>
      </c>
      <c r="M1131" s="10">
        <f>(((I1131/60)/60)/24)+DATE(1970,1,1)</f>
        <v>42526.264965277776</v>
      </c>
      <c r="N1131" t="b">
        <v>0</v>
      </c>
      <c r="O1131">
        <v>2</v>
      </c>
      <c r="P1131" t="b">
        <v>0</v>
      </c>
      <c r="Q1131" t="s">
        <v>8283</v>
      </c>
      <c r="R1131" s="6">
        <f>E1131/D1131</f>
        <v>1.0499999999999999E-3</v>
      </c>
      <c r="S1131" s="5">
        <f>O1131/E1131</f>
        <v>9.5238095238095233E-2</v>
      </c>
      <c r="T1131" t="s">
        <v>8321</v>
      </c>
      <c r="U1131" t="s">
        <v>8342</v>
      </c>
    </row>
    <row r="1132" spans="1:21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0">
        <f t="shared" si="36"/>
        <v>41908.996527777781</v>
      </c>
      <c r="L1132" s="13" t="str">
        <f t="shared" si="37"/>
        <v>2014</v>
      </c>
      <c r="M1132" s="10">
        <f>(((I1132/60)/60)/24)+DATE(1970,1,1)</f>
        <v>41969.038194444445</v>
      </c>
      <c r="N1132" t="b">
        <v>0</v>
      </c>
      <c r="O1132">
        <v>3</v>
      </c>
      <c r="P1132" t="b">
        <v>0</v>
      </c>
      <c r="Q1132" t="s">
        <v>8283</v>
      </c>
      <c r="R1132" s="6">
        <f>E1132/D1132</f>
        <v>2.2000000000000001E-3</v>
      </c>
      <c r="S1132" s="5">
        <f>O1132/E1132</f>
        <v>0.27272727272727271</v>
      </c>
      <c r="T1132" t="s">
        <v>8321</v>
      </c>
      <c r="U1132" t="s">
        <v>8342</v>
      </c>
    </row>
    <row r="1133" spans="1:21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0">
        <f t="shared" si="36"/>
        <v>42332.908194444448</v>
      </c>
      <c r="L1133" s="13" t="str">
        <f t="shared" si="37"/>
        <v>2015</v>
      </c>
      <c r="M1133" s="10">
        <f>(((I1133/60)/60)/24)+DATE(1970,1,1)</f>
        <v>42362.908194444448</v>
      </c>
      <c r="N1133" t="b">
        <v>0</v>
      </c>
      <c r="O1133">
        <v>0</v>
      </c>
      <c r="P1133" t="b">
        <v>0</v>
      </c>
      <c r="Q1133" t="s">
        <v>8283</v>
      </c>
      <c r="R1133" s="6">
        <f>E1133/D1133</f>
        <v>0</v>
      </c>
      <c r="S1133" s="5" t="e">
        <f>O1133/E1133</f>
        <v>#DIV/0!</v>
      </c>
      <c r="T1133" t="s">
        <v>8321</v>
      </c>
      <c r="U1133" t="s">
        <v>8342</v>
      </c>
    </row>
    <row r="1134" spans="1:21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0">
        <f t="shared" si="36"/>
        <v>42706.115405092598</v>
      </c>
      <c r="L1134" s="13" t="str">
        <f t="shared" si="37"/>
        <v>2016</v>
      </c>
      <c r="M1134" s="10">
        <f>(((I1134/60)/60)/24)+DATE(1970,1,1)</f>
        <v>42736.115405092598</v>
      </c>
      <c r="N1134" t="b">
        <v>0</v>
      </c>
      <c r="O1134">
        <v>13</v>
      </c>
      <c r="P1134" t="b">
        <v>0</v>
      </c>
      <c r="Q1134" t="s">
        <v>8283</v>
      </c>
      <c r="R1134" s="6">
        <f>E1134/D1134</f>
        <v>0.14380000000000001</v>
      </c>
      <c r="S1134" s="5">
        <f>O1134/E1134</f>
        <v>9.0403337969401955E-3</v>
      </c>
      <c r="T1134" t="s">
        <v>8321</v>
      </c>
      <c r="U1134" t="s">
        <v>8342</v>
      </c>
    </row>
    <row r="1135" spans="1:21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0">
        <f t="shared" si="36"/>
        <v>41821.407187500001</v>
      </c>
      <c r="L1135" s="13" t="str">
        <f t="shared" si="37"/>
        <v>2014</v>
      </c>
      <c r="M1135" s="10">
        <f>(((I1135/60)/60)/24)+DATE(1970,1,1)</f>
        <v>41851.407187500001</v>
      </c>
      <c r="N1135" t="b">
        <v>0</v>
      </c>
      <c r="O1135">
        <v>1</v>
      </c>
      <c r="P1135" t="b">
        <v>0</v>
      </c>
      <c r="Q1135" t="s">
        <v>8283</v>
      </c>
      <c r="R1135" s="6">
        <f>E1135/D1135</f>
        <v>6.6666666666666671E-3</v>
      </c>
      <c r="S1135" s="5">
        <f>O1135/E1135</f>
        <v>0.05</v>
      </c>
      <c r="T1135" t="s">
        <v>8321</v>
      </c>
      <c r="U1135" t="s">
        <v>8342</v>
      </c>
    </row>
    <row r="1136" spans="1:21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0">
        <f t="shared" si="36"/>
        <v>41958.285046296296</v>
      </c>
      <c r="L1136" s="13" t="str">
        <f t="shared" si="37"/>
        <v>2014</v>
      </c>
      <c r="M1136" s="10">
        <f>(((I1136/60)/60)/24)+DATE(1970,1,1)</f>
        <v>41972.189583333333</v>
      </c>
      <c r="N1136" t="b">
        <v>0</v>
      </c>
      <c r="O1136">
        <v>1</v>
      </c>
      <c r="P1136" t="b">
        <v>0</v>
      </c>
      <c r="Q1136" t="s">
        <v>8283</v>
      </c>
      <c r="R1136" s="6">
        <f>E1136/D1136</f>
        <v>4.0000000000000003E-5</v>
      </c>
      <c r="S1136" s="5">
        <f>O1136/E1136</f>
        <v>1</v>
      </c>
      <c r="T1136" t="s">
        <v>8321</v>
      </c>
      <c r="U1136" t="s">
        <v>8342</v>
      </c>
    </row>
    <row r="1137" spans="1:21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0">
        <f t="shared" si="36"/>
        <v>42558.989513888882</v>
      </c>
      <c r="L1137" s="13" t="str">
        <f t="shared" si="37"/>
        <v>2016</v>
      </c>
      <c r="M1137" s="10">
        <f>(((I1137/60)/60)/24)+DATE(1970,1,1)</f>
        <v>42588.989513888882</v>
      </c>
      <c r="N1137" t="b">
        <v>0</v>
      </c>
      <c r="O1137">
        <v>1</v>
      </c>
      <c r="P1137" t="b">
        <v>0</v>
      </c>
      <c r="Q1137" t="s">
        <v>8283</v>
      </c>
      <c r="R1137" s="6">
        <f>E1137/D1137</f>
        <v>0.05</v>
      </c>
      <c r="S1137" s="5">
        <f>O1137/E1137</f>
        <v>0.02</v>
      </c>
      <c r="T1137" t="s">
        <v>8321</v>
      </c>
      <c r="U1137" t="s">
        <v>8342</v>
      </c>
    </row>
    <row r="1138" spans="1:21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0">
        <f t="shared" si="36"/>
        <v>42327.671631944439</v>
      </c>
      <c r="L1138" s="13" t="str">
        <f t="shared" si="37"/>
        <v>2015</v>
      </c>
      <c r="M1138" s="10">
        <f>(((I1138/60)/60)/24)+DATE(1970,1,1)</f>
        <v>42357.671631944439</v>
      </c>
      <c r="N1138" t="b">
        <v>0</v>
      </c>
      <c r="O1138">
        <v>6</v>
      </c>
      <c r="P1138" t="b">
        <v>0</v>
      </c>
      <c r="Q1138" t="s">
        <v>8283</v>
      </c>
      <c r="R1138" s="6">
        <f>E1138/D1138</f>
        <v>6.4439140811455853E-2</v>
      </c>
      <c r="S1138" s="5">
        <f>O1138/E1138</f>
        <v>2.2222222222222223E-2</v>
      </c>
      <c r="T1138" t="s">
        <v>8321</v>
      </c>
      <c r="U1138" t="s">
        <v>8342</v>
      </c>
    </row>
    <row r="1139" spans="1:21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0">
        <f t="shared" si="36"/>
        <v>42453.819687499999</v>
      </c>
      <c r="L1139" s="13" t="str">
        <f t="shared" si="37"/>
        <v>2016</v>
      </c>
      <c r="M1139" s="10">
        <f>(((I1139/60)/60)/24)+DATE(1970,1,1)</f>
        <v>42483.819687499999</v>
      </c>
      <c r="N1139" t="b">
        <v>0</v>
      </c>
      <c r="O1139">
        <v>39</v>
      </c>
      <c r="P1139" t="b">
        <v>0</v>
      </c>
      <c r="Q1139" t="s">
        <v>8283</v>
      </c>
      <c r="R1139" s="6">
        <f>E1139/D1139</f>
        <v>0.39500000000000002</v>
      </c>
      <c r="S1139" s="5">
        <f>O1139/E1139</f>
        <v>3.9493670886075949E-3</v>
      </c>
      <c r="T1139" t="s">
        <v>8321</v>
      </c>
      <c r="U1139" t="s">
        <v>8342</v>
      </c>
    </row>
    <row r="1140" spans="1:21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0">
        <f t="shared" si="36"/>
        <v>42736.9066087963</v>
      </c>
      <c r="L1140" s="13" t="str">
        <f t="shared" si="37"/>
        <v>2017</v>
      </c>
      <c r="M1140" s="10">
        <f>(((I1140/60)/60)/24)+DATE(1970,1,1)</f>
        <v>42756.9066087963</v>
      </c>
      <c r="N1140" t="b">
        <v>0</v>
      </c>
      <c r="O1140">
        <v>4</v>
      </c>
      <c r="P1140" t="b">
        <v>0</v>
      </c>
      <c r="Q1140" t="s">
        <v>8283</v>
      </c>
      <c r="R1140" s="6">
        <f>E1140/D1140</f>
        <v>3.5714285714285713E-3</v>
      </c>
      <c r="S1140" s="5">
        <f>O1140/E1140</f>
        <v>3.2000000000000001E-2</v>
      </c>
      <c r="T1140" t="s">
        <v>8321</v>
      </c>
      <c r="U1140" t="s">
        <v>8342</v>
      </c>
    </row>
    <row r="1141" spans="1:21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0">
        <f t="shared" si="36"/>
        <v>41975.347523148142</v>
      </c>
      <c r="L1141" s="13" t="str">
        <f t="shared" si="37"/>
        <v>2014</v>
      </c>
      <c r="M1141" s="10">
        <f>(((I1141/60)/60)/24)+DATE(1970,1,1)</f>
        <v>42005.347523148142</v>
      </c>
      <c r="N1141" t="b">
        <v>0</v>
      </c>
      <c r="O1141">
        <v>1</v>
      </c>
      <c r="P1141" t="b">
        <v>0</v>
      </c>
      <c r="Q1141" t="s">
        <v>8283</v>
      </c>
      <c r="R1141" s="6">
        <f>E1141/D1141</f>
        <v>6.2500000000000001E-4</v>
      </c>
      <c r="S1141" s="5">
        <f>O1141/E1141</f>
        <v>0.2</v>
      </c>
      <c r="T1141" t="s">
        <v>8321</v>
      </c>
      <c r="U1141" t="s">
        <v>8342</v>
      </c>
    </row>
    <row r="1142" spans="1:21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0">
        <f t="shared" si="36"/>
        <v>42192.462048611109</v>
      </c>
      <c r="L1142" s="13" t="str">
        <f t="shared" si="37"/>
        <v>2015</v>
      </c>
      <c r="M1142" s="10">
        <f>(((I1142/60)/60)/24)+DATE(1970,1,1)</f>
        <v>42222.462048611109</v>
      </c>
      <c r="N1142" t="b">
        <v>0</v>
      </c>
      <c r="O1142">
        <v>0</v>
      </c>
      <c r="P1142" t="b">
        <v>0</v>
      </c>
      <c r="Q1142" t="s">
        <v>8283</v>
      </c>
      <c r="R1142" s="6">
        <f>E1142/D1142</f>
        <v>0</v>
      </c>
      <c r="S1142" s="5" t="e">
        <f>O1142/E1142</f>
        <v>#DIV/0!</v>
      </c>
      <c r="T1142" t="s">
        <v>8321</v>
      </c>
      <c r="U1142" t="s">
        <v>8342</v>
      </c>
    </row>
    <row r="1143" spans="1:21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0">
        <f t="shared" si="36"/>
        <v>42164.699652777781</v>
      </c>
      <c r="L1143" s="13" t="str">
        <f t="shared" si="37"/>
        <v>2015</v>
      </c>
      <c r="M1143" s="10">
        <f>(((I1143/60)/60)/24)+DATE(1970,1,1)</f>
        <v>42194.699652777781</v>
      </c>
      <c r="N1143" t="b">
        <v>0</v>
      </c>
      <c r="O1143">
        <v>0</v>
      </c>
      <c r="P1143" t="b">
        <v>0</v>
      </c>
      <c r="Q1143" t="s">
        <v>8283</v>
      </c>
      <c r="R1143" s="6">
        <f>E1143/D1143</f>
        <v>0</v>
      </c>
      <c r="S1143" s="5" t="e">
        <f>O1143/E1143</f>
        <v>#DIV/0!</v>
      </c>
      <c r="T1143" t="s">
        <v>8321</v>
      </c>
      <c r="U1143" t="s">
        <v>8342</v>
      </c>
    </row>
    <row r="1144" spans="1:21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0">
        <f t="shared" si="36"/>
        <v>42022.006099537044</v>
      </c>
      <c r="L1144" s="13" t="str">
        <f t="shared" si="37"/>
        <v>2015</v>
      </c>
      <c r="M1144" s="10">
        <f>(((I1144/60)/60)/24)+DATE(1970,1,1)</f>
        <v>42052.006099537044</v>
      </c>
      <c r="N1144" t="b">
        <v>0</v>
      </c>
      <c r="O1144">
        <v>0</v>
      </c>
      <c r="P1144" t="b">
        <v>0</v>
      </c>
      <c r="Q1144" t="s">
        <v>8283</v>
      </c>
      <c r="R1144" s="6">
        <f>E1144/D1144</f>
        <v>0</v>
      </c>
      <c r="S1144" s="5" t="e">
        <f>O1144/E1144</f>
        <v>#DIV/0!</v>
      </c>
      <c r="T1144" t="s">
        <v>8321</v>
      </c>
      <c r="U1144" t="s">
        <v>8342</v>
      </c>
    </row>
    <row r="1145" spans="1:21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0">
        <f t="shared" si="36"/>
        <v>42325.19358796296</v>
      </c>
      <c r="L1145" s="13" t="str">
        <f t="shared" si="37"/>
        <v>2015</v>
      </c>
      <c r="M1145" s="10">
        <f>(((I1145/60)/60)/24)+DATE(1970,1,1)</f>
        <v>42355.19358796296</v>
      </c>
      <c r="N1145" t="b">
        <v>0</v>
      </c>
      <c r="O1145">
        <v>8</v>
      </c>
      <c r="P1145" t="b">
        <v>0</v>
      </c>
      <c r="Q1145" t="s">
        <v>8283</v>
      </c>
      <c r="R1145" s="6">
        <f>E1145/D1145</f>
        <v>4.1333333333333335E-3</v>
      </c>
      <c r="S1145" s="5">
        <f>O1145/E1145</f>
        <v>4.3010752688172046E-2</v>
      </c>
      <c r="T1145" t="s">
        <v>8321</v>
      </c>
      <c r="U1145" t="s">
        <v>8342</v>
      </c>
    </row>
    <row r="1146" spans="1:21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0">
        <f t="shared" si="36"/>
        <v>42093.181944444441</v>
      </c>
      <c r="L1146" s="13" t="str">
        <f t="shared" si="37"/>
        <v>2015</v>
      </c>
      <c r="M1146" s="10">
        <f>(((I1146/60)/60)/24)+DATE(1970,1,1)</f>
        <v>42123.181944444441</v>
      </c>
      <c r="N1146" t="b">
        <v>0</v>
      </c>
      <c r="O1146">
        <v>0</v>
      </c>
      <c r="P1146" t="b">
        <v>0</v>
      </c>
      <c r="Q1146" t="s">
        <v>8284</v>
      </c>
      <c r="R1146" s="6">
        <f>E1146/D1146</f>
        <v>0</v>
      </c>
      <c r="S1146" s="5" t="e">
        <f>O1146/E1146</f>
        <v>#DIV/0!</v>
      </c>
      <c r="T1146" t="s">
        <v>8343</v>
      </c>
      <c r="U1146" t="s">
        <v>8344</v>
      </c>
    </row>
    <row r="1147" spans="1:21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0">
        <f t="shared" si="36"/>
        <v>41854.747592592597</v>
      </c>
      <c r="L1147" s="13" t="str">
        <f t="shared" si="37"/>
        <v>2014</v>
      </c>
      <c r="M1147" s="10">
        <f>(((I1147/60)/60)/24)+DATE(1970,1,1)</f>
        <v>41914.747592592597</v>
      </c>
      <c r="N1147" t="b">
        <v>0</v>
      </c>
      <c r="O1147">
        <v>1</v>
      </c>
      <c r="P1147" t="b">
        <v>0</v>
      </c>
      <c r="Q1147" t="s">
        <v>8284</v>
      </c>
      <c r="R1147" s="6">
        <f>E1147/D1147</f>
        <v>1.25E-3</v>
      </c>
      <c r="S1147" s="5">
        <f>O1147/E1147</f>
        <v>0.01</v>
      </c>
      <c r="T1147" t="s">
        <v>8343</v>
      </c>
      <c r="U1147" t="s">
        <v>8344</v>
      </c>
    </row>
    <row r="1148" spans="1:21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0">
        <f t="shared" si="36"/>
        <v>41723.9533912037</v>
      </c>
      <c r="L1148" s="13" t="str">
        <f t="shared" si="37"/>
        <v>2014</v>
      </c>
      <c r="M1148" s="10">
        <f>(((I1148/60)/60)/24)+DATE(1970,1,1)</f>
        <v>41761.9533912037</v>
      </c>
      <c r="N1148" t="b">
        <v>0</v>
      </c>
      <c r="O1148">
        <v>12</v>
      </c>
      <c r="P1148" t="b">
        <v>0</v>
      </c>
      <c r="Q1148" t="s">
        <v>8284</v>
      </c>
      <c r="R1148" s="6">
        <f>E1148/D1148</f>
        <v>8.8333333333333333E-2</v>
      </c>
      <c r="S1148" s="5">
        <f>O1148/E1148</f>
        <v>2.2641509433962263E-2</v>
      </c>
      <c r="T1148" t="s">
        <v>8343</v>
      </c>
      <c r="U1148" t="s">
        <v>8344</v>
      </c>
    </row>
    <row r="1149" spans="1:21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0">
        <f t="shared" si="36"/>
        <v>41871.972025462965</v>
      </c>
      <c r="L1149" s="13" t="str">
        <f t="shared" si="37"/>
        <v>2014</v>
      </c>
      <c r="M1149" s="10">
        <f>(((I1149/60)/60)/24)+DATE(1970,1,1)</f>
        <v>41931.972025462965</v>
      </c>
      <c r="N1149" t="b">
        <v>0</v>
      </c>
      <c r="O1149">
        <v>0</v>
      </c>
      <c r="P1149" t="b">
        <v>0</v>
      </c>
      <c r="Q1149" t="s">
        <v>8284</v>
      </c>
      <c r="R1149" s="6">
        <f>E1149/D1149</f>
        <v>0</v>
      </c>
      <c r="S1149" s="5" t="e">
        <f>O1149/E1149</f>
        <v>#DIV/0!</v>
      </c>
      <c r="T1149" t="s">
        <v>8343</v>
      </c>
      <c r="U1149" t="s">
        <v>8344</v>
      </c>
    </row>
    <row r="1150" spans="1:21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0">
        <f t="shared" si="36"/>
        <v>42675.171076388884</v>
      </c>
      <c r="L1150" s="13" t="str">
        <f t="shared" si="37"/>
        <v>2016</v>
      </c>
      <c r="M1150" s="10">
        <f>(((I1150/60)/60)/24)+DATE(1970,1,1)</f>
        <v>42705.212743055556</v>
      </c>
      <c r="N1150" t="b">
        <v>0</v>
      </c>
      <c r="O1150">
        <v>3</v>
      </c>
      <c r="P1150" t="b">
        <v>0</v>
      </c>
      <c r="Q1150" t="s">
        <v>8284</v>
      </c>
      <c r="R1150" s="6">
        <f>E1150/D1150</f>
        <v>4.8666666666666667E-3</v>
      </c>
      <c r="S1150" s="5">
        <f>O1150/E1150</f>
        <v>4.1095890410958902E-2</v>
      </c>
      <c r="T1150" t="s">
        <v>8343</v>
      </c>
      <c r="U1150" t="s">
        <v>8344</v>
      </c>
    </row>
    <row r="1151" spans="1:21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0">
        <f t="shared" si="36"/>
        <v>42507.71025462963</v>
      </c>
      <c r="L1151" s="13" t="str">
        <f t="shared" si="37"/>
        <v>2016</v>
      </c>
      <c r="M1151" s="10">
        <f>(((I1151/60)/60)/24)+DATE(1970,1,1)</f>
        <v>42537.71025462963</v>
      </c>
      <c r="N1151" t="b">
        <v>0</v>
      </c>
      <c r="O1151">
        <v>2</v>
      </c>
      <c r="P1151" t="b">
        <v>0</v>
      </c>
      <c r="Q1151" t="s">
        <v>8284</v>
      </c>
      <c r="R1151" s="6">
        <f>E1151/D1151</f>
        <v>1.5E-3</v>
      </c>
      <c r="S1151" s="5">
        <f>O1151/E1151</f>
        <v>2.6666666666666668E-2</v>
      </c>
      <c r="T1151" t="s">
        <v>8343</v>
      </c>
      <c r="U1151" t="s">
        <v>8344</v>
      </c>
    </row>
    <row r="1152" spans="1:21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0">
        <f t="shared" si="36"/>
        <v>42317.954571759255</v>
      </c>
      <c r="L1152" s="13" t="str">
        <f t="shared" si="37"/>
        <v>2015</v>
      </c>
      <c r="M1152" s="10">
        <f>(((I1152/60)/60)/24)+DATE(1970,1,1)</f>
        <v>42377.954571759255</v>
      </c>
      <c r="N1152" t="b">
        <v>0</v>
      </c>
      <c r="O1152">
        <v>6</v>
      </c>
      <c r="P1152" t="b">
        <v>0</v>
      </c>
      <c r="Q1152" t="s">
        <v>8284</v>
      </c>
      <c r="R1152" s="6">
        <f>E1152/D1152</f>
        <v>0.1008</v>
      </c>
      <c r="S1152" s="5">
        <f>O1152/E1152</f>
        <v>2.3809523809523808E-2</v>
      </c>
      <c r="T1152" t="s">
        <v>8343</v>
      </c>
      <c r="U1152" t="s">
        <v>8344</v>
      </c>
    </row>
    <row r="1153" spans="1:21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0">
        <f t="shared" si="36"/>
        <v>42224.102581018517</v>
      </c>
      <c r="L1153" s="13" t="str">
        <f t="shared" si="37"/>
        <v>2015</v>
      </c>
      <c r="M1153" s="10">
        <f>(((I1153/60)/60)/24)+DATE(1970,1,1)</f>
        <v>42254.102581018517</v>
      </c>
      <c r="N1153" t="b">
        <v>0</v>
      </c>
      <c r="O1153">
        <v>0</v>
      </c>
      <c r="P1153" t="b">
        <v>0</v>
      </c>
      <c r="Q1153" t="s">
        <v>8284</v>
      </c>
      <c r="R1153" s="6">
        <f>E1153/D1153</f>
        <v>0</v>
      </c>
      <c r="S1153" s="5" t="e">
        <f>O1153/E1153</f>
        <v>#DIV/0!</v>
      </c>
      <c r="T1153" t="s">
        <v>8343</v>
      </c>
      <c r="U1153" t="s">
        <v>8344</v>
      </c>
    </row>
    <row r="1154" spans="1:21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0">
        <f t="shared" si="36"/>
        <v>42109.709629629629</v>
      </c>
      <c r="L1154" s="13" t="str">
        <f t="shared" si="37"/>
        <v>2015</v>
      </c>
      <c r="M1154" s="10">
        <f>(((I1154/60)/60)/24)+DATE(1970,1,1)</f>
        <v>42139.709629629629</v>
      </c>
      <c r="N1154" t="b">
        <v>0</v>
      </c>
      <c r="O1154">
        <v>15</v>
      </c>
      <c r="P1154" t="b">
        <v>0</v>
      </c>
      <c r="Q1154" t="s">
        <v>8284</v>
      </c>
      <c r="R1154" s="6">
        <f>E1154/D1154</f>
        <v>5.6937500000000002E-2</v>
      </c>
      <c r="S1154" s="5">
        <f>O1154/E1154</f>
        <v>1.6465422612513721E-2</v>
      </c>
      <c r="T1154" t="s">
        <v>8343</v>
      </c>
      <c r="U1154" t="s">
        <v>8344</v>
      </c>
    </row>
    <row r="1155" spans="1:21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0">
        <f t="shared" ref="K1155:K1218" si="38">(((J1155/60)/60)/24)+DATE(1970,1,1)</f>
        <v>42143.714178240742</v>
      </c>
      <c r="L1155" s="13" t="str">
        <f t="shared" ref="L1155:L1218" si="39">TEXT(K1155,"yyyy")</f>
        <v>2015</v>
      </c>
      <c r="M1155" s="10">
        <f>(((I1155/60)/60)/24)+DATE(1970,1,1)</f>
        <v>42173.714178240742</v>
      </c>
      <c r="N1155" t="b">
        <v>0</v>
      </c>
      <c r="O1155">
        <v>1</v>
      </c>
      <c r="P1155" t="b">
        <v>0</v>
      </c>
      <c r="Q1155" t="s">
        <v>8284</v>
      </c>
      <c r="R1155" s="6">
        <f>E1155/D1155</f>
        <v>6.2500000000000003E-3</v>
      </c>
      <c r="S1155" s="5">
        <f>O1155/E1155</f>
        <v>0.02</v>
      </c>
      <c r="T1155" t="s">
        <v>8343</v>
      </c>
      <c r="U1155" t="s">
        <v>8344</v>
      </c>
    </row>
    <row r="1156" spans="1:21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0">
        <f t="shared" si="38"/>
        <v>42223.108865740738</v>
      </c>
      <c r="L1156" s="13" t="str">
        <f t="shared" si="39"/>
        <v>2015</v>
      </c>
      <c r="M1156" s="10">
        <f>(((I1156/60)/60)/24)+DATE(1970,1,1)</f>
        <v>42253.108865740738</v>
      </c>
      <c r="N1156" t="b">
        <v>0</v>
      </c>
      <c r="O1156">
        <v>3</v>
      </c>
      <c r="P1156" t="b">
        <v>0</v>
      </c>
      <c r="Q1156" t="s">
        <v>8284</v>
      </c>
      <c r="R1156" s="6">
        <f>E1156/D1156</f>
        <v>6.5000000000000002E-2</v>
      </c>
      <c r="S1156" s="5">
        <f>O1156/E1156</f>
        <v>9.2307692307692316E-3</v>
      </c>
      <c r="T1156" t="s">
        <v>8343</v>
      </c>
      <c r="U1156" t="s">
        <v>8344</v>
      </c>
    </row>
    <row r="1157" spans="1:21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0">
        <f t="shared" si="38"/>
        <v>41835.763981481483</v>
      </c>
      <c r="L1157" s="13" t="str">
        <f t="shared" si="39"/>
        <v>2014</v>
      </c>
      <c r="M1157" s="10">
        <f>(((I1157/60)/60)/24)+DATE(1970,1,1)</f>
        <v>41865.763981481483</v>
      </c>
      <c r="N1157" t="b">
        <v>0</v>
      </c>
      <c r="O1157">
        <v>8</v>
      </c>
      <c r="P1157" t="b">
        <v>0</v>
      </c>
      <c r="Q1157" t="s">
        <v>8284</v>
      </c>
      <c r="R1157" s="6">
        <f>E1157/D1157</f>
        <v>7.5199999999999998E-3</v>
      </c>
      <c r="S1157" s="5">
        <f>O1157/E1157</f>
        <v>4.2553191489361701E-2</v>
      </c>
      <c r="T1157" t="s">
        <v>8343</v>
      </c>
      <c r="U1157" t="s">
        <v>8344</v>
      </c>
    </row>
    <row r="1158" spans="1:21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0">
        <f t="shared" si="38"/>
        <v>42029.07131944444</v>
      </c>
      <c r="L1158" s="13" t="str">
        <f t="shared" si="39"/>
        <v>2015</v>
      </c>
      <c r="M1158" s="10">
        <f>(((I1158/60)/60)/24)+DATE(1970,1,1)</f>
        <v>42059.07131944444</v>
      </c>
      <c r="N1158" t="b">
        <v>0</v>
      </c>
      <c r="O1158">
        <v>0</v>
      </c>
      <c r="P1158" t="b">
        <v>0</v>
      </c>
      <c r="Q1158" t="s">
        <v>8284</v>
      </c>
      <c r="R1158" s="6">
        <f>E1158/D1158</f>
        <v>0</v>
      </c>
      <c r="S1158" s="5" t="e">
        <f>O1158/E1158</f>
        <v>#DIV/0!</v>
      </c>
      <c r="T1158" t="s">
        <v>8343</v>
      </c>
      <c r="U1158" t="s">
        <v>8344</v>
      </c>
    </row>
    <row r="1159" spans="1:21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0">
        <f t="shared" si="38"/>
        <v>41918.628240740742</v>
      </c>
      <c r="L1159" s="13" t="str">
        <f t="shared" si="39"/>
        <v>2014</v>
      </c>
      <c r="M1159" s="10">
        <f>(((I1159/60)/60)/24)+DATE(1970,1,1)</f>
        <v>41978.669907407413</v>
      </c>
      <c r="N1159" t="b">
        <v>0</v>
      </c>
      <c r="O1159">
        <v>3</v>
      </c>
      <c r="P1159" t="b">
        <v>0</v>
      </c>
      <c r="Q1159" t="s">
        <v>8284</v>
      </c>
      <c r="R1159" s="6">
        <f>E1159/D1159</f>
        <v>1.5100000000000001E-2</v>
      </c>
      <c r="S1159" s="5">
        <f>O1159/E1159</f>
        <v>1.9867549668874173E-2</v>
      </c>
      <c r="T1159" t="s">
        <v>8343</v>
      </c>
      <c r="U1159" t="s">
        <v>8344</v>
      </c>
    </row>
    <row r="1160" spans="1:21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0">
        <f t="shared" si="38"/>
        <v>41952.09175925926</v>
      </c>
      <c r="L1160" s="13" t="str">
        <f t="shared" si="39"/>
        <v>2014</v>
      </c>
      <c r="M1160" s="10">
        <f>(((I1160/60)/60)/24)+DATE(1970,1,1)</f>
        <v>41982.09175925926</v>
      </c>
      <c r="N1160" t="b">
        <v>0</v>
      </c>
      <c r="O1160">
        <v>3</v>
      </c>
      <c r="P1160" t="b">
        <v>0</v>
      </c>
      <c r="Q1160" t="s">
        <v>8284</v>
      </c>
      <c r="R1160" s="6">
        <f>E1160/D1160</f>
        <v>4.6666666666666671E-3</v>
      </c>
      <c r="S1160" s="5">
        <f>O1160/E1160</f>
        <v>8.5714285714285715E-2</v>
      </c>
      <c r="T1160" t="s">
        <v>8343</v>
      </c>
      <c r="U1160" t="s">
        <v>8344</v>
      </c>
    </row>
    <row r="1161" spans="1:21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0">
        <f t="shared" si="38"/>
        <v>42154.726446759261</v>
      </c>
      <c r="L1161" s="13" t="str">
        <f t="shared" si="39"/>
        <v>2015</v>
      </c>
      <c r="M1161" s="10">
        <f>(((I1161/60)/60)/24)+DATE(1970,1,1)</f>
        <v>42185.65625</v>
      </c>
      <c r="N1161" t="b">
        <v>0</v>
      </c>
      <c r="O1161">
        <v>0</v>
      </c>
      <c r="P1161" t="b">
        <v>0</v>
      </c>
      <c r="Q1161" t="s">
        <v>8284</v>
      </c>
      <c r="R1161" s="6">
        <f>E1161/D1161</f>
        <v>0</v>
      </c>
      <c r="S1161" s="5" t="e">
        <f>O1161/E1161</f>
        <v>#DIV/0!</v>
      </c>
      <c r="T1161" t="s">
        <v>8343</v>
      </c>
      <c r="U1161" t="s">
        <v>8344</v>
      </c>
    </row>
    <row r="1162" spans="1:21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0">
        <f t="shared" si="38"/>
        <v>42061.154930555553</v>
      </c>
      <c r="L1162" s="13" t="str">
        <f t="shared" si="39"/>
        <v>2015</v>
      </c>
      <c r="M1162" s="10">
        <f>(((I1162/60)/60)/24)+DATE(1970,1,1)</f>
        <v>42091.113263888896</v>
      </c>
      <c r="N1162" t="b">
        <v>0</v>
      </c>
      <c r="O1162">
        <v>19</v>
      </c>
      <c r="P1162" t="b">
        <v>0</v>
      </c>
      <c r="Q1162" t="s">
        <v>8284</v>
      </c>
      <c r="R1162" s="6">
        <f>E1162/D1162</f>
        <v>3.85E-2</v>
      </c>
      <c r="S1162" s="5">
        <f>O1162/E1162</f>
        <v>1.6450216450216451E-2</v>
      </c>
      <c r="T1162" t="s">
        <v>8343</v>
      </c>
      <c r="U1162" t="s">
        <v>8344</v>
      </c>
    </row>
    <row r="1163" spans="1:21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0">
        <f t="shared" si="38"/>
        <v>42122.629502314812</v>
      </c>
      <c r="L1163" s="13" t="str">
        <f t="shared" si="39"/>
        <v>2015</v>
      </c>
      <c r="M1163" s="10">
        <f>(((I1163/60)/60)/24)+DATE(1970,1,1)</f>
        <v>42143.629502314812</v>
      </c>
      <c r="N1163" t="b">
        <v>0</v>
      </c>
      <c r="O1163">
        <v>0</v>
      </c>
      <c r="P1163" t="b">
        <v>0</v>
      </c>
      <c r="Q1163" t="s">
        <v>8284</v>
      </c>
      <c r="R1163" s="6">
        <f>E1163/D1163</f>
        <v>0</v>
      </c>
      <c r="S1163" s="5" t="e">
        <f>O1163/E1163</f>
        <v>#DIV/0!</v>
      </c>
      <c r="T1163" t="s">
        <v>8343</v>
      </c>
      <c r="U1163" t="s">
        <v>8344</v>
      </c>
    </row>
    <row r="1164" spans="1:21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0">
        <f t="shared" si="38"/>
        <v>41876.683611111112</v>
      </c>
      <c r="L1164" s="13" t="str">
        <f t="shared" si="39"/>
        <v>2014</v>
      </c>
      <c r="M1164" s="10">
        <f>(((I1164/60)/60)/24)+DATE(1970,1,1)</f>
        <v>41907.683611111112</v>
      </c>
      <c r="N1164" t="b">
        <v>0</v>
      </c>
      <c r="O1164">
        <v>2</v>
      </c>
      <c r="P1164" t="b">
        <v>0</v>
      </c>
      <c r="Q1164" t="s">
        <v>8284</v>
      </c>
      <c r="R1164" s="6">
        <f>E1164/D1164</f>
        <v>5.8333333333333338E-4</v>
      </c>
      <c r="S1164" s="5">
        <f>O1164/E1164</f>
        <v>5.7142857142857141E-2</v>
      </c>
      <c r="T1164" t="s">
        <v>8343</v>
      </c>
      <c r="U1164" t="s">
        <v>8344</v>
      </c>
    </row>
    <row r="1165" spans="1:21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0">
        <f t="shared" si="38"/>
        <v>41830.723611111112</v>
      </c>
      <c r="L1165" s="13" t="str">
        <f t="shared" si="39"/>
        <v>2014</v>
      </c>
      <c r="M1165" s="10">
        <f>(((I1165/60)/60)/24)+DATE(1970,1,1)</f>
        <v>41860.723611111112</v>
      </c>
      <c r="N1165" t="b">
        <v>0</v>
      </c>
      <c r="O1165">
        <v>0</v>
      </c>
      <c r="P1165" t="b">
        <v>0</v>
      </c>
      <c r="Q1165" t="s">
        <v>8284</v>
      </c>
      <c r="R1165" s="6">
        <f>E1165/D1165</f>
        <v>0</v>
      </c>
      <c r="S1165" s="5" t="e">
        <f>O1165/E1165</f>
        <v>#DIV/0!</v>
      </c>
      <c r="T1165" t="s">
        <v>8343</v>
      </c>
      <c r="U1165" t="s">
        <v>8344</v>
      </c>
    </row>
    <row r="1166" spans="1:21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0">
        <f t="shared" si="38"/>
        <v>42509.724328703705</v>
      </c>
      <c r="L1166" s="13" t="str">
        <f t="shared" si="39"/>
        <v>2016</v>
      </c>
      <c r="M1166" s="10">
        <f>(((I1166/60)/60)/24)+DATE(1970,1,1)</f>
        <v>42539.724328703705</v>
      </c>
      <c r="N1166" t="b">
        <v>0</v>
      </c>
      <c r="O1166">
        <v>0</v>
      </c>
      <c r="P1166" t="b">
        <v>0</v>
      </c>
      <c r="Q1166" t="s">
        <v>8284</v>
      </c>
      <c r="R1166" s="6">
        <f>E1166/D1166</f>
        <v>0</v>
      </c>
      <c r="S1166" s="5" t="e">
        <f>O1166/E1166</f>
        <v>#DIV/0!</v>
      </c>
      <c r="T1166" t="s">
        <v>8343</v>
      </c>
      <c r="U1166" t="s">
        <v>8344</v>
      </c>
    </row>
    <row r="1167" spans="1:21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0">
        <f t="shared" si="38"/>
        <v>41792.214467592588</v>
      </c>
      <c r="L1167" s="13" t="str">
        <f t="shared" si="39"/>
        <v>2014</v>
      </c>
      <c r="M1167" s="10">
        <f>(((I1167/60)/60)/24)+DATE(1970,1,1)</f>
        <v>41826.214467592588</v>
      </c>
      <c r="N1167" t="b">
        <v>0</v>
      </c>
      <c r="O1167">
        <v>25</v>
      </c>
      <c r="P1167" t="b">
        <v>0</v>
      </c>
      <c r="Q1167" t="s">
        <v>8284</v>
      </c>
      <c r="R1167" s="6">
        <f>E1167/D1167</f>
        <v>0.20705000000000001</v>
      </c>
      <c r="S1167" s="5">
        <f>O1167/E1167</f>
        <v>1.207437816952427E-2</v>
      </c>
      <c r="T1167" t="s">
        <v>8343</v>
      </c>
      <c r="U1167" t="s">
        <v>8344</v>
      </c>
    </row>
    <row r="1168" spans="1:21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0">
        <f t="shared" si="38"/>
        <v>42150.485439814816</v>
      </c>
      <c r="L1168" s="13" t="str">
        <f t="shared" si="39"/>
        <v>2015</v>
      </c>
      <c r="M1168" s="10">
        <f>(((I1168/60)/60)/24)+DATE(1970,1,1)</f>
        <v>42181.166666666672</v>
      </c>
      <c r="N1168" t="b">
        <v>0</v>
      </c>
      <c r="O1168">
        <v>8</v>
      </c>
      <c r="P1168" t="b">
        <v>0</v>
      </c>
      <c r="Q1168" t="s">
        <v>8284</v>
      </c>
      <c r="R1168" s="6">
        <f>E1168/D1168</f>
        <v>0.19139999999999999</v>
      </c>
      <c r="S1168" s="5">
        <f>O1168/E1168</f>
        <v>2.7864855451062349E-3</v>
      </c>
      <c r="T1168" t="s">
        <v>8343</v>
      </c>
      <c r="U1168" t="s">
        <v>8344</v>
      </c>
    </row>
    <row r="1169" spans="1:21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0">
        <f t="shared" si="38"/>
        <v>41863.734895833331</v>
      </c>
      <c r="L1169" s="13" t="str">
        <f t="shared" si="39"/>
        <v>2014</v>
      </c>
      <c r="M1169" s="10">
        <f>(((I1169/60)/60)/24)+DATE(1970,1,1)</f>
        <v>41894.734895833331</v>
      </c>
      <c r="N1169" t="b">
        <v>0</v>
      </c>
      <c r="O1169">
        <v>16</v>
      </c>
      <c r="P1169" t="b">
        <v>0</v>
      </c>
      <c r="Q1169" t="s">
        <v>8284</v>
      </c>
      <c r="R1169" s="6">
        <f>E1169/D1169</f>
        <v>1.6316666666666667E-2</v>
      </c>
      <c r="S1169" s="5">
        <f>O1169/E1169</f>
        <v>1.634320735444331E-2</v>
      </c>
      <c r="T1169" t="s">
        <v>8343</v>
      </c>
      <c r="U1169" t="s">
        <v>8344</v>
      </c>
    </row>
    <row r="1170" spans="1:21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0">
        <f t="shared" si="38"/>
        <v>42605.053993055553</v>
      </c>
      <c r="L1170" s="13" t="str">
        <f t="shared" si="39"/>
        <v>2016</v>
      </c>
      <c r="M1170" s="10">
        <f>(((I1170/60)/60)/24)+DATE(1970,1,1)</f>
        <v>42635.053993055553</v>
      </c>
      <c r="N1170" t="b">
        <v>0</v>
      </c>
      <c r="O1170">
        <v>3</v>
      </c>
      <c r="P1170" t="b">
        <v>0</v>
      </c>
      <c r="Q1170" t="s">
        <v>8284</v>
      </c>
      <c r="R1170" s="6">
        <f>E1170/D1170</f>
        <v>5.6666666666666664E-2</v>
      </c>
      <c r="S1170" s="5">
        <f>O1170/E1170</f>
        <v>2.9411764705882353E-3</v>
      </c>
      <c r="T1170" t="s">
        <v>8343</v>
      </c>
      <c r="U1170" t="s">
        <v>8344</v>
      </c>
    </row>
    <row r="1171" spans="1:21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0">
        <f t="shared" si="38"/>
        <v>42027.353738425925</v>
      </c>
      <c r="L1171" s="13" t="str">
        <f t="shared" si="39"/>
        <v>2015</v>
      </c>
      <c r="M1171" s="10">
        <f>(((I1171/60)/60)/24)+DATE(1970,1,1)</f>
        <v>42057.353738425925</v>
      </c>
      <c r="N1171" t="b">
        <v>0</v>
      </c>
      <c r="O1171">
        <v>3</v>
      </c>
      <c r="P1171" t="b">
        <v>0</v>
      </c>
      <c r="Q1171" t="s">
        <v>8284</v>
      </c>
      <c r="R1171" s="6">
        <f>E1171/D1171</f>
        <v>1.6999999999999999E-3</v>
      </c>
      <c r="S1171" s="5">
        <f>O1171/E1171</f>
        <v>0.17647058823529413</v>
      </c>
      <c r="T1171" t="s">
        <v>8343</v>
      </c>
      <c r="U1171" t="s">
        <v>8344</v>
      </c>
    </row>
    <row r="1172" spans="1:21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0">
        <f t="shared" si="38"/>
        <v>42124.893182870372</v>
      </c>
      <c r="L1172" s="13" t="str">
        <f t="shared" si="39"/>
        <v>2015</v>
      </c>
      <c r="M1172" s="10">
        <f>(((I1172/60)/60)/24)+DATE(1970,1,1)</f>
        <v>42154.893182870372</v>
      </c>
      <c r="N1172" t="b">
        <v>0</v>
      </c>
      <c r="O1172">
        <v>2</v>
      </c>
      <c r="P1172" t="b">
        <v>0</v>
      </c>
      <c r="Q1172" t="s">
        <v>8284</v>
      </c>
      <c r="R1172" s="6">
        <f>E1172/D1172</f>
        <v>4.0000000000000001E-3</v>
      </c>
      <c r="S1172" s="5">
        <f>O1172/E1172</f>
        <v>0.02</v>
      </c>
      <c r="T1172" t="s">
        <v>8343</v>
      </c>
      <c r="U1172" t="s">
        <v>8344</v>
      </c>
    </row>
    <row r="1173" spans="1:21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0">
        <f t="shared" si="38"/>
        <v>41938.804710648146</v>
      </c>
      <c r="L1173" s="13" t="str">
        <f t="shared" si="39"/>
        <v>2014</v>
      </c>
      <c r="M1173" s="10">
        <f>(((I1173/60)/60)/24)+DATE(1970,1,1)</f>
        <v>41956.846377314811</v>
      </c>
      <c r="N1173" t="b">
        <v>0</v>
      </c>
      <c r="O1173">
        <v>1</v>
      </c>
      <c r="P1173" t="b">
        <v>0</v>
      </c>
      <c r="Q1173" t="s">
        <v>8284</v>
      </c>
      <c r="R1173" s="6">
        <f>E1173/D1173</f>
        <v>1E-3</v>
      </c>
      <c r="S1173" s="5">
        <f>O1173/E1173</f>
        <v>0.04</v>
      </c>
      <c r="T1173" t="s">
        <v>8343</v>
      </c>
      <c r="U1173" t="s">
        <v>8344</v>
      </c>
    </row>
    <row r="1174" spans="1:21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0">
        <f t="shared" si="38"/>
        <v>41841.682314814818</v>
      </c>
      <c r="L1174" s="13" t="str">
        <f t="shared" si="39"/>
        <v>2014</v>
      </c>
      <c r="M1174" s="10">
        <f>(((I1174/60)/60)/24)+DATE(1970,1,1)</f>
        <v>41871.682314814818</v>
      </c>
      <c r="N1174" t="b">
        <v>0</v>
      </c>
      <c r="O1174">
        <v>0</v>
      </c>
      <c r="P1174" t="b">
        <v>0</v>
      </c>
      <c r="Q1174" t="s">
        <v>8284</v>
      </c>
      <c r="R1174" s="6">
        <f>E1174/D1174</f>
        <v>0</v>
      </c>
      <c r="S1174" s="5" t="e">
        <f>O1174/E1174</f>
        <v>#DIV/0!</v>
      </c>
      <c r="T1174" t="s">
        <v>8343</v>
      </c>
      <c r="U1174" t="s">
        <v>8344</v>
      </c>
    </row>
    <row r="1175" spans="1:21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0">
        <f t="shared" si="38"/>
        <v>42184.185844907406</v>
      </c>
      <c r="L1175" s="13" t="str">
        <f t="shared" si="39"/>
        <v>2015</v>
      </c>
      <c r="M1175" s="10">
        <f>(((I1175/60)/60)/24)+DATE(1970,1,1)</f>
        <v>42219.185844907406</v>
      </c>
      <c r="N1175" t="b">
        <v>0</v>
      </c>
      <c r="O1175">
        <v>1</v>
      </c>
      <c r="P1175" t="b">
        <v>0</v>
      </c>
      <c r="Q1175" t="s">
        <v>8284</v>
      </c>
      <c r="R1175" s="6">
        <f>E1175/D1175</f>
        <v>2.4000000000000001E-4</v>
      </c>
      <c r="S1175" s="5">
        <f>O1175/E1175</f>
        <v>3.3333333333333333E-2</v>
      </c>
      <c r="T1175" t="s">
        <v>8343</v>
      </c>
      <c r="U1175" t="s">
        <v>8344</v>
      </c>
    </row>
    <row r="1176" spans="1:21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0">
        <f t="shared" si="38"/>
        <v>42468.84174768519</v>
      </c>
      <c r="L1176" s="13" t="str">
        <f t="shared" si="39"/>
        <v>2016</v>
      </c>
      <c r="M1176" s="10">
        <f>(((I1176/60)/60)/24)+DATE(1970,1,1)</f>
        <v>42498.84174768519</v>
      </c>
      <c r="N1176" t="b">
        <v>0</v>
      </c>
      <c r="O1176">
        <v>19</v>
      </c>
      <c r="P1176" t="b">
        <v>0</v>
      </c>
      <c r="Q1176" t="s">
        <v>8284</v>
      </c>
      <c r="R1176" s="6">
        <f>E1176/D1176</f>
        <v>5.906666666666667E-2</v>
      </c>
      <c r="S1176" s="5">
        <f>O1176/E1176</f>
        <v>2.144469525959368E-2</v>
      </c>
      <c r="T1176" t="s">
        <v>8343</v>
      </c>
      <c r="U1176" t="s">
        <v>8344</v>
      </c>
    </row>
    <row r="1177" spans="1:21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0">
        <f t="shared" si="38"/>
        <v>42170.728460648148</v>
      </c>
      <c r="L1177" s="13" t="str">
        <f t="shared" si="39"/>
        <v>2015</v>
      </c>
      <c r="M1177" s="10">
        <f>(((I1177/60)/60)/24)+DATE(1970,1,1)</f>
        <v>42200.728460648148</v>
      </c>
      <c r="N1177" t="b">
        <v>0</v>
      </c>
      <c r="O1177">
        <v>9</v>
      </c>
      <c r="P1177" t="b">
        <v>0</v>
      </c>
      <c r="Q1177" t="s">
        <v>8284</v>
      </c>
      <c r="R1177" s="6">
        <f>E1177/D1177</f>
        <v>2.9250000000000002E-2</v>
      </c>
      <c r="S1177" s="5">
        <f>O1177/E1177</f>
        <v>1.5384615384615385E-2</v>
      </c>
      <c r="T1177" t="s">
        <v>8343</v>
      </c>
      <c r="U1177" t="s">
        <v>8344</v>
      </c>
    </row>
    <row r="1178" spans="1:21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0">
        <f t="shared" si="38"/>
        <v>42746.019652777773</v>
      </c>
      <c r="L1178" s="13" t="str">
        <f t="shared" si="39"/>
        <v>2017</v>
      </c>
      <c r="M1178" s="10">
        <f>(((I1178/60)/60)/24)+DATE(1970,1,1)</f>
        <v>42800.541666666672</v>
      </c>
      <c r="N1178" t="b">
        <v>0</v>
      </c>
      <c r="O1178">
        <v>1</v>
      </c>
      <c r="P1178" t="b">
        <v>0</v>
      </c>
      <c r="Q1178" t="s">
        <v>8284</v>
      </c>
      <c r="R1178" s="6">
        <f>E1178/D1178</f>
        <v>5.7142857142857142E-5</v>
      </c>
      <c r="S1178" s="5">
        <f>O1178/E1178</f>
        <v>0.1</v>
      </c>
      <c r="T1178" t="s">
        <v>8343</v>
      </c>
      <c r="U1178" t="s">
        <v>8344</v>
      </c>
    </row>
    <row r="1179" spans="1:21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0">
        <f t="shared" si="38"/>
        <v>41897.660833333335</v>
      </c>
      <c r="L1179" s="13" t="str">
        <f t="shared" si="39"/>
        <v>2014</v>
      </c>
      <c r="M1179" s="10">
        <f>(((I1179/60)/60)/24)+DATE(1970,1,1)</f>
        <v>41927.660833333335</v>
      </c>
      <c r="N1179" t="b">
        <v>0</v>
      </c>
      <c r="O1179">
        <v>0</v>
      </c>
      <c r="P1179" t="b">
        <v>0</v>
      </c>
      <c r="Q1179" t="s">
        <v>8284</v>
      </c>
      <c r="R1179" s="6">
        <f>E1179/D1179</f>
        <v>0</v>
      </c>
      <c r="S1179" s="5" t="e">
        <f>O1179/E1179</f>
        <v>#DIV/0!</v>
      </c>
      <c r="T1179" t="s">
        <v>8343</v>
      </c>
      <c r="U1179" t="s">
        <v>8344</v>
      </c>
    </row>
    <row r="1180" spans="1:21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0">
        <f t="shared" si="38"/>
        <v>41837.905694444446</v>
      </c>
      <c r="L1180" s="13" t="str">
        <f t="shared" si="39"/>
        <v>2014</v>
      </c>
      <c r="M1180" s="10">
        <f>(((I1180/60)/60)/24)+DATE(1970,1,1)</f>
        <v>41867.905694444446</v>
      </c>
      <c r="N1180" t="b">
        <v>0</v>
      </c>
      <c r="O1180">
        <v>1</v>
      </c>
      <c r="P1180" t="b">
        <v>0</v>
      </c>
      <c r="Q1180" t="s">
        <v>8284</v>
      </c>
      <c r="R1180" s="6">
        <f>E1180/D1180</f>
        <v>6.666666666666667E-5</v>
      </c>
      <c r="S1180" s="5">
        <f>O1180/E1180</f>
        <v>0.2</v>
      </c>
      <c r="T1180" t="s">
        <v>8343</v>
      </c>
      <c r="U1180" t="s">
        <v>8344</v>
      </c>
    </row>
    <row r="1181" spans="1:21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0">
        <f t="shared" si="38"/>
        <v>42275.720219907409</v>
      </c>
      <c r="L1181" s="13" t="str">
        <f t="shared" si="39"/>
        <v>2015</v>
      </c>
      <c r="M1181" s="10">
        <f>(((I1181/60)/60)/24)+DATE(1970,1,1)</f>
        <v>42305.720219907409</v>
      </c>
      <c r="N1181" t="b">
        <v>0</v>
      </c>
      <c r="O1181">
        <v>5</v>
      </c>
      <c r="P1181" t="b">
        <v>0</v>
      </c>
      <c r="Q1181" t="s">
        <v>8284</v>
      </c>
      <c r="R1181" s="6">
        <f>E1181/D1181</f>
        <v>5.3333333333333337E-2</v>
      </c>
      <c r="S1181" s="5">
        <f>O1181/E1181</f>
        <v>1.5625000000000001E-3</v>
      </c>
      <c r="T1181" t="s">
        <v>8343</v>
      </c>
      <c r="U1181" t="s">
        <v>8344</v>
      </c>
    </row>
    <row r="1182" spans="1:21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0">
        <f t="shared" si="38"/>
        <v>41781.806875000002</v>
      </c>
      <c r="L1182" s="13" t="str">
        <f t="shared" si="39"/>
        <v>2014</v>
      </c>
      <c r="M1182" s="10">
        <f>(((I1182/60)/60)/24)+DATE(1970,1,1)</f>
        <v>41818.806875000002</v>
      </c>
      <c r="N1182" t="b">
        <v>0</v>
      </c>
      <c r="O1182">
        <v>85</v>
      </c>
      <c r="P1182" t="b">
        <v>0</v>
      </c>
      <c r="Q1182" t="s">
        <v>8284</v>
      </c>
      <c r="R1182" s="6">
        <f>E1182/D1182</f>
        <v>0.11749999999999999</v>
      </c>
      <c r="S1182" s="5">
        <f>O1182/E1182</f>
        <v>1.4468085106382979E-2</v>
      </c>
      <c r="T1182" t="s">
        <v>8343</v>
      </c>
      <c r="U1182" t="s">
        <v>8344</v>
      </c>
    </row>
    <row r="1183" spans="1:21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0">
        <f t="shared" si="38"/>
        <v>42034.339363425926</v>
      </c>
      <c r="L1183" s="13" t="str">
        <f t="shared" si="39"/>
        <v>2015</v>
      </c>
      <c r="M1183" s="10">
        <f>(((I1183/60)/60)/24)+DATE(1970,1,1)</f>
        <v>42064.339363425926</v>
      </c>
      <c r="N1183" t="b">
        <v>0</v>
      </c>
      <c r="O1183">
        <v>3</v>
      </c>
      <c r="P1183" t="b">
        <v>0</v>
      </c>
      <c r="Q1183" t="s">
        <v>8284</v>
      </c>
      <c r="R1183" s="6">
        <f>E1183/D1183</f>
        <v>8.0000000000000007E-5</v>
      </c>
      <c r="S1183" s="5">
        <f>O1183/E1183</f>
        <v>0.75</v>
      </c>
      <c r="T1183" t="s">
        <v>8343</v>
      </c>
      <c r="U1183" t="s">
        <v>8344</v>
      </c>
    </row>
    <row r="1184" spans="1:21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0">
        <f t="shared" si="38"/>
        <v>42728.827407407407</v>
      </c>
      <c r="L1184" s="13" t="str">
        <f t="shared" si="39"/>
        <v>2016</v>
      </c>
      <c r="M1184" s="10">
        <f>(((I1184/60)/60)/24)+DATE(1970,1,1)</f>
        <v>42747.695833333331</v>
      </c>
      <c r="N1184" t="b">
        <v>0</v>
      </c>
      <c r="O1184">
        <v>4</v>
      </c>
      <c r="P1184" t="b">
        <v>0</v>
      </c>
      <c r="Q1184" t="s">
        <v>8284</v>
      </c>
      <c r="R1184" s="6">
        <f>E1184/D1184</f>
        <v>4.2000000000000003E-2</v>
      </c>
      <c r="S1184" s="5">
        <f>O1184/E1184</f>
        <v>9.5238095238095233E-2</v>
      </c>
      <c r="T1184" t="s">
        <v>8343</v>
      </c>
      <c r="U1184" t="s">
        <v>8344</v>
      </c>
    </row>
    <row r="1185" spans="1:21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0">
        <f t="shared" si="38"/>
        <v>42656.86137731481</v>
      </c>
      <c r="L1185" s="13" t="str">
        <f t="shared" si="39"/>
        <v>2016</v>
      </c>
      <c r="M1185" s="10">
        <f>(((I1185/60)/60)/24)+DATE(1970,1,1)</f>
        <v>42676.165972222225</v>
      </c>
      <c r="N1185" t="b">
        <v>0</v>
      </c>
      <c r="O1185">
        <v>3</v>
      </c>
      <c r="P1185" t="b">
        <v>0</v>
      </c>
      <c r="Q1185" t="s">
        <v>8284</v>
      </c>
      <c r="R1185" s="6">
        <f>E1185/D1185</f>
        <v>0.04</v>
      </c>
      <c r="S1185" s="5">
        <f>O1185/E1185</f>
        <v>0.03</v>
      </c>
      <c r="T1185" t="s">
        <v>8343</v>
      </c>
      <c r="U1185" t="s">
        <v>8344</v>
      </c>
    </row>
    <row r="1186" spans="1:21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0">
        <f t="shared" si="38"/>
        <v>42741.599664351852</v>
      </c>
      <c r="L1186" s="13" t="str">
        <f t="shared" si="39"/>
        <v>2017</v>
      </c>
      <c r="M1186" s="10">
        <f>(((I1186/60)/60)/24)+DATE(1970,1,1)</f>
        <v>42772.599664351852</v>
      </c>
      <c r="N1186" t="b">
        <v>0</v>
      </c>
      <c r="O1186">
        <v>375</v>
      </c>
      <c r="P1186" t="b">
        <v>1</v>
      </c>
      <c r="Q1186" t="s">
        <v>8285</v>
      </c>
      <c r="R1186" s="6">
        <f>E1186/D1186</f>
        <v>1.0493636363636363</v>
      </c>
      <c r="S1186" s="5">
        <f>O1186/E1186</f>
        <v>1.6243610846400417E-2</v>
      </c>
      <c r="T1186" t="s">
        <v>8345</v>
      </c>
      <c r="U1186" t="s">
        <v>8346</v>
      </c>
    </row>
    <row r="1187" spans="1:21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0">
        <f t="shared" si="38"/>
        <v>42130.865150462967</v>
      </c>
      <c r="L1187" s="13" t="str">
        <f t="shared" si="39"/>
        <v>2015</v>
      </c>
      <c r="M1187" s="10">
        <f>(((I1187/60)/60)/24)+DATE(1970,1,1)</f>
        <v>42163.166666666672</v>
      </c>
      <c r="N1187" t="b">
        <v>0</v>
      </c>
      <c r="O1187">
        <v>111</v>
      </c>
      <c r="P1187" t="b">
        <v>1</v>
      </c>
      <c r="Q1187" t="s">
        <v>8285</v>
      </c>
      <c r="R1187" s="6">
        <f>E1187/D1187</f>
        <v>1.0544</v>
      </c>
      <c r="S1187" s="5">
        <f>O1187/E1187</f>
        <v>8.4218512898330804E-3</v>
      </c>
      <c r="T1187" t="s">
        <v>8345</v>
      </c>
      <c r="U1187" t="s">
        <v>8346</v>
      </c>
    </row>
    <row r="1188" spans="1:21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0">
        <f t="shared" si="38"/>
        <v>42123.86336805555</v>
      </c>
      <c r="L1188" s="13" t="str">
        <f t="shared" si="39"/>
        <v>2015</v>
      </c>
      <c r="M1188" s="10">
        <f>(((I1188/60)/60)/24)+DATE(1970,1,1)</f>
        <v>42156.945833333331</v>
      </c>
      <c r="N1188" t="b">
        <v>0</v>
      </c>
      <c r="O1188">
        <v>123</v>
      </c>
      <c r="P1188" t="b">
        <v>1</v>
      </c>
      <c r="Q1188" t="s">
        <v>8285</v>
      </c>
      <c r="R1188" s="6">
        <f>E1188/D1188</f>
        <v>1.0673333333333332</v>
      </c>
      <c r="S1188" s="5">
        <f>O1188/E1188</f>
        <v>1.5365396627108058E-2</v>
      </c>
      <c r="T1188" t="s">
        <v>8345</v>
      </c>
      <c r="U1188" t="s">
        <v>8346</v>
      </c>
    </row>
    <row r="1189" spans="1:21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0">
        <f t="shared" si="38"/>
        <v>42109.894942129627</v>
      </c>
      <c r="L1189" s="13" t="str">
        <f t="shared" si="39"/>
        <v>2015</v>
      </c>
      <c r="M1189" s="10">
        <f>(((I1189/60)/60)/24)+DATE(1970,1,1)</f>
        <v>42141.75</v>
      </c>
      <c r="N1189" t="b">
        <v>0</v>
      </c>
      <c r="O1189">
        <v>70</v>
      </c>
      <c r="P1189" t="b">
        <v>1</v>
      </c>
      <c r="Q1189" t="s">
        <v>8285</v>
      </c>
      <c r="R1189" s="6">
        <f>E1189/D1189</f>
        <v>1.0412571428571429</v>
      </c>
      <c r="S1189" s="5">
        <f>O1189/E1189</f>
        <v>7.6830205246405442E-3</v>
      </c>
      <c r="T1189" t="s">
        <v>8345</v>
      </c>
      <c r="U1189" t="s">
        <v>8346</v>
      </c>
    </row>
    <row r="1190" spans="1:21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0">
        <f t="shared" si="38"/>
        <v>42711.700694444444</v>
      </c>
      <c r="L1190" s="13" t="str">
        <f t="shared" si="39"/>
        <v>2016</v>
      </c>
      <c r="M1190" s="10">
        <f>(((I1190/60)/60)/24)+DATE(1970,1,1)</f>
        <v>42732.700694444444</v>
      </c>
      <c r="N1190" t="b">
        <v>0</v>
      </c>
      <c r="O1190">
        <v>85</v>
      </c>
      <c r="P1190" t="b">
        <v>1</v>
      </c>
      <c r="Q1190" t="s">
        <v>8285</v>
      </c>
      <c r="R1190" s="6">
        <f>E1190/D1190</f>
        <v>1.6054999999999999</v>
      </c>
      <c r="S1190" s="5">
        <f>O1190/E1190</f>
        <v>2.6471504204297728E-2</v>
      </c>
      <c r="T1190" t="s">
        <v>8345</v>
      </c>
      <c r="U1190" t="s">
        <v>8346</v>
      </c>
    </row>
    <row r="1191" spans="1:21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0">
        <f t="shared" si="38"/>
        <v>42529.979108796295</v>
      </c>
      <c r="L1191" s="13" t="str">
        <f t="shared" si="39"/>
        <v>2016</v>
      </c>
      <c r="M1191" s="10">
        <f>(((I1191/60)/60)/24)+DATE(1970,1,1)</f>
        <v>42550.979108796295</v>
      </c>
      <c r="N1191" t="b">
        <v>0</v>
      </c>
      <c r="O1191">
        <v>86</v>
      </c>
      <c r="P1191" t="b">
        <v>1</v>
      </c>
      <c r="Q1191" t="s">
        <v>8285</v>
      </c>
      <c r="R1191" s="6">
        <f>E1191/D1191</f>
        <v>1.0777777777777777</v>
      </c>
      <c r="S1191" s="5">
        <f>O1191/E1191</f>
        <v>8.8659793814432983E-3</v>
      </c>
      <c r="T1191" t="s">
        <v>8345</v>
      </c>
      <c r="U1191" t="s">
        <v>8346</v>
      </c>
    </row>
    <row r="1192" spans="1:21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0">
        <f t="shared" si="38"/>
        <v>41852.665798611109</v>
      </c>
      <c r="L1192" s="13" t="str">
        <f t="shared" si="39"/>
        <v>2014</v>
      </c>
      <c r="M1192" s="10">
        <f>(((I1192/60)/60)/24)+DATE(1970,1,1)</f>
        <v>41882.665798611109</v>
      </c>
      <c r="N1192" t="b">
        <v>0</v>
      </c>
      <c r="O1192">
        <v>13</v>
      </c>
      <c r="P1192" t="b">
        <v>1</v>
      </c>
      <c r="Q1192" t="s">
        <v>8285</v>
      </c>
      <c r="R1192" s="6">
        <f>E1192/D1192</f>
        <v>1.35</v>
      </c>
      <c r="S1192" s="5">
        <f>O1192/E1192</f>
        <v>1.9259259259259261E-2</v>
      </c>
      <c r="T1192" t="s">
        <v>8345</v>
      </c>
      <c r="U1192" t="s">
        <v>8346</v>
      </c>
    </row>
    <row r="1193" spans="1:21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0">
        <f t="shared" si="38"/>
        <v>42419.603703703702</v>
      </c>
      <c r="L1193" s="13" t="str">
        <f t="shared" si="39"/>
        <v>2016</v>
      </c>
      <c r="M1193" s="10">
        <f>(((I1193/60)/60)/24)+DATE(1970,1,1)</f>
        <v>42449.562037037031</v>
      </c>
      <c r="N1193" t="b">
        <v>0</v>
      </c>
      <c r="O1193">
        <v>33</v>
      </c>
      <c r="P1193" t="b">
        <v>1</v>
      </c>
      <c r="Q1193" t="s">
        <v>8285</v>
      </c>
      <c r="R1193" s="6">
        <f>E1193/D1193</f>
        <v>1.0907407407407408</v>
      </c>
      <c r="S1193" s="5">
        <f>O1193/E1193</f>
        <v>1.1205432937181663E-2</v>
      </c>
      <c r="T1193" t="s">
        <v>8345</v>
      </c>
      <c r="U1193" t="s">
        <v>8346</v>
      </c>
    </row>
    <row r="1194" spans="1:21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0">
        <f t="shared" si="38"/>
        <v>42747.506689814814</v>
      </c>
      <c r="L1194" s="13" t="str">
        <f t="shared" si="39"/>
        <v>2017</v>
      </c>
      <c r="M1194" s="10">
        <f>(((I1194/60)/60)/24)+DATE(1970,1,1)</f>
        <v>42777.506689814814</v>
      </c>
      <c r="N1194" t="b">
        <v>0</v>
      </c>
      <c r="O1194">
        <v>15</v>
      </c>
      <c r="P1194" t="b">
        <v>1</v>
      </c>
      <c r="Q1194" t="s">
        <v>8285</v>
      </c>
      <c r="R1194" s="6">
        <f>E1194/D1194</f>
        <v>2.9</v>
      </c>
      <c r="S1194" s="5">
        <f>O1194/E1194</f>
        <v>5.1724137931034482E-2</v>
      </c>
      <c r="T1194" t="s">
        <v>8345</v>
      </c>
      <c r="U1194" t="s">
        <v>8346</v>
      </c>
    </row>
    <row r="1195" spans="1:21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0">
        <f t="shared" si="38"/>
        <v>42409.776076388895</v>
      </c>
      <c r="L1195" s="13" t="str">
        <f t="shared" si="39"/>
        <v>2016</v>
      </c>
      <c r="M1195" s="10">
        <f>(((I1195/60)/60)/24)+DATE(1970,1,1)</f>
        <v>42469.734409722223</v>
      </c>
      <c r="N1195" t="b">
        <v>0</v>
      </c>
      <c r="O1195">
        <v>273</v>
      </c>
      <c r="P1195" t="b">
        <v>1</v>
      </c>
      <c r="Q1195" t="s">
        <v>8285</v>
      </c>
      <c r="R1195" s="6">
        <f>E1195/D1195</f>
        <v>1.0395714285714286</v>
      </c>
      <c r="S1195" s="5">
        <f>O1195/E1195</f>
        <v>1.2505153222481791E-2</v>
      </c>
      <c r="T1195" t="s">
        <v>8345</v>
      </c>
      <c r="U1195" t="s">
        <v>8346</v>
      </c>
    </row>
    <row r="1196" spans="1:21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0">
        <f t="shared" si="38"/>
        <v>42072.488182870366</v>
      </c>
      <c r="L1196" s="13" t="str">
        <f t="shared" si="39"/>
        <v>2015</v>
      </c>
      <c r="M1196" s="10">
        <f>(((I1196/60)/60)/24)+DATE(1970,1,1)</f>
        <v>42102.488182870366</v>
      </c>
      <c r="N1196" t="b">
        <v>0</v>
      </c>
      <c r="O1196">
        <v>714</v>
      </c>
      <c r="P1196" t="b">
        <v>1</v>
      </c>
      <c r="Q1196" t="s">
        <v>8285</v>
      </c>
      <c r="R1196" s="6">
        <f>E1196/D1196</f>
        <v>3.2223999999999999</v>
      </c>
      <c r="S1196" s="5">
        <f>O1196/E1196</f>
        <v>1.7725918570009932E-2</v>
      </c>
      <c r="T1196" t="s">
        <v>8345</v>
      </c>
      <c r="U1196" t="s">
        <v>8346</v>
      </c>
    </row>
    <row r="1197" spans="1:21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0">
        <f t="shared" si="38"/>
        <v>42298.34783564815</v>
      </c>
      <c r="L1197" s="13" t="str">
        <f t="shared" si="39"/>
        <v>2015</v>
      </c>
      <c r="M1197" s="10">
        <f>(((I1197/60)/60)/24)+DATE(1970,1,1)</f>
        <v>42358.375</v>
      </c>
      <c r="N1197" t="b">
        <v>0</v>
      </c>
      <c r="O1197">
        <v>170</v>
      </c>
      <c r="P1197" t="b">
        <v>1</v>
      </c>
      <c r="Q1197" t="s">
        <v>8285</v>
      </c>
      <c r="R1197" s="6">
        <f>E1197/D1197</f>
        <v>1.35</v>
      </c>
      <c r="S1197" s="5">
        <f>O1197/E1197</f>
        <v>1.2592592592592593E-2</v>
      </c>
      <c r="T1197" t="s">
        <v>8345</v>
      </c>
      <c r="U1197" t="s">
        <v>8346</v>
      </c>
    </row>
    <row r="1198" spans="1:21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0">
        <f t="shared" si="38"/>
        <v>42326.818738425922</v>
      </c>
      <c r="L1198" s="13" t="str">
        <f t="shared" si="39"/>
        <v>2015</v>
      </c>
      <c r="M1198" s="10">
        <f>(((I1198/60)/60)/24)+DATE(1970,1,1)</f>
        <v>42356.818738425922</v>
      </c>
      <c r="N1198" t="b">
        <v>0</v>
      </c>
      <c r="O1198">
        <v>512</v>
      </c>
      <c r="P1198" t="b">
        <v>1</v>
      </c>
      <c r="Q1198" t="s">
        <v>8285</v>
      </c>
      <c r="R1198" s="6">
        <f>E1198/D1198</f>
        <v>2.6991034482758622</v>
      </c>
      <c r="S1198" s="5">
        <f>O1198/E1198</f>
        <v>1.3082249533689347E-2</v>
      </c>
      <c r="T1198" t="s">
        <v>8345</v>
      </c>
      <c r="U1198" t="s">
        <v>8346</v>
      </c>
    </row>
    <row r="1199" spans="1:21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0">
        <f t="shared" si="38"/>
        <v>42503.66474537037</v>
      </c>
      <c r="L1199" s="13" t="str">
        <f t="shared" si="39"/>
        <v>2016</v>
      </c>
      <c r="M1199" s="10">
        <f>(((I1199/60)/60)/24)+DATE(1970,1,1)</f>
        <v>42534.249305555553</v>
      </c>
      <c r="N1199" t="b">
        <v>0</v>
      </c>
      <c r="O1199">
        <v>314</v>
      </c>
      <c r="P1199" t="b">
        <v>1</v>
      </c>
      <c r="Q1199" t="s">
        <v>8285</v>
      </c>
      <c r="R1199" s="6">
        <f>E1199/D1199</f>
        <v>2.5329333333333333</v>
      </c>
      <c r="S1199" s="5">
        <f>O1199/E1199</f>
        <v>8.2644628099173556E-3</v>
      </c>
      <c r="T1199" t="s">
        <v>8345</v>
      </c>
      <c r="U1199" t="s">
        <v>8346</v>
      </c>
    </row>
    <row r="1200" spans="1:21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0">
        <f t="shared" si="38"/>
        <v>42333.619050925925</v>
      </c>
      <c r="L1200" s="13" t="str">
        <f t="shared" si="39"/>
        <v>2015</v>
      </c>
      <c r="M1200" s="10">
        <f>(((I1200/60)/60)/24)+DATE(1970,1,1)</f>
        <v>42369.125</v>
      </c>
      <c r="N1200" t="b">
        <v>0</v>
      </c>
      <c r="O1200">
        <v>167</v>
      </c>
      <c r="P1200" t="b">
        <v>1</v>
      </c>
      <c r="Q1200" t="s">
        <v>8285</v>
      </c>
      <c r="R1200" s="6">
        <f>E1200/D1200</f>
        <v>2.6059999999999999</v>
      </c>
      <c r="S1200" s="5">
        <f>O1200/E1200</f>
        <v>1.8309395899572416E-2</v>
      </c>
      <c r="T1200" t="s">
        <v>8345</v>
      </c>
      <c r="U1200" t="s">
        <v>8346</v>
      </c>
    </row>
    <row r="1201" spans="1:21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0">
        <f t="shared" si="38"/>
        <v>42161.770833333328</v>
      </c>
      <c r="L1201" s="13" t="str">
        <f t="shared" si="39"/>
        <v>2015</v>
      </c>
      <c r="M1201" s="10">
        <f>(((I1201/60)/60)/24)+DATE(1970,1,1)</f>
        <v>42193.770833333328</v>
      </c>
      <c r="N1201" t="b">
        <v>0</v>
      </c>
      <c r="O1201">
        <v>9</v>
      </c>
      <c r="P1201" t="b">
        <v>1</v>
      </c>
      <c r="Q1201" t="s">
        <v>8285</v>
      </c>
      <c r="R1201" s="6">
        <f>E1201/D1201</f>
        <v>1.0131677953348381</v>
      </c>
      <c r="S1201" s="5">
        <f>O1201/E1201</f>
        <v>3.3419977720014855E-3</v>
      </c>
      <c r="T1201" t="s">
        <v>8345</v>
      </c>
      <c r="U1201" t="s">
        <v>8346</v>
      </c>
    </row>
    <row r="1202" spans="1:21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0">
        <f t="shared" si="38"/>
        <v>42089.477500000001</v>
      </c>
      <c r="L1202" s="13" t="str">
        <f t="shared" si="39"/>
        <v>2015</v>
      </c>
      <c r="M1202" s="10">
        <f>(((I1202/60)/60)/24)+DATE(1970,1,1)</f>
        <v>42110.477500000001</v>
      </c>
      <c r="N1202" t="b">
        <v>0</v>
      </c>
      <c r="O1202">
        <v>103</v>
      </c>
      <c r="P1202" t="b">
        <v>1</v>
      </c>
      <c r="Q1202" t="s">
        <v>8285</v>
      </c>
      <c r="R1202" s="6">
        <f>E1202/D1202</f>
        <v>1.2560416666666667</v>
      </c>
      <c r="S1202" s="5">
        <f>O1202/E1202</f>
        <v>1.708409354785205E-2</v>
      </c>
      <c r="T1202" t="s">
        <v>8345</v>
      </c>
      <c r="U1202" t="s">
        <v>8346</v>
      </c>
    </row>
    <row r="1203" spans="1:21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0">
        <f t="shared" si="38"/>
        <v>42536.60701388889</v>
      </c>
      <c r="L1203" s="13" t="str">
        <f t="shared" si="39"/>
        <v>2016</v>
      </c>
      <c r="M1203" s="10">
        <f>(((I1203/60)/60)/24)+DATE(1970,1,1)</f>
        <v>42566.60701388889</v>
      </c>
      <c r="N1203" t="b">
        <v>0</v>
      </c>
      <c r="O1203">
        <v>111</v>
      </c>
      <c r="P1203" t="b">
        <v>1</v>
      </c>
      <c r="Q1203" t="s">
        <v>8285</v>
      </c>
      <c r="R1203" s="6">
        <f>E1203/D1203</f>
        <v>1.0243783333333334</v>
      </c>
      <c r="S1203" s="5">
        <f>O1203/E1203</f>
        <v>1.805973378976192E-2</v>
      </c>
      <c r="T1203" t="s">
        <v>8345</v>
      </c>
      <c r="U1203" t="s">
        <v>8346</v>
      </c>
    </row>
    <row r="1204" spans="1:21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0">
        <f t="shared" si="38"/>
        <v>42152.288819444439</v>
      </c>
      <c r="L1204" s="13" t="str">
        <f t="shared" si="39"/>
        <v>2015</v>
      </c>
      <c r="M1204" s="10">
        <f>(((I1204/60)/60)/24)+DATE(1970,1,1)</f>
        <v>42182.288819444439</v>
      </c>
      <c r="N1204" t="b">
        <v>0</v>
      </c>
      <c r="O1204">
        <v>271</v>
      </c>
      <c r="P1204" t="b">
        <v>1</v>
      </c>
      <c r="Q1204" t="s">
        <v>8285</v>
      </c>
      <c r="R1204" s="6">
        <f>E1204/D1204</f>
        <v>1.99244</v>
      </c>
      <c r="S1204" s="5">
        <f>O1204/E1204</f>
        <v>5.440565336973761E-3</v>
      </c>
      <c r="T1204" t="s">
        <v>8345</v>
      </c>
      <c r="U1204" t="s">
        <v>8346</v>
      </c>
    </row>
    <row r="1205" spans="1:21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0">
        <f t="shared" si="38"/>
        <v>42125.614895833336</v>
      </c>
      <c r="L1205" s="13" t="str">
        <f t="shared" si="39"/>
        <v>2015</v>
      </c>
      <c r="M1205" s="10">
        <f>(((I1205/60)/60)/24)+DATE(1970,1,1)</f>
        <v>42155.614895833336</v>
      </c>
      <c r="N1205" t="b">
        <v>0</v>
      </c>
      <c r="O1205">
        <v>101</v>
      </c>
      <c r="P1205" t="b">
        <v>1</v>
      </c>
      <c r="Q1205" t="s">
        <v>8285</v>
      </c>
      <c r="R1205" s="6">
        <f>E1205/D1205</f>
        <v>1.0245398773006136</v>
      </c>
      <c r="S1205" s="5">
        <f>O1205/E1205</f>
        <v>6.0479041916167665E-3</v>
      </c>
      <c r="T1205" t="s">
        <v>8345</v>
      </c>
      <c r="U1205" t="s">
        <v>8346</v>
      </c>
    </row>
    <row r="1206" spans="1:21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0">
        <f t="shared" si="38"/>
        <v>42297.748067129629</v>
      </c>
      <c r="L1206" s="13" t="str">
        <f t="shared" si="39"/>
        <v>2015</v>
      </c>
      <c r="M1206" s="10">
        <f>(((I1206/60)/60)/24)+DATE(1970,1,1)</f>
        <v>42342.208333333328</v>
      </c>
      <c r="N1206" t="b">
        <v>0</v>
      </c>
      <c r="O1206">
        <v>57</v>
      </c>
      <c r="P1206" t="b">
        <v>1</v>
      </c>
      <c r="Q1206" t="s">
        <v>8285</v>
      </c>
      <c r="R1206" s="6">
        <f>E1206/D1206</f>
        <v>1.0294615384615384</v>
      </c>
      <c r="S1206" s="5">
        <f>O1206/E1206</f>
        <v>4.2591347231562427E-3</v>
      </c>
      <c r="T1206" t="s">
        <v>8345</v>
      </c>
      <c r="U1206" t="s">
        <v>8346</v>
      </c>
    </row>
    <row r="1207" spans="1:21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0">
        <f t="shared" si="38"/>
        <v>42138.506377314814</v>
      </c>
      <c r="L1207" s="13" t="str">
        <f t="shared" si="39"/>
        <v>2015</v>
      </c>
      <c r="M1207" s="10">
        <f>(((I1207/60)/60)/24)+DATE(1970,1,1)</f>
        <v>42168.506377314814</v>
      </c>
      <c r="N1207" t="b">
        <v>0</v>
      </c>
      <c r="O1207">
        <v>62</v>
      </c>
      <c r="P1207" t="b">
        <v>1</v>
      </c>
      <c r="Q1207" t="s">
        <v>8285</v>
      </c>
      <c r="R1207" s="6">
        <f>E1207/D1207</f>
        <v>1.0086153846153847</v>
      </c>
      <c r="S1207" s="5">
        <f>O1207/E1207</f>
        <v>4.7284929835265405E-3</v>
      </c>
      <c r="T1207" t="s">
        <v>8345</v>
      </c>
      <c r="U1207" t="s">
        <v>8346</v>
      </c>
    </row>
    <row r="1208" spans="1:21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0">
        <f t="shared" si="38"/>
        <v>42772.776076388895</v>
      </c>
      <c r="L1208" s="13" t="str">
        <f t="shared" si="39"/>
        <v>2017</v>
      </c>
      <c r="M1208" s="10">
        <f>(((I1208/60)/60)/24)+DATE(1970,1,1)</f>
        <v>42805.561805555553</v>
      </c>
      <c r="N1208" t="b">
        <v>0</v>
      </c>
      <c r="O1208">
        <v>32</v>
      </c>
      <c r="P1208" t="b">
        <v>1</v>
      </c>
      <c r="Q1208" t="s">
        <v>8285</v>
      </c>
      <c r="R1208" s="6">
        <f>E1208/D1208</f>
        <v>1.1499999999999999</v>
      </c>
      <c r="S1208" s="5">
        <f>O1208/E1208</f>
        <v>3.0917874396135265E-2</v>
      </c>
      <c r="T1208" t="s">
        <v>8345</v>
      </c>
      <c r="U1208" t="s">
        <v>8346</v>
      </c>
    </row>
    <row r="1209" spans="1:21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0">
        <f t="shared" si="38"/>
        <v>42430.430243055554</v>
      </c>
      <c r="L1209" s="13" t="str">
        <f t="shared" si="39"/>
        <v>2016</v>
      </c>
      <c r="M1209" s="10">
        <f>(((I1209/60)/60)/24)+DATE(1970,1,1)</f>
        <v>42460.416666666672</v>
      </c>
      <c r="N1209" t="b">
        <v>0</v>
      </c>
      <c r="O1209">
        <v>141</v>
      </c>
      <c r="P1209" t="b">
        <v>1</v>
      </c>
      <c r="Q1209" t="s">
        <v>8285</v>
      </c>
      <c r="R1209" s="6">
        <f>E1209/D1209</f>
        <v>1.0416766467065868</v>
      </c>
      <c r="S1209" s="5">
        <f>O1209/E1209</f>
        <v>8.1053115658772136E-3</v>
      </c>
      <c r="T1209" t="s">
        <v>8345</v>
      </c>
      <c r="U1209" t="s">
        <v>8346</v>
      </c>
    </row>
    <row r="1210" spans="1:21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0">
        <f t="shared" si="38"/>
        <v>42423.709074074075</v>
      </c>
      <c r="L1210" s="13" t="str">
        <f t="shared" si="39"/>
        <v>2016</v>
      </c>
      <c r="M1210" s="10">
        <f>(((I1210/60)/60)/24)+DATE(1970,1,1)</f>
        <v>42453.667407407411</v>
      </c>
      <c r="N1210" t="b">
        <v>0</v>
      </c>
      <c r="O1210">
        <v>75</v>
      </c>
      <c r="P1210" t="b">
        <v>1</v>
      </c>
      <c r="Q1210" t="s">
        <v>8285</v>
      </c>
      <c r="R1210" s="6">
        <f>E1210/D1210</f>
        <v>1.5529999999999999</v>
      </c>
      <c r="S1210" s="5">
        <f>O1210/E1210</f>
        <v>4.829362524146813E-3</v>
      </c>
      <c r="T1210" t="s">
        <v>8345</v>
      </c>
      <c r="U1210" t="s">
        <v>8346</v>
      </c>
    </row>
    <row r="1211" spans="1:21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0">
        <f t="shared" si="38"/>
        <v>42761.846122685187</v>
      </c>
      <c r="L1211" s="13" t="str">
        <f t="shared" si="39"/>
        <v>2017</v>
      </c>
      <c r="M1211" s="10">
        <f>(((I1211/60)/60)/24)+DATE(1970,1,1)</f>
        <v>42791.846122685187</v>
      </c>
      <c r="N1211" t="b">
        <v>0</v>
      </c>
      <c r="O1211">
        <v>46</v>
      </c>
      <c r="P1211" t="b">
        <v>1</v>
      </c>
      <c r="Q1211" t="s">
        <v>8285</v>
      </c>
      <c r="R1211" s="6">
        <f>E1211/D1211</f>
        <v>1.06</v>
      </c>
      <c r="S1211" s="5">
        <f>O1211/E1211</f>
        <v>7.2327044025157234E-3</v>
      </c>
      <c r="T1211" t="s">
        <v>8345</v>
      </c>
      <c r="U1211" t="s">
        <v>8346</v>
      </c>
    </row>
    <row r="1212" spans="1:21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0">
        <f t="shared" si="38"/>
        <v>42132.941805555558</v>
      </c>
      <c r="L1212" s="13" t="str">
        <f t="shared" si="39"/>
        <v>2015</v>
      </c>
      <c r="M1212" s="10">
        <f>(((I1212/60)/60)/24)+DATE(1970,1,1)</f>
        <v>42155.875</v>
      </c>
      <c r="N1212" t="b">
        <v>0</v>
      </c>
      <c r="O1212">
        <v>103</v>
      </c>
      <c r="P1212" t="b">
        <v>1</v>
      </c>
      <c r="Q1212" t="s">
        <v>8285</v>
      </c>
      <c r="R1212" s="6">
        <f>E1212/D1212</f>
        <v>2.5431499999999998</v>
      </c>
      <c r="S1212" s="5">
        <f>O1212/E1212</f>
        <v>2.0250476770933687E-3</v>
      </c>
      <c r="T1212" t="s">
        <v>8345</v>
      </c>
      <c r="U1212" t="s">
        <v>8346</v>
      </c>
    </row>
    <row r="1213" spans="1:21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0">
        <f t="shared" si="38"/>
        <v>42515.866446759261</v>
      </c>
      <c r="L1213" s="13" t="str">
        <f t="shared" si="39"/>
        <v>2016</v>
      </c>
      <c r="M1213" s="10">
        <f>(((I1213/60)/60)/24)+DATE(1970,1,1)</f>
        <v>42530.866446759261</v>
      </c>
      <c r="N1213" t="b">
        <v>0</v>
      </c>
      <c r="O1213">
        <v>6</v>
      </c>
      <c r="P1213" t="b">
        <v>1</v>
      </c>
      <c r="Q1213" t="s">
        <v>8285</v>
      </c>
      <c r="R1213" s="6">
        <f>E1213/D1213</f>
        <v>1.0109999999999999</v>
      </c>
      <c r="S1213" s="5">
        <f>O1213/E1213</f>
        <v>5.9347181008902079E-3</v>
      </c>
      <c r="T1213" t="s">
        <v>8345</v>
      </c>
      <c r="U1213" t="s">
        <v>8346</v>
      </c>
    </row>
    <row r="1214" spans="1:21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0">
        <f t="shared" si="38"/>
        <v>42318.950173611112</v>
      </c>
      <c r="L1214" s="13" t="str">
        <f t="shared" si="39"/>
        <v>2015</v>
      </c>
      <c r="M1214" s="10">
        <f>(((I1214/60)/60)/24)+DATE(1970,1,1)</f>
        <v>42335.041666666672</v>
      </c>
      <c r="N1214" t="b">
        <v>0</v>
      </c>
      <c r="O1214">
        <v>83</v>
      </c>
      <c r="P1214" t="b">
        <v>1</v>
      </c>
      <c r="Q1214" t="s">
        <v>8285</v>
      </c>
      <c r="R1214" s="6">
        <f>E1214/D1214</f>
        <v>1.2904</v>
      </c>
      <c r="S1214" s="5">
        <f>O1214/E1214</f>
        <v>2.5728456292622444E-2</v>
      </c>
      <c r="T1214" t="s">
        <v>8345</v>
      </c>
      <c r="U1214" t="s">
        <v>8346</v>
      </c>
    </row>
    <row r="1215" spans="1:21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0">
        <f t="shared" si="38"/>
        <v>42731.755787037036</v>
      </c>
      <c r="L1215" s="13" t="str">
        <f t="shared" si="39"/>
        <v>2016</v>
      </c>
      <c r="M1215" s="10">
        <f>(((I1215/60)/60)/24)+DATE(1970,1,1)</f>
        <v>42766.755787037036</v>
      </c>
      <c r="N1215" t="b">
        <v>0</v>
      </c>
      <c r="O1215">
        <v>108</v>
      </c>
      <c r="P1215" t="b">
        <v>1</v>
      </c>
      <c r="Q1215" t="s">
        <v>8285</v>
      </c>
      <c r="R1215" s="6">
        <f>E1215/D1215</f>
        <v>1.0223076923076924</v>
      </c>
      <c r="S1215" s="5">
        <f>O1215/E1215</f>
        <v>1.6252821670428894E-2</v>
      </c>
      <c r="T1215" t="s">
        <v>8345</v>
      </c>
      <c r="U1215" t="s">
        <v>8346</v>
      </c>
    </row>
    <row r="1216" spans="1:21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0">
        <f t="shared" si="38"/>
        <v>42104.840335648143</v>
      </c>
      <c r="L1216" s="13" t="str">
        <f t="shared" si="39"/>
        <v>2015</v>
      </c>
      <c r="M1216" s="10">
        <f>(((I1216/60)/60)/24)+DATE(1970,1,1)</f>
        <v>42164.840335648143</v>
      </c>
      <c r="N1216" t="b">
        <v>0</v>
      </c>
      <c r="O1216">
        <v>25</v>
      </c>
      <c r="P1216" t="b">
        <v>1</v>
      </c>
      <c r="Q1216" t="s">
        <v>8285</v>
      </c>
      <c r="R1216" s="6">
        <f>E1216/D1216</f>
        <v>1.3180000000000001</v>
      </c>
      <c r="S1216" s="5">
        <f>O1216/E1216</f>
        <v>9.4840667678300454E-3</v>
      </c>
      <c r="T1216" t="s">
        <v>8345</v>
      </c>
      <c r="U1216" t="s">
        <v>8346</v>
      </c>
    </row>
    <row r="1217" spans="1:21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0">
        <f t="shared" si="38"/>
        <v>41759.923101851848</v>
      </c>
      <c r="L1217" s="13" t="str">
        <f t="shared" si="39"/>
        <v>2014</v>
      </c>
      <c r="M1217" s="10">
        <f>(((I1217/60)/60)/24)+DATE(1970,1,1)</f>
        <v>41789.923101851848</v>
      </c>
      <c r="N1217" t="b">
        <v>0</v>
      </c>
      <c r="O1217">
        <v>549</v>
      </c>
      <c r="P1217" t="b">
        <v>1</v>
      </c>
      <c r="Q1217" t="s">
        <v>8285</v>
      </c>
      <c r="R1217" s="6">
        <f>E1217/D1217</f>
        <v>7.8608020000000005</v>
      </c>
      <c r="S1217" s="5">
        <f>O1217/E1217</f>
        <v>1.3968040411143799E-2</v>
      </c>
      <c r="T1217" t="s">
        <v>8345</v>
      </c>
      <c r="U1217" t="s">
        <v>8346</v>
      </c>
    </row>
    <row r="1218" spans="1:21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0">
        <f t="shared" si="38"/>
        <v>42247.616400462968</v>
      </c>
      <c r="L1218" s="13" t="str">
        <f t="shared" si="39"/>
        <v>2015</v>
      </c>
      <c r="M1218" s="10">
        <f>(((I1218/60)/60)/24)+DATE(1970,1,1)</f>
        <v>42279.960416666669</v>
      </c>
      <c r="N1218" t="b">
        <v>0</v>
      </c>
      <c r="O1218">
        <v>222</v>
      </c>
      <c r="P1218" t="b">
        <v>1</v>
      </c>
      <c r="Q1218" t="s">
        <v>8285</v>
      </c>
      <c r="R1218" s="6">
        <f>E1218/D1218</f>
        <v>1.4570000000000001</v>
      </c>
      <c r="S1218" s="5">
        <f>O1218/E1218</f>
        <v>1.0883419943131679E-2</v>
      </c>
      <c r="T1218" t="s">
        <v>8345</v>
      </c>
      <c r="U1218" t="s">
        <v>8346</v>
      </c>
    </row>
    <row r="1219" spans="1:21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0">
        <f t="shared" ref="K1219:K1282" si="40">(((J1219/60)/60)/24)+DATE(1970,1,1)</f>
        <v>42535.809490740736</v>
      </c>
      <c r="L1219" s="13" t="str">
        <f t="shared" ref="L1219:L1282" si="41">TEXT(K1219,"yyyy")</f>
        <v>2016</v>
      </c>
      <c r="M1219" s="10">
        <f>(((I1219/60)/60)/24)+DATE(1970,1,1)</f>
        <v>42565.809490740736</v>
      </c>
      <c r="N1219" t="b">
        <v>0</v>
      </c>
      <c r="O1219">
        <v>183</v>
      </c>
      <c r="P1219" t="b">
        <v>1</v>
      </c>
      <c r="Q1219" t="s">
        <v>8285</v>
      </c>
      <c r="R1219" s="6">
        <f>E1219/D1219</f>
        <v>1.026</v>
      </c>
      <c r="S1219" s="5">
        <f>O1219/E1219</f>
        <v>6.730663135826989E-3</v>
      </c>
      <c r="T1219" t="s">
        <v>8345</v>
      </c>
      <c r="U1219" t="s">
        <v>8346</v>
      </c>
    </row>
    <row r="1220" spans="1:21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0">
        <f t="shared" si="40"/>
        <v>42278.662037037036</v>
      </c>
      <c r="L1220" s="13" t="str">
        <f t="shared" si="41"/>
        <v>2015</v>
      </c>
      <c r="M1220" s="10">
        <f>(((I1220/60)/60)/24)+DATE(1970,1,1)</f>
        <v>42309.125</v>
      </c>
      <c r="N1220" t="b">
        <v>0</v>
      </c>
      <c r="O1220">
        <v>89</v>
      </c>
      <c r="P1220" t="b">
        <v>1</v>
      </c>
      <c r="Q1220" t="s">
        <v>8285</v>
      </c>
      <c r="R1220" s="6">
        <f>E1220/D1220</f>
        <v>1.7227777777777777</v>
      </c>
      <c r="S1220" s="5">
        <f>O1220/E1220</f>
        <v>5.7400838439213156E-3</v>
      </c>
      <c r="T1220" t="s">
        <v>8345</v>
      </c>
      <c r="U1220" t="s">
        <v>8346</v>
      </c>
    </row>
    <row r="1221" spans="1:21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0">
        <f t="shared" si="40"/>
        <v>42633.461956018517</v>
      </c>
      <c r="L1221" s="13" t="str">
        <f t="shared" si="41"/>
        <v>2016</v>
      </c>
      <c r="M1221" s="10">
        <f>(((I1221/60)/60)/24)+DATE(1970,1,1)</f>
        <v>42663.461956018517</v>
      </c>
      <c r="N1221" t="b">
        <v>0</v>
      </c>
      <c r="O1221">
        <v>253</v>
      </c>
      <c r="P1221" t="b">
        <v>1</v>
      </c>
      <c r="Q1221" t="s">
        <v>8285</v>
      </c>
      <c r="R1221" s="6">
        <f>E1221/D1221</f>
        <v>1.5916819571865444</v>
      </c>
      <c r="S1221" s="5">
        <f>O1221/E1221</f>
        <v>9.7217952659083926E-3</v>
      </c>
      <c r="T1221" t="s">
        <v>8345</v>
      </c>
      <c r="U1221" t="s">
        <v>8346</v>
      </c>
    </row>
    <row r="1222" spans="1:21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0">
        <f t="shared" si="40"/>
        <v>42211.628611111111</v>
      </c>
      <c r="L1222" s="13" t="str">
        <f t="shared" si="41"/>
        <v>2015</v>
      </c>
      <c r="M1222" s="10">
        <f>(((I1222/60)/60)/24)+DATE(1970,1,1)</f>
        <v>42241.628611111111</v>
      </c>
      <c r="N1222" t="b">
        <v>0</v>
      </c>
      <c r="O1222">
        <v>140</v>
      </c>
      <c r="P1222" t="b">
        <v>1</v>
      </c>
      <c r="Q1222" t="s">
        <v>8285</v>
      </c>
      <c r="R1222" s="6">
        <f>E1222/D1222</f>
        <v>1.0376666666666667</v>
      </c>
      <c r="S1222" s="5">
        <f>O1222/E1222</f>
        <v>8.9945390298747183E-3</v>
      </c>
      <c r="T1222" t="s">
        <v>8345</v>
      </c>
      <c r="U1222" t="s">
        <v>8346</v>
      </c>
    </row>
    <row r="1223" spans="1:21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0">
        <f t="shared" si="40"/>
        <v>42680.47555555556</v>
      </c>
      <c r="L1223" s="13" t="str">
        <f t="shared" si="41"/>
        <v>2016</v>
      </c>
      <c r="M1223" s="10">
        <f>(((I1223/60)/60)/24)+DATE(1970,1,1)</f>
        <v>42708</v>
      </c>
      <c r="N1223" t="b">
        <v>0</v>
      </c>
      <c r="O1223">
        <v>103</v>
      </c>
      <c r="P1223" t="b">
        <v>1</v>
      </c>
      <c r="Q1223" t="s">
        <v>8285</v>
      </c>
      <c r="R1223" s="6">
        <f>E1223/D1223</f>
        <v>1.1140954545454547</v>
      </c>
      <c r="S1223" s="5">
        <f>O1223/E1223</f>
        <v>4.2023492356212333E-2</v>
      </c>
      <c r="T1223" t="s">
        <v>8345</v>
      </c>
      <c r="U1223" t="s">
        <v>8346</v>
      </c>
    </row>
    <row r="1224" spans="1:21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0">
        <f t="shared" si="40"/>
        <v>42430.720451388886</v>
      </c>
      <c r="L1224" s="13" t="str">
        <f t="shared" si="41"/>
        <v>2016</v>
      </c>
      <c r="M1224" s="10">
        <f>(((I1224/60)/60)/24)+DATE(1970,1,1)</f>
        <v>42461.166666666672</v>
      </c>
      <c r="N1224" t="b">
        <v>0</v>
      </c>
      <c r="O1224">
        <v>138</v>
      </c>
      <c r="P1224" t="b">
        <v>1</v>
      </c>
      <c r="Q1224" t="s">
        <v>8285</v>
      </c>
      <c r="R1224" s="6">
        <f>E1224/D1224</f>
        <v>2.80375</v>
      </c>
      <c r="S1224" s="5">
        <f>O1224/E1224</f>
        <v>1.2304948729380294E-2</v>
      </c>
      <c r="T1224" t="s">
        <v>8345</v>
      </c>
      <c r="U1224" t="s">
        <v>8346</v>
      </c>
    </row>
    <row r="1225" spans="1:21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0">
        <f t="shared" si="40"/>
        <v>42654.177187499998</v>
      </c>
      <c r="L1225" s="13" t="str">
        <f t="shared" si="41"/>
        <v>2016</v>
      </c>
      <c r="M1225" s="10">
        <f>(((I1225/60)/60)/24)+DATE(1970,1,1)</f>
        <v>42684.218854166669</v>
      </c>
      <c r="N1225" t="b">
        <v>0</v>
      </c>
      <c r="O1225">
        <v>191</v>
      </c>
      <c r="P1225" t="b">
        <v>1</v>
      </c>
      <c r="Q1225" t="s">
        <v>8285</v>
      </c>
      <c r="R1225" s="6">
        <f>E1225/D1225</f>
        <v>1.1210606060606061</v>
      </c>
      <c r="S1225" s="5">
        <f>O1225/E1225</f>
        <v>8.6047664098752082E-3</v>
      </c>
      <c r="T1225" t="s">
        <v>8345</v>
      </c>
      <c r="U1225" t="s">
        <v>8346</v>
      </c>
    </row>
    <row r="1226" spans="1:21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0">
        <f t="shared" si="40"/>
        <v>41736.549791666665</v>
      </c>
      <c r="L1226" s="13" t="str">
        <f t="shared" si="41"/>
        <v>2014</v>
      </c>
      <c r="M1226" s="10">
        <f>(((I1226/60)/60)/24)+DATE(1970,1,1)</f>
        <v>41796.549791666665</v>
      </c>
      <c r="N1226" t="b">
        <v>0</v>
      </c>
      <c r="O1226">
        <v>18</v>
      </c>
      <c r="P1226" t="b">
        <v>0</v>
      </c>
      <c r="Q1226" t="s">
        <v>8286</v>
      </c>
      <c r="R1226" s="6">
        <f>E1226/D1226</f>
        <v>7.0666666666666669E-2</v>
      </c>
      <c r="S1226" s="5">
        <f>O1226/E1226</f>
        <v>1.6981132075471698E-2</v>
      </c>
      <c r="T1226" t="s">
        <v>8333</v>
      </c>
      <c r="U1226" t="s">
        <v>8347</v>
      </c>
    </row>
    <row r="1227" spans="1:21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0">
        <f t="shared" si="40"/>
        <v>41509.905995370369</v>
      </c>
      <c r="L1227" s="13" t="str">
        <f t="shared" si="41"/>
        <v>2013</v>
      </c>
      <c r="M1227" s="10">
        <f>(((I1227/60)/60)/24)+DATE(1970,1,1)</f>
        <v>41569.905995370369</v>
      </c>
      <c r="N1227" t="b">
        <v>0</v>
      </c>
      <c r="O1227">
        <v>3</v>
      </c>
      <c r="P1227" t="b">
        <v>0</v>
      </c>
      <c r="Q1227" t="s">
        <v>8286</v>
      </c>
      <c r="R1227" s="6">
        <f>E1227/D1227</f>
        <v>4.3999999999999997E-2</v>
      </c>
      <c r="S1227" s="5">
        <f>O1227/E1227</f>
        <v>2.2727272727272728E-2</v>
      </c>
      <c r="T1227" t="s">
        <v>8333</v>
      </c>
      <c r="U1227" t="s">
        <v>8347</v>
      </c>
    </row>
    <row r="1228" spans="1:21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0">
        <f t="shared" si="40"/>
        <v>41715.874780092592</v>
      </c>
      <c r="L1228" s="13" t="str">
        <f t="shared" si="41"/>
        <v>2014</v>
      </c>
      <c r="M1228" s="10">
        <f>(((I1228/60)/60)/24)+DATE(1970,1,1)</f>
        <v>41750.041666666664</v>
      </c>
      <c r="N1228" t="b">
        <v>0</v>
      </c>
      <c r="O1228">
        <v>40</v>
      </c>
      <c r="P1228" t="b">
        <v>0</v>
      </c>
      <c r="Q1228" t="s">
        <v>8286</v>
      </c>
      <c r="R1228" s="6">
        <f>E1228/D1228</f>
        <v>3.8739999999999997E-2</v>
      </c>
      <c r="S1228" s="5">
        <f>O1228/E1228</f>
        <v>2.0650490449148167E-2</v>
      </c>
      <c r="T1228" t="s">
        <v>8333</v>
      </c>
      <c r="U1228" t="s">
        <v>8347</v>
      </c>
    </row>
    <row r="1229" spans="1:21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0">
        <f t="shared" si="40"/>
        <v>41827.919166666667</v>
      </c>
      <c r="L1229" s="13" t="str">
        <f t="shared" si="41"/>
        <v>2014</v>
      </c>
      <c r="M1229" s="10">
        <f>(((I1229/60)/60)/24)+DATE(1970,1,1)</f>
        <v>41858.291666666664</v>
      </c>
      <c r="N1229" t="b">
        <v>0</v>
      </c>
      <c r="O1229">
        <v>0</v>
      </c>
      <c r="P1229" t="b">
        <v>0</v>
      </c>
      <c r="Q1229" t="s">
        <v>8286</v>
      </c>
      <c r="R1229" s="6">
        <f>E1229/D1229</f>
        <v>0</v>
      </c>
      <c r="S1229" s="5" t="e">
        <f>O1229/E1229</f>
        <v>#DIV/0!</v>
      </c>
      <c r="T1229" t="s">
        <v>8333</v>
      </c>
      <c r="U1229" t="s">
        <v>8347</v>
      </c>
    </row>
    <row r="1230" spans="1:21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0">
        <f t="shared" si="40"/>
        <v>40754.729259259257</v>
      </c>
      <c r="L1230" s="13" t="str">
        <f t="shared" si="41"/>
        <v>2011</v>
      </c>
      <c r="M1230" s="10">
        <f>(((I1230/60)/60)/24)+DATE(1970,1,1)</f>
        <v>40814.729259259257</v>
      </c>
      <c r="N1230" t="b">
        <v>0</v>
      </c>
      <c r="O1230">
        <v>24</v>
      </c>
      <c r="P1230" t="b">
        <v>0</v>
      </c>
      <c r="Q1230" t="s">
        <v>8286</v>
      </c>
      <c r="R1230" s="6">
        <f>E1230/D1230</f>
        <v>0.29299999999999998</v>
      </c>
      <c r="S1230" s="5">
        <f>O1230/E1230</f>
        <v>1.6382252559726963E-2</v>
      </c>
      <c r="T1230" t="s">
        <v>8333</v>
      </c>
      <c r="U1230" t="s">
        <v>8347</v>
      </c>
    </row>
    <row r="1231" spans="1:21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0">
        <f t="shared" si="40"/>
        <v>40985.459803240738</v>
      </c>
      <c r="L1231" s="13" t="str">
        <f t="shared" si="41"/>
        <v>2012</v>
      </c>
      <c r="M1231" s="10">
        <f>(((I1231/60)/60)/24)+DATE(1970,1,1)</f>
        <v>41015.666666666664</v>
      </c>
      <c r="N1231" t="b">
        <v>0</v>
      </c>
      <c r="O1231">
        <v>1</v>
      </c>
      <c r="P1231" t="b">
        <v>0</v>
      </c>
      <c r="Q1231" t="s">
        <v>8286</v>
      </c>
      <c r="R1231" s="6">
        <f>E1231/D1231</f>
        <v>9.0909090909090905E-3</v>
      </c>
      <c r="S1231" s="5">
        <f>O1231/E1231</f>
        <v>0.04</v>
      </c>
      <c r="T1231" t="s">
        <v>8333</v>
      </c>
      <c r="U1231" t="s">
        <v>8347</v>
      </c>
    </row>
    <row r="1232" spans="1:21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0">
        <f t="shared" si="40"/>
        <v>40568.972569444442</v>
      </c>
      <c r="L1232" s="13" t="str">
        <f t="shared" si="41"/>
        <v>2011</v>
      </c>
      <c r="M1232" s="10">
        <f>(((I1232/60)/60)/24)+DATE(1970,1,1)</f>
        <v>40598.972569444442</v>
      </c>
      <c r="N1232" t="b">
        <v>0</v>
      </c>
      <c r="O1232">
        <v>0</v>
      </c>
      <c r="P1232" t="b">
        <v>0</v>
      </c>
      <c r="Q1232" t="s">
        <v>8286</v>
      </c>
      <c r="R1232" s="6">
        <f>E1232/D1232</f>
        <v>0</v>
      </c>
      <c r="S1232" s="5" t="e">
        <f>O1232/E1232</f>
        <v>#DIV/0!</v>
      </c>
      <c r="T1232" t="s">
        <v>8333</v>
      </c>
      <c r="U1232" t="s">
        <v>8347</v>
      </c>
    </row>
    <row r="1233" spans="1:21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0">
        <f t="shared" si="40"/>
        <v>42193.941759259258</v>
      </c>
      <c r="L1233" s="13" t="str">
        <f t="shared" si="41"/>
        <v>2015</v>
      </c>
      <c r="M1233" s="10">
        <f>(((I1233/60)/60)/24)+DATE(1970,1,1)</f>
        <v>42244.041666666672</v>
      </c>
      <c r="N1233" t="b">
        <v>0</v>
      </c>
      <c r="O1233">
        <v>0</v>
      </c>
      <c r="P1233" t="b">
        <v>0</v>
      </c>
      <c r="Q1233" t="s">
        <v>8286</v>
      </c>
      <c r="R1233" s="6">
        <f>E1233/D1233</f>
        <v>0</v>
      </c>
      <c r="S1233" s="5" t="e">
        <f>O1233/E1233</f>
        <v>#DIV/0!</v>
      </c>
      <c r="T1233" t="s">
        <v>8333</v>
      </c>
      <c r="U1233" t="s">
        <v>8347</v>
      </c>
    </row>
    <row r="1234" spans="1:21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0">
        <f t="shared" si="40"/>
        <v>41506.848032407412</v>
      </c>
      <c r="L1234" s="13" t="str">
        <f t="shared" si="41"/>
        <v>2013</v>
      </c>
      <c r="M1234" s="10">
        <f>(((I1234/60)/60)/24)+DATE(1970,1,1)</f>
        <v>41553.848032407412</v>
      </c>
      <c r="N1234" t="b">
        <v>0</v>
      </c>
      <c r="O1234">
        <v>1</v>
      </c>
      <c r="P1234" t="b">
        <v>0</v>
      </c>
      <c r="Q1234" t="s">
        <v>8286</v>
      </c>
      <c r="R1234" s="6">
        <f>E1234/D1234</f>
        <v>8.0000000000000002E-3</v>
      </c>
      <c r="S1234" s="5">
        <f>O1234/E1234</f>
        <v>2.5000000000000001E-2</v>
      </c>
      <c r="T1234" t="s">
        <v>8333</v>
      </c>
      <c r="U1234" t="s">
        <v>8347</v>
      </c>
    </row>
    <row r="1235" spans="1:21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0">
        <f t="shared" si="40"/>
        <v>40939.948773148149</v>
      </c>
      <c r="L1235" s="13" t="str">
        <f t="shared" si="41"/>
        <v>2012</v>
      </c>
      <c r="M1235" s="10">
        <f>(((I1235/60)/60)/24)+DATE(1970,1,1)</f>
        <v>40960.948773148149</v>
      </c>
      <c r="N1235" t="b">
        <v>0</v>
      </c>
      <c r="O1235">
        <v>6</v>
      </c>
      <c r="P1235" t="b">
        <v>0</v>
      </c>
      <c r="Q1235" t="s">
        <v>8286</v>
      </c>
      <c r="R1235" s="6">
        <f>E1235/D1235</f>
        <v>0.11600000000000001</v>
      </c>
      <c r="S1235" s="5">
        <f>O1235/E1235</f>
        <v>5.1724137931034482E-2</v>
      </c>
      <c r="T1235" t="s">
        <v>8333</v>
      </c>
      <c r="U1235" t="s">
        <v>8347</v>
      </c>
    </row>
    <row r="1236" spans="1:21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0">
        <f t="shared" si="40"/>
        <v>42007.788680555561</v>
      </c>
      <c r="L1236" s="13" t="str">
        <f t="shared" si="41"/>
        <v>2015</v>
      </c>
      <c r="M1236" s="10">
        <f>(((I1236/60)/60)/24)+DATE(1970,1,1)</f>
        <v>42037.788680555561</v>
      </c>
      <c r="N1236" t="b">
        <v>0</v>
      </c>
      <c r="O1236">
        <v>0</v>
      </c>
      <c r="P1236" t="b">
        <v>0</v>
      </c>
      <c r="Q1236" t="s">
        <v>8286</v>
      </c>
      <c r="R1236" s="6">
        <f>E1236/D1236</f>
        <v>0</v>
      </c>
      <c r="S1236" s="5" t="e">
        <f>O1236/E1236</f>
        <v>#DIV/0!</v>
      </c>
      <c r="T1236" t="s">
        <v>8333</v>
      </c>
      <c r="U1236" t="s">
        <v>8347</v>
      </c>
    </row>
    <row r="1237" spans="1:21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0">
        <f t="shared" si="40"/>
        <v>41583.135405092595</v>
      </c>
      <c r="L1237" s="13" t="str">
        <f t="shared" si="41"/>
        <v>2013</v>
      </c>
      <c r="M1237" s="10">
        <f>(((I1237/60)/60)/24)+DATE(1970,1,1)</f>
        <v>41623.135405092595</v>
      </c>
      <c r="N1237" t="b">
        <v>0</v>
      </c>
      <c r="O1237">
        <v>6</v>
      </c>
      <c r="P1237" t="b">
        <v>0</v>
      </c>
      <c r="Q1237" t="s">
        <v>8286</v>
      </c>
      <c r="R1237" s="6">
        <f>E1237/D1237</f>
        <v>2.787363950092912E-2</v>
      </c>
      <c r="S1237" s="5">
        <f>O1237/E1237</f>
        <v>2.8571428571428571E-2</v>
      </c>
      <c r="T1237" t="s">
        <v>8333</v>
      </c>
      <c r="U1237" t="s">
        <v>8347</v>
      </c>
    </row>
    <row r="1238" spans="1:2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0">
        <f t="shared" si="40"/>
        <v>41110.680138888885</v>
      </c>
      <c r="L1238" s="13" t="str">
        <f t="shared" si="41"/>
        <v>2012</v>
      </c>
      <c r="M1238" s="10">
        <f>(((I1238/60)/60)/24)+DATE(1970,1,1)</f>
        <v>41118.666666666664</v>
      </c>
      <c r="N1238" t="b">
        <v>0</v>
      </c>
      <c r="O1238">
        <v>0</v>
      </c>
      <c r="P1238" t="b">
        <v>0</v>
      </c>
      <c r="Q1238" t="s">
        <v>8286</v>
      </c>
      <c r="R1238" s="6">
        <f>E1238/D1238</f>
        <v>0</v>
      </c>
      <c r="S1238" s="5" t="e">
        <f>O1238/E1238</f>
        <v>#DIV/0!</v>
      </c>
      <c r="T1238" t="s">
        <v>8333</v>
      </c>
      <c r="U1238" t="s">
        <v>8347</v>
      </c>
    </row>
    <row r="1239" spans="1:21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0">
        <f t="shared" si="40"/>
        <v>41125.283159722225</v>
      </c>
      <c r="L1239" s="13" t="str">
        <f t="shared" si="41"/>
        <v>2012</v>
      </c>
      <c r="M1239" s="10">
        <f>(((I1239/60)/60)/24)+DATE(1970,1,1)</f>
        <v>41145.283159722225</v>
      </c>
      <c r="N1239" t="b">
        <v>0</v>
      </c>
      <c r="O1239">
        <v>0</v>
      </c>
      <c r="P1239" t="b">
        <v>0</v>
      </c>
      <c r="Q1239" t="s">
        <v>8286</v>
      </c>
      <c r="R1239" s="6">
        <f>E1239/D1239</f>
        <v>0</v>
      </c>
      <c r="S1239" s="5" t="e">
        <f>O1239/E1239</f>
        <v>#DIV/0!</v>
      </c>
      <c r="T1239" t="s">
        <v>8333</v>
      </c>
      <c r="U1239" t="s">
        <v>8347</v>
      </c>
    </row>
    <row r="1240" spans="1:21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0">
        <f t="shared" si="40"/>
        <v>40731.61037037037</v>
      </c>
      <c r="L1240" s="13" t="str">
        <f t="shared" si="41"/>
        <v>2011</v>
      </c>
      <c r="M1240" s="10">
        <f>(((I1240/60)/60)/24)+DATE(1970,1,1)</f>
        <v>40761.61037037037</v>
      </c>
      <c r="N1240" t="b">
        <v>0</v>
      </c>
      <c r="O1240">
        <v>3</v>
      </c>
      <c r="P1240" t="b">
        <v>0</v>
      </c>
      <c r="Q1240" t="s">
        <v>8286</v>
      </c>
      <c r="R1240" s="6">
        <f>E1240/D1240</f>
        <v>0.17799999999999999</v>
      </c>
      <c r="S1240" s="5">
        <f>O1240/E1240</f>
        <v>1.6853932584269662E-2</v>
      </c>
      <c r="T1240" t="s">
        <v>8333</v>
      </c>
      <c r="U1240" t="s">
        <v>8347</v>
      </c>
    </row>
    <row r="1241" spans="1:21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0">
        <f t="shared" si="40"/>
        <v>40883.962581018517</v>
      </c>
      <c r="L1241" s="13" t="str">
        <f t="shared" si="41"/>
        <v>2011</v>
      </c>
      <c r="M1241" s="10">
        <f>(((I1241/60)/60)/24)+DATE(1970,1,1)</f>
        <v>40913.962581018517</v>
      </c>
      <c r="N1241" t="b">
        <v>0</v>
      </c>
      <c r="O1241">
        <v>0</v>
      </c>
      <c r="P1241" t="b">
        <v>0</v>
      </c>
      <c r="Q1241" t="s">
        <v>8286</v>
      </c>
      <c r="R1241" s="6">
        <f>E1241/D1241</f>
        <v>0</v>
      </c>
      <c r="S1241" s="5" t="e">
        <f>O1241/E1241</f>
        <v>#DIV/0!</v>
      </c>
      <c r="T1241" t="s">
        <v>8333</v>
      </c>
      <c r="U1241" t="s">
        <v>8347</v>
      </c>
    </row>
    <row r="1242" spans="1:21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0">
        <f t="shared" si="40"/>
        <v>41409.040011574078</v>
      </c>
      <c r="L1242" s="13" t="str">
        <f t="shared" si="41"/>
        <v>2013</v>
      </c>
      <c r="M1242" s="10">
        <f>(((I1242/60)/60)/24)+DATE(1970,1,1)</f>
        <v>41467.910416666666</v>
      </c>
      <c r="N1242" t="b">
        <v>0</v>
      </c>
      <c r="O1242">
        <v>8</v>
      </c>
      <c r="P1242" t="b">
        <v>0</v>
      </c>
      <c r="Q1242" t="s">
        <v>8286</v>
      </c>
      <c r="R1242" s="6">
        <f>E1242/D1242</f>
        <v>3.0124999999999999E-2</v>
      </c>
      <c r="S1242" s="5">
        <f>O1242/E1242</f>
        <v>3.3195020746887967E-2</v>
      </c>
      <c r="T1242" t="s">
        <v>8333</v>
      </c>
      <c r="U1242" t="s">
        <v>8347</v>
      </c>
    </row>
    <row r="1243" spans="1:21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0">
        <f t="shared" si="40"/>
        <v>41923.837731481479</v>
      </c>
      <c r="L1243" s="13" t="str">
        <f t="shared" si="41"/>
        <v>2014</v>
      </c>
      <c r="M1243" s="10">
        <f>(((I1243/60)/60)/24)+DATE(1970,1,1)</f>
        <v>41946.249305555553</v>
      </c>
      <c r="N1243" t="b">
        <v>0</v>
      </c>
      <c r="O1243">
        <v>34</v>
      </c>
      <c r="P1243" t="b">
        <v>0</v>
      </c>
      <c r="Q1243" t="s">
        <v>8286</v>
      </c>
      <c r="R1243" s="6">
        <f>E1243/D1243</f>
        <v>0.50739999999999996</v>
      </c>
      <c r="S1243" s="5">
        <f>O1243/E1243</f>
        <v>1.3401655498620418E-2</v>
      </c>
      <c r="T1243" t="s">
        <v>8333</v>
      </c>
      <c r="U1243" t="s">
        <v>8347</v>
      </c>
    </row>
    <row r="1244" spans="1:21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0">
        <f t="shared" si="40"/>
        <v>40782.165532407409</v>
      </c>
      <c r="L1244" s="13" t="str">
        <f t="shared" si="41"/>
        <v>2011</v>
      </c>
      <c r="M1244" s="10">
        <f>(((I1244/60)/60)/24)+DATE(1970,1,1)</f>
        <v>40797.554166666669</v>
      </c>
      <c r="N1244" t="b">
        <v>0</v>
      </c>
      <c r="O1244">
        <v>1</v>
      </c>
      <c r="P1244" t="b">
        <v>0</v>
      </c>
      <c r="Q1244" t="s">
        <v>8286</v>
      </c>
      <c r="R1244" s="6">
        <f>E1244/D1244</f>
        <v>5.4884742041712408E-3</v>
      </c>
      <c r="S1244" s="5">
        <f>O1244/E1244</f>
        <v>0.2</v>
      </c>
      <c r="T1244" t="s">
        <v>8333</v>
      </c>
      <c r="U1244" t="s">
        <v>8347</v>
      </c>
    </row>
    <row r="1245" spans="1:21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0">
        <f t="shared" si="40"/>
        <v>40671.879293981481</v>
      </c>
      <c r="L1245" s="13" t="str">
        <f t="shared" si="41"/>
        <v>2011</v>
      </c>
      <c r="M1245" s="10">
        <f>(((I1245/60)/60)/24)+DATE(1970,1,1)</f>
        <v>40732.875</v>
      </c>
      <c r="N1245" t="b">
        <v>0</v>
      </c>
      <c r="O1245">
        <v>38</v>
      </c>
      <c r="P1245" t="b">
        <v>0</v>
      </c>
      <c r="Q1245" t="s">
        <v>8286</v>
      </c>
      <c r="R1245" s="6">
        <f>E1245/D1245</f>
        <v>0.14091666666666666</v>
      </c>
      <c r="S1245" s="5">
        <f>O1245/E1245</f>
        <v>2.247191011235955E-2</v>
      </c>
      <c r="T1245" t="s">
        <v>8333</v>
      </c>
      <c r="U1245" t="s">
        <v>8347</v>
      </c>
    </row>
    <row r="1246" spans="1:21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0">
        <f t="shared" si="40"/>
        <v>41355.825497685182</v>
      </c>
      <c r="L1246" s="13" t="str">
        <f t="shared" si="41"/>
        <v>2013</v>
      </c>
      <c r="M1246" s="10">
        <f>(((I1246/60)/60)/24)+DATE(1970,1,1)</f>
        <v>41386.875</v>
      </c>
      <c r="N1246" t="b">
        <v>1</v>
      </c>
      <c r="O1246">
        <v>45</v>
      </c>
      <c r="P1246" t="b">
        <v>1</v>
      </c>
      <c r="Q1246" t="s">
        <v>8276</v>
      </c>
      <c r="R1246" s="6">
        <f>E1246/D1246</f>
        <v>1.038</v>
      </c>
      <c r="S1246" s="5">
        <f>O1246/E1246</f>
        <v>2.1676300578034682E-2</v>
      </c>
      <c r="T1246" t="s">
        <v>8333</v>
      </c>
      <c r="U1246" t="s">
        <v>8334</v>
      </c>
    </row>
    <row r="1247" spans="1:21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0">
        <f t="shared" si="40"/>
        <v>41774.599930555552</v>
      </c>
      <c r="L1247" s="13" t="str">
        <f t="shared" si="41"/>
        <v>2014</v>
      </c>
      <c r="M1247" s="10">
        <f>(((I1247/60)/60)/24)+DATE(1970,1,1)</f>
        <v>41804.599930555552</v>
      </c>
      <c r="N1247" t="b">
        <v>1</v>
      </c>
      <c r="O1247">
        <v>17</v>
      </c>
      <c r="P1247" t="b">
        <v>1</v>
      </c>
      <c r="Q1247" t="s">
        <v>8276</v>
      </c>
      <c r="R1247" s="6">
        <f>E1247/D1247</f>
        <v>1.2024999999999999</v>
      </c>
      <c r="S1247" s="5">
        <f>O1247/E1247</f>
        <v>7.068607068607069E-3</v>
      </c>
      <c r="T1247" t="s">
        <v>8333</v>
      </c>
      <c r="U1247" t="s">
        <v>8334</v>
      </c>
    </row>
    <row r="1248" spans="1:21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0">
        <f t="shared" si="40"/>
        <v>40838.043391203704</v>
      </c>
      <c r="L1248" s="13" t="str">
        <f t="shared" si="41"/>
        <v>2011</v>
      </c>
      <c r="M1248" s="10">
        <f>(((I1248/60)/60)/24)+DATE(1970,1,1)</f>
        <v>40883.085057870368</v>
      </c>
      <c r="N1248" t="b">
        <v>1</v>
      </c>
      <c r="O1248">
        <v>31</v>
      </c>
      <c r="P1248" t="b">
        <v>1</v>
      </c>
      <c r="Q1248" t="s">
        <v>8276</v>
      </c>
      <c r="R1248" s="6">
        <f>E1248/D1248</f>
        <v>1.17</v>
      </c>
      <c r="S1248" s="5">
        <f>O1248/E1248</f>
        <v>1.3247863247863248E-2</v>
      </c>
      <c r="T1248" t="s">
        <v>8333</v>
      </c>
      <c r="U1248" t="s">
        <v>8334</v>
      </c>
    </row>
    <row r="1249" spans="1:21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0">
        <f t="shared" si="40"/>
        <v>41370.292303240742</v>
      </c>
      <c r="L1249" s="13" t="str">
        <f t="shared" si="41"/>
        <v>2013</v>
      </c>
      <c r="M1249" s="10">
        <f>(((I1249/60)/60)/24)+DATE(1970,1,1)</f>
        <v>41400.292303240742</v>
      </c>
      <c r="N1249" t="b">
        <v>1</v>
      </c>
      <c r="O1249">
        <v>50</v>
      </c>
      <c r="P1249" t="b">
        <v>1</v>
      </c>
      <c r="Q1249" t="s">
        <v>8276</v>
      </c>
      <c r="R1249" s="6">
        <f>E1249/D1249</f>
        <v>1.2214285714285715</v>
      </c>
      <c r="S1249" s="5">
        <f>O1249/E1249</f>
        <v>1.1695906432748537E-2</v>
      </c>
      <c r="T1249" t="s">
        <v>8333</v>
      </c>
      <c r="U1249" t="s">
        <v>8334</v>
      </c>
    </row>
    <row r="1250" spans="1:21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0">
        <f t="shared" si="40"/>
        <v>41767.656863425924</v>
      </c>
      <c r="L1250" s="13" t="str">
        <f t="shared" si="41"/>
        <v>2014</v>
      </c>
      <c r="M1250" s="10">
        <f>(((I1250/60)/60)/24)+DATE(1970,1,1)</f>
        <v>41803.290972222225</v>
      </c>
      <c r="N1250" t="b">
        <v>1</v>
      </c>
      <c r="O1250">
        <v>59</v>
      </c>
      <c r="P1250" t="b">
        <v>1</v>
      </c>
      <c r="Q1250" t="s">
        <v>8276</v>
      </c>
      <c r="R1250" s="6">
        <f>E1250/D1250</f>
        <v>1.5164</v>
      </c>
      <c r="S1250" s="5">
        <f>O1250/E1250</f>
        <v>1.556317594302295E-2</v>
      </c>
      <c r="T1250" t="s">
        <v>8333</v>
      </c>
      <c r="U1250" t="s">
        <v>8334</v>
      </c>
    </row>
    <row r="1251" spans="1:21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0">
        <f t="shared" si="40"/>
        <v>41067.74086805556</v>
      </c>
      <c r="L1251" s="13" t="str">
        <f t="shared" si="41"/>
        <v>2012</v>
      </c>
      <c r="M1251" s="10">
        <f>(((I1251/60)/60)/24)+DATE(1970,1,1)</f>
        <v>41097.74086805556</v>
      </c>
      <c r="N1251" t="b">
        <v>1</v>
      </c>
      <c r="O1251">
        <v>81</v>
      </c>
      <c r="P1251" t="b">
        <v>1</v>
      </c>
      <c r="Q1251" t="s">
        <v>8276</v>
      </c>
      <c r="R1251" s="6">
        <f>E1251/D1251</f>
        <v>1.0444</v>
      </c>
      <c r="S1251" s="5">
        <f>O1251/E1251</f>
        <v>1.5511298353121409E-2</v>
      </c>
      <c r="T1251" t="s">
        <v>8333</v>
      </c>
      <c r="U1251" t="s">
        <v>8334</v>
      </c>
    </row>
    <row r="1252" spans="1:21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0">
        <f t="shared" si="40"/>
        <v>41843.64271990741</v>
      </c>
      <c r="L1252" s="13" t="str">
        <f t="shared" si="41"/>
        <v>2014</v>
      </c>
      <c r="M1252" s="10">
        <f>(((I1252/60)/60)/24)+DATE(1970,1,1)</f>
        <v>41888.64271990741</v>
      </c>
      <c r="N1252" t="b">
        <v>1</v>
      </c>
      <c r="O1252">
        <v>508</v>
      </c>
      <c r="P1252" t="b">
        <v>1</v>
      </c>
      <c r="Q1252" t="s">
        <v>8276</v>
      </c>
      <c r="R1252" s="6">
        <f>E1252/D1252</f>
        <v>2.0015333333333332</v>
      </c>
      <c r="S1252" s="5">
        <f>O1252/E1252</f>
        <v>8.4601805282616665E-3</v>
      </c>
      <c r="T1252" t="s">
        <v>8333</v>
      </c>
      <c r="U1252" t="s">
        <v>8334</v>
      </c>
    </row>
    <row r="1253" spans="1:21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0">
        <f t="shared" si="40"/>
        <v>40751.814432870371</v>
      </c>
      <c r="L1253" s="13" t="str">
        <f t="shared" si="41"/>
        <v>2011</v>
      </c>
      <c r="M1253" s="10">
        <f>(((I1253/60)/60)/24)+DATE(1970,1,1)</f>
        <v>40811.814432870371</v>
      </c>
      <c r="N1253" t="b">
        <v>1</v>
      </c>
      <c r="O1253">
        <v>74</v>
      </c>
      <c r="P1253" t="b">
        <v>1</v>
      </c>
      <c r="Q1253" t="s">
        <v>8276</v>
      </c>
      <c r="R1253" s="6">
        <f>E1253/D1253</f>
        <v>1.018</v>
      </c>
      <c r="S1253" s="5">
        <f>O1253/E1253</f>
        <v>1.2115258677144728E-2</v>
      </c>
      <c r="T1253" t="s">
        <v>8333</v>
      </c>
      <c r="U1253" t="s">
        <v>8334</v>
      </c>
    </row>
    <row r="1254" spans="1:21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0">
        <f t="shared" si="40"/>
        <v>41543.988067129627</v>
      </c>
      <c r="L1254" s="13" t="str">
        <f t="shared" si="41"/>
        <v>2013</v>
      </c>
      <c r="M1254" s="10">
        <f>(((I1254/60)/60)/24)+DATE(1970,1,1)</f>
        <v>41571.988067129627</v>
      </c>
      <c r="N1254" t="b">
        <v>1</v>
      </c>
      <c r="O1254">
        <v>141</v>
      </c>
      <c r="P1254" t="b">
        <v>1</v>
      </c>
      <c r="Q1254" t="s">
        <v>8276</v>
      </c>
      <c r="R1254" s="6">
        <f>E1254/D1254</f>
        <v>1.3765714285714286</v>
      </c>
      <c r="S1254" s="5">
        <f>O1254/E1254</f>
        <v>2.9265255292652552E-2</v>
      </c>
      <c r="T1254" t="s">
        <v>8333</v>
      </c>
      <c r="U1254" t="s">
        <v>8334</v>
      </c>
    </row>
    <row r="1255" spans="1:21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0">
        <f t="shared" si="40"/>
        <v>41855.783645833333</v>
      </c>
      <c r="L1255" s="13" t="str">
        <f t="shared" si="41"/>
        <v>2014</v>
      </c>
      <c r="M1255" s="10">
        <f>(((I1255/60)/60)/24)+DATE(1970,1,1)</f>
        <v>41885.783645833333</v>
      </c>
      <c r="N1255" t="b">
        <v>1</v>
      </c>
      <c r="O1255">
        <v>711</v>
      </c>
      <c r="P1255" t="b">
        <v>1</v>
      </c>
      <c r="Q1255" t="s">
        <v>8276</v>
      </c>
      <c r="R1255" s="6">
        <f>E1255/D1255</f>
        <v>3038.3319999999999</v>
      </c>
      <c r="S1255" s="5">
        <f>O1255/E1255</f>
        <v>2.3400997652659419E-2</v>
      </c>
      <c r="T1255" t="s">
        <v>8333</v>
      </c>
      <c r="U1255" t="s">
        <v>8334</v>
      </c>
    </row>
    <row r="1256" spans="1:21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0">
        <f t="shared" si="40"/>
        <v>40487.621365740742</v>
      </c>
      <c r="L1256" s="13" t="str">
        <f t="shared" si="41"/>
        <v>2010</v>
      </c>
      <c r="M1256" s="10">
        <f>(((I1256/60)/60)/24)+DATE(1970,1,1)</f>
        <v>40544.207638888889</v>
      </c>
      <c r="N1256" t="b">
        <v>1</v>
      </c>
      <c r="O1256">
        <v>141</v>
      </c>
      <c r="P1256" t="b">
        <v>1</v>
      </c>
      <c r="Q1256" t="s">
        <v>8276</v>
      </c>
      <c r="R1256" s="6">
        <f>E1256/D1256</f>
        <v>1.9885074626865671</v>
      </c>
      <c r="S1256" s="5">
        <f>O1256/E1256</f>
        <v>1.058320198153569E-2</v>
      </c>
      <c r="T1256" t="s">
        <v>8333</v>
      </c>
      <c r="U1256" t="s">
        <v>8334</v>
      </c>
    </row>
    <row r="1257" spans="1:21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0">
        <f t="shared" si="40"/>
        <v>41579.845509259263</v>
      </c>
      <c r="L1257" s="13" t="str">
        <f t="shared" si="41"/>
        <v>2013</v>
      </c>
      <c r="M1257" s="10">
        <f>(((I1257/60)/60)/24)+DATE(1970,1,1)</f>
        <v>41609.887175925927</v>
      </c>
      <c r="N1257" t="b">
        <v>1</v>
      </c>
      <c r="O1257">
        <v>109</v>
      </c>
      <c r="P1257" t="b">
        <v>1</v>
      </c>
      <c r="Q1257" t="s">
        <v>8276</v>
      </c>
      <c r="R1257" s="6">
        <f>E1257/D1257</f>
        <v>2.0236666666666667</v>
      </c>
      <c r="S1257" s="5">
        <f>O1257/E1257</f>
        <v>1.795420853236699E-2</v>
      </c>
      <c r="T1257" t="s">
        <v>8333</v>
      </c>
      <c r="U1257" t="s">
        <v>8334</v>
      </c>
    </row>
    <row r="1258" spans="1:21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0">
        <f t="shared" si="40"/>
        <v>40921.919340277782</v>
      </c>
      <c r="L1258" s="13" t="str">
        <f t="shared" si="41"/>
        <v>2012</v>
      </c>
      <c r="M1258" s="10">
        <f>(((I1258/60)/60)/24)+DATE(1970,1,1)</f>
        <v>40951.919340277782</v>
      </c>
      <c r="N1258" t="b">
        <v>1</v>
      </c>
      <c r="O1258">
        <v>361</v>
      </c>
      <c r="P1258" t="b">
        <v>1</v>
      </c>
      <c r="Q1258" t="s">
        <v>8276</v>
      </c>
      <c r="R1258" s="6">
        <f>E1258/D1258</f>
        <v>1.1796376666666666</v>
      </c>
      <c r="S1258" s="5">
        <f>O1258/E1258</f>
        <v>1.0200872414778211E-2</v>
      </c>
      <c r="T1258" t="s">
        <v>8333</v>
      </c>
      <c r="U1258" t="s">
        <v>8334</v>
      </c>
    </row>
    <row r="1259" spans="1:21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0">
        <f t="shared" si="40"/>
        <v>40587.085532407407</v>
      </c>
      <c r="L1259" s="13" t="str">
        <f t="shared" si="41"/>
        <v>2011</v>
      </c>
      <c r="M1259" s="10">
        <f>(((I1259/60)/60)/24)+DATE(1970,1,1)</f>
        <v>40636.043865740743</v>
      </c>
      <c r="N1259" t="b">
        <v>1</v>
      </c>
      <c r="O1259">
        <v>176</v>
      </c>
      <c r="P1259" t="b">
        <v>1</v>
      </c>
      <c r="Q1259" t="s">
        <v>8276</v>
      </c>
      <c r="R1259" s="6">
        <f>E1259/D1259</f>
        <v>2.9472727272727273</v>
      </c>
      <c r="S1259" s="5">
        <f>O1259/E1259</f>
        <v>1.0857495373226403E-2</v>
      </c>
      <c r="T1259" t="s">
        <v>8333</v>
      </c>
      <c r="U1259" t="s">
        <v>8334</v>
      </c>
    </row>
    <row r="1260" spans="1:21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0">
        <f t="shared" si="40"/>
        <v>41487.611250000002</v>
      </c>
      <c r="L1260" s="13" t="str">
        <f t="shared" si="41"/>
        <v>2013</v>
      </c>
      <c r="M1260" s="10">
        <f>(((I1260/60)/60)/24)+DATE(1970,1,1)</f>
        <v>41517.611250000002</v>
      </c>
      <c r="N1260" t="b">
        <v>1</v>
      </c>
      <c r="O1260">
        <v>670</v>
      </c>
      <c r="P1260" t="b">
        <v>1</v>
      </c>
      <c r="Q1260" t="s">
        <v>8276</v>
      </c>
      <c r="R1260" s="6">
        <f>E1260/D1260</f>
        <v>2.1314633333333335</v>
      </c>
      <c r="S1260" s="5">
        <f>O1260/E1260</f>
        <v>2.6194836411291771E-2</v>
      </c>
      <c r="T1260" t="s">
        <v>8333</v>
      </c>
      <c r="U1260" t="s">
        <v>8334</v>
      </c>
    </row>
    <row r="1261" spans="1:21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0">
        <f t="shared" si="40"/>
        <v>41766.970648148148</v>
      </c>
      <c r="L1261" s="13" t="str">
        <f t="shared" si="41"/>
        <v>2014</v>
      </c>
      <c r="M1261" s="10">
        <f>(((I1261/60)/60)/24)+DATE(1970,1,1)</f>
        <v>41799.165972222225</v>
      </c>
      <c r="N1261" t="b">
        <v>1</v>
      </c>
      <c r="O1261">
        <v>96</v>
      </c>
      <c r="P1261" t="b">
        <v>1</v>
      </c>
      <c r="Q1261" t="s">
        <v>8276</v>
      </c>
      <c r="R1261" s="6">
        <f>E1261/D1261</f>
        <v>1.0424</v>
      </c>
      <c r="S1261" s="5">
        <f>O1261/E1261</f>
        <v>3.6838066001534921E-2</v>
      </c>
      <c r="T1261" t="s">
        <v>8333</v>
      </c>
      <c r="U1261" t="s">
        <v>8334</v>
      </c>
    </row>
    <row r="1262" spans="1:21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0">
        <f t="shared" si="40"/>
        <v>41666.842824074076</v>
      </c>
      <c r="L1262" s="13" t="str">
        <f t="shared" si="41"/>
        <v>2014</v>
      </c>
      <c r="M1262" s="10">
        <f>(((I1262/60)/60)/24)+DATE(1970,1,1)</f>
        <v>41696.842824074076</v>
      </c>
      <c r="N1262" t="b">
        <v>1</v>
      </c>
      <c r="O1262">
        <v>74</v>
      </c>
      <c r="P1262" t="b">
        <v>1</v>
      </c>
      <c r="Q1262" t="s">
        <v>8276</v>
      </c>
      <c r="R1262" s="6">
        <f>E1262/D1262</f>
        <v>1.1366666666666667</v>
      </c>
      <c r="S1262" s="5">
        <f>O1262/E1262</f>
        <v>1.9728072513996268E-2</v>
      </c>
      <c r="T1262" t="s">
        <v>8333</v>
      </c>
      <c r="U1262" t="s">
        <v>8334</v>
      </c>
    </row>
    <row r="1263" spans="1:21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0">
        <f t="shared" si="40"/>
        <v>41638.342905092592</v>
      </c>
      <c r="L1263" s="13" t="str">
        <f t="shared" si="41"/>
        <v>2013</v>
      </c>
      <c r="M1263" s="10">
        <f>(((I1263/60)/60)/24)+DATE(1970,1,1)</f>
        <v>41668.342905092592</v>
      </c>
      <c r="N1263" t="b">
        <v>1</v>
      </c>
      <c r="O1263">
        <v>52</v>
      </c>
      <c r="P1263" t="b">
        <v>1</v>
      </c>
      <c r="Q1263" t="s">
        <v>8276</v>
      </c>
      <c r="R1263" s="6">
        <f>E1263/D1263</f>
        <v>1.0125</v>
      </c>
      <c r="S1263" s="5">
        <f>O1263/E1263</f>
        <v>2.5679012345679011E-2</v>
      </c>
      <c r="T1263" t="s">
        <v>8333</v>
      </c>
      <c r="U1263" t="s">
        <v>8334</v>
      </c>
    </row>
    <row r="1264" spans="1:21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0">
        <f t="shared" si="40"/>
        <v>41656.762638888889</v>
      </c>
      <c r="L1264" s="13" t="str">
        <f t="shared" si="41"/>
        <v>2014</v>
      </c>
      <c r="M1264" s="10">
        <f>(((I1264/60)/60)/24)+DATE(1970,1,1)</f>
        <v>41686.762638888889</v>
      </c>
      <c r="N1264" t="b">
        <v>1</v>
      </c>
      <c r="O1264">
        <v>105</v>
      </c>
      <c r="P1264" t="b">
        <v>1</v>
      </c>
      <c r="Q1264" t="s">
        <v>8276</v>
      </c>
      <c r="R1264" s="6">
        <f>E1264/D1264</f>
        <v>1.2541538461538462</v>
      </c>
      <c r="S1264" s="5">
        <f>O1264/E1264</f>
        <v>1.2880274779195289E-2</v>
      </c>
      <c r="T1264" t="s">
        <v>8333</v>
      </c>
      <c r="U1264" t="s">
        <v>8334</v>
      </c>
    </row>
    <row r="1265" spans="1:21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0">
        <f t="shared" si="40"/>
        <v>41692.084143518521</v>
      </c>
      <c r="L1265" s="13" t="str">
        <f t="shared" si="41"/>
        <v>2014</v>
      </c>
      <c r="M1265" s="10">
        <f>(((I1265/60)/60)/24)+DATE(1970,1,1)</f>
        <v>41727.041666666664</v>
      </c>
      <c r="N1265" t="b">
        <v>1</v>
      </c>
      <c r="O1265">
        <v>41</v>
      </c>
      <c r="P1265" t="b">
        <v>1</v>
      </c>
      <c r="Q1265" t="s">
        <v>8276</v>
      </c>
      <c r="R1265" s="6">
        <f>E1265/D1265</f>
        <v>1.19</v>
      </c>
      <c r="S1265" s="5">
        <f>O1265/E1265</f>
        <v>2.296918767507003E-2</v>
      </c>
      <c r="T1265" t="s">
        <v>8333</v>
      </c>
      <c r="U1265" t="s">
        <v>8334</v>
      </c>
    </row>
    <row r="1266" spans="1:21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0">
        <f t="shared" si="40"/>
        <v>41547.662997685184</v>
      </c>
      <c r="L1266" s="13" t="str">
        <f t="shared" si="41"/>
        <v>2013</v>
      </c>
      <c r="M1266" s="10">
        <f>(((I1266/60)/60)/24)+DATE(1970,1,1)</f>
        <v>41576.662997685184</v>
      </c>
      <c r="N1266" t="b">
        <v>1</v>
      </c>
      <c r="O1266">
        <v>34</v>
      </c>
      <c r="P1266" t="b">
        <v>1</v>
      </c>
      <c r="Q1266" t="s">
        <v>8276</v>
      </c>
      <c r="R1266" s="6">
        <f>E1266/D1266</f>
        <v>1.6646153846153846</v>
      </c>
      <c r="S1266" s="5">
        <f>O1266/E1266</f>
        <v>3.1423290203327174E-2</v>
      </c>
      <c r="T1266" t="s">
        <v>8333</v>
      </c>
      <c r="U1266" t="s">
        <v>8334</v>
      </c>
    </row>
    <row r="1267" spans="1:21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0">
        <f t="shared" si="40"/>
        <v>40465.655266203699</v>
      </c>
      <c r="L1267" s="13" t="str">
        <f t="shared" si="41"/>
        <v>2010</v>
      </c>
      <c r="M1267" s="10">
        <f>(((I1267/60)/60)/24)+DATE(1970,1,1)</f>
        <v>40512.655266203699</v>
      </c>
      <c r="N1267" t="b">
        <v>1</v>
      </c>
      <c r="O1267">
        <v>66</v>
      </c>
      <c r="P1267" t="b">
        <v>1</v>
      </c>
      <c r="Q1267" t="s">
        <v>8276</v>
      </c>
      <c r="R1267" s="6">
        <f>E1267/D1267</f>
        <v>1.1914771428571429</v>
      </c>
      <c r="S1267" s="5">
        <f>O1267/E1267</f>
        <v>1.5826692916595726E-2</v>
      </c>
      <c r="T1267" t="s">
        <v>8333</v>
      </c>
      <c r="U1267" t="s">
        <v>8334</v>
      </c>
    </row>
    <row r="1268" spans="1:21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0">
        <f t="shared" si="40"/>
        <v>41620.87667824074</v>
      </c>
      <c r="L1268" s="13" t="str">
        <f t="shared" si="41"/>
        <v>2013</v>
      </c>
      <c r="M1268" s="10">
        <f>(((I1268/60)/60)/24)+DATE(1970,1,1)</f>
        <v>41650.87667824074</v>
      </c>
      <c r="N1268" t="b">
        <v>1</v>
      </c>
      <c r="O1268">
        <v>50</v>
      </c>
      <c r="P1268" t="b">
        <v>1</v>
      </c>
      <c r="Q1268" t="s">
        <v>8276</v>
      </c>
      <c r="R1268" s="6">
        <f>E1268/D1268</f>
        <v>1.0047368421052632</v>
      </c>
      <c r="S1268" s="5">
        <f>O1268/E1268</f>
        <v>5.2383446830801469E-3</v>
      </c>
      <c r="T1268" t="s">
        <v>8333</v>
      </c>
      <c r="U1268" t="s">
        <v>8334</v>
      </c>
    </row>
    <row r="1269" spans="1:21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0">
        <f t="shared" si="40"/>
        <v>41449.585162037038</v>
      </c>
      <c r="L1269" s="13" t="str">
        <f t="shared" si="41"/>
        <v>2013</v>
      </c>
      <c r="M1269" s="10">
        <f>(((I1269/60)/60)/24)+DATE(1970,1,1)</f>
        <v>41479.585162037038</v>
      </c>
      <c r="N1269" t="b">
        <v>1</v>
      </c>
      <c r="O1269">
        <v>159</v>
      </c>
      <c r="P1269" t="b">
        <v>1</v>
      </c>
      <c r="Q1269" t="s">
        <v>8276</v>
      </c>
      <c r="R1269" s="6">
        <f>E1269/D1269</f>
        <v>1.018</v>
      </c>
      <c r="S1269" s="5">
        <f>O1269/E1269</f>
        <v>7.0994820503661364E-3</v>
      </c>
      <c r="T1269" t="s">
        <v>8333</v>
      </c>
      <c r="U1269" t="s">
        <v>8334</v>
      </c>
    </row>
    <row r="1270" spans="1:21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0">
        <f t="shared" si="40"/>
        <v>41507.845451388886</v>
      </c>
      <c r="L1270" s="13" t="str">
        <f t="shared" si="41"/>
        <v>2013</v>
      </c>
      <c r="M1270" s="10">
        <f>(((I1270/60)/60)/24)+DATE(1970,1,1)</f>
        <v>41537.845451388886</v>
      </c>
      <c r="N1270" t="b">
        <v>1</v>
      </c>
      <c r="O1270">
        <v>182</v>
      </c>
      <c r="P1270" t="b">
        <v>1</v>
      </c>
      <c r="Q1270" t="s">
        <v>8276</v>
      </c>
      <c r="R1270" s="6">
        <f>E1270/D1270</f>
        <v>1.1666666666666667</v>
      </c>
      <c r="S1270" s="5">
        <f>O1270/E1270</f>
        <v>1.2999999999999999E-2</v>
      </c>
      <c r="T1270" t="s">
        <v>8333</v>
      </c>
      <c r="U1270" t="s">
        <v>8334</v>
      </c>
    </row>
    <row r="1271" spans="1:21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0">
        <f t="shared" si="40"/>
        <v>42445.823055555549</v>
      </c>
      <c r="L1271" s="13" t="str">
        <f t="shared" si="41"/>
        <v>2016</v>
      </c>
      <c r="M1271" s="10">
        <f>(((I1271/60)/60)/24)+DATE(1970,1,1)</f>
        <v>42476</v>
      </c>
      <c r="N1271" t="b">
        <v>1</v>
      </c>
      <c r="O1271">
        <v>206</v>
      </c>
      <c r="P1271" t="b">
        <v>1</v>
      </c>
      <c r="Q1271" t="s">
        <v>8276</v>
      </c>
      <c r="R1271" s="6">
        <f>E1271/D1271</f>
        <v>1.0864893617021276</v>
      </c>
      <c r="S1271" s="5">
        <f>O1271/E1271</f>
        <v>1.0085185547831195E-2</v>
      </c>
      <c r="T1271" t="s">
        <v>8333</v>
      </c>
      <c r="U1271" t="s">
        <v>8334</v>
      </c>
    </row>
    <row r="1272" spans="1:21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0">
        <f t="shared" si="40"/>
        <v>40933.856967592597</v>
      </c>
      <c r="L1272" s="13" t="str">
        <f t="shared" si="41"/>
        <v>2012</v>
      </c>
      <c r="M1272" s="10">
        <f>(((I1272/60)/60)/24)+DATE(1970,1,1)</f>
        <v>40993.815300925926</v>
      </c>
      <c r="N1272" t="b">
        <v>1</v>
      </c>
      <c r="O1272">
        <v>169</v>
      </c>
      <c r="P1272" t="b">
        <v>1</v>
      </c>
      <c r="Q1272" t="s">
        <v>8276</v>
      </c>
      <c r="R1272" s="6">
        <f>E1272/D1272</f>
        <v>1.1472</v>
      </c>
      <c r="S1272" s="5">
        <f>O1272/E1272</f>
        <v>1.4731520223152023E-2</v>
      </c>
      <c r="T1272" t="s">
        <v>8333</v>
      </c>
      <c r="U1272" t="s">
        <v>8334</v>
      </c>
    </row>
    <row r="1273" spans="1:21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0">
        <f t="shared" si="40"/>
        <v>41561.683553240742</v>
      </c>
      <c r="L1273" s="13" t="str">
        <f t="shared" si="41"/>
        <v>2013</v>
      </c>
      <c r="M1273" s="10">
        <f>(((I1273/60)/60)/24)+DATE(1970,1,1)</f>
        <v>41591.725219907406</v>
      </c>
      <c r="N1273" t="b">
        <v>1</v>
      </c>
      <c r="O1273">
        <v>31</v>
      </c>
      <c r="P1273" t="b">
        <v>1</v>
      </c>
      <c r="Q1273" t="s">
        <v>8276</v>
      </c>
      <c r="R1273" s="6">
        <f>E1273/D1273</f>
        <v>1.018</v>
      </c>
      <c r="S1273" s="5">
        <f>O1273/E1273</f>
        <v>4.0602488539620172E-3</v>
      </c>
      <c r="T1273" t="s">
        <v>8333</v>
      </c>
      <c r="U1273" t="s">
        <v>8334</v>
      </c>
    </row>
    <row r="1274" spans="1:21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0">
        <f t="shared" si="40"/>
        <v>40274.745127314818</v>
      </c>
      <c r="L1274" s="13" t="str">
        <f t="shared" si="41"/>
        <v>2010</v>
      </c>
      <c r="M1274" s="10">
        <f>(((I1274/60)/60)/24)+DATE(1970,1,1)</f>
        <v>40344.166666666664</v>
      </c>
      <c r="N1274" t="b">
        <v>1</v>
      </c>
      <c r="O1274">
        <v>28</v>
      </c>
      <c r="P1274" t="b">
        <v>1</v>
      </c>
      <c r="Q1274" t="s">
        <v>8276</v>
      </c>
      <c r="R1274" s="6">
        <f>E1274/D1274</f>
        <v>1.06</v>
      </c>
      <c r="S1274" s="5">
        <f>O1274/E1274</f>
        <v>5.2830188679245287E-3</v>
      </c>
      <c r="T1274" t="s">
        <v>8333</v>
      </c>
      <c r="U1274" t="s">
        <v>8334</v>
      </c>
    </row>
    <row r="1275" spans="1:21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0">
        <f t="shared" si="40"/>
        <v>41852.730219907404</v>
      </c>
      <c r="L1275" s="13" t="str">
        <f t="shared" si="41"/>
        <v>2014</v>
      </c>
      <c r="M1275" s="10">
        <f>(((I1275/60)/60)/24)+DATE(1970,1,1)</f>
        <v>41882.730219907404</v>
      </c>
      <c r="N1275" t="b">
        <v>1</v>
      </c>
      <c r="O1275">
        <v>54</v>
      </c>
      <c r="P1275" t="b">
        <v>1</v>
      </c>
      <c r="Q1275" t="s">
        <v>8276</v>
      </c>
      <c r="R1275" s="6">
        <f>E1275/D1275</f>
        <v>1.0349999999999999</v>
      </c>
      <c r="S1275" s="5">
        <f>O1275/E1275</f>
        <v>1.3043478260869565E-2</v>
      </c>
      <c r="T1275" t="s">
        <v>8333</v>
      </c>
      <c r="U1275" t="s">
        <v>8334</v>
      </c>
    </row>
    <row r="1276" spans="1:21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0">
        <f t="shared" si="40"/>
        <v>41116.690104166664</v>
      </c>
      <c r="L1276" s="13" t="str">
        <f t="shared" si="41"/>
        <v>2012</v>
      </c>
      <c r="M1276" s="10">
        <f>(((I1276/60)/60)/24)+DATE(1970,1,1)</f>
        <v>41151.690104166664</v>
      </c>
      <c r="N1276" t="b">
        <v>1</v>
      </c>
      <c r="O1276">
        <v>467</v>
      </c>
      <c r="P1276" t="b">
        <v>1</v>
      </c>
      <c r="Q1276" t="s">
        <v>8276</v>
      </c>
      <c r="R1276" s="6">
        <f>E1276/D1276</f>
        <v>1.5497535999999998</v>
      </c>
      <c r="S1276" s="5">
        <f>O1276/E1276</f>
        <v>1.2053529025517347E-2</v>
      </c>
      <c r="T1276" t="s">
        <v>8333</v>
      </c>
      <c r="U1276" t="s">
        <v>8334</v>
      </c>
    </row>
    <row r="1277" spans="1:21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0">
        <f t="shared" si="40"/>
        <v>41458.867905092593</v>
      </c>
      <c r="L1277" s="13" t="str">
        <f t="shared" si="41"/>
        <v>2013</v>
      </c>
      <c r="M1277" s="10">
        <f>(((I1277/60)/60)/24)+DATE(1970,1,1)</f>
        <v>41493.867905092593</v>
      </c>
      <c r="N1277" t="b">
        <v>1</v>
      </c>
      <c r="O1277">
        <v>389</v>
      </c>
      <c r="P1277" t="b">
        <v>1</v>
      </c>
      <c r="Q1277" t="s">
        <v>8276</v>
      </c>
      <c r="R1277" s="6">
        <f>E1277/D1277</f>
        <v>1.6214066666666667</v>
      </c>
      <c r="S1277" s="5">
        <f>O1277/E1277</f>
        <v>1.5994342361159652E-2</v>
      </c>
      <c r="T1277" t="s">
        <v>8333</v>
      </c>
      <c r="U1277" t="s">
        <v>8334</v>
      </c>
    </row>
    <row r="1278" spans="1:21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0">
        <f t="shared" si="40"/>
        <v>40007.704247685186</v>
      </c>
      <c r="L1278" s="13" t="str">
        <f t="shared" si="41"/>
        <v>2009</v>
      </c>
      <c r="M1278" s="10">
        <f>(((I1278/60)/60)/24)+DATE(1970,1,1)</f>
        <v>40057.166666666664</v>
      </c>
      <c r="N1278" t="b">
        <v>1</v>
      </c>
      <c r="O1278">
        <v>68</v>
      </c>
      <c r="P1278" t="b">
        <v>1</v>
      </c>
      <c r="Q1278" t="s">
        <v>8276</v>
      </c>
      <c r="R1278" s="6">
        <f>E1278/D1278</f>
        <v>1.0442100000000001</v>
      </c>
      <c r="S1278" s="5">
        <f>O1278/E1278</f>
        <v>2.170700018834015E-2</v>
      </c>
      <c r="T1278" t="s">
        <v>8333</v>
      </c>
      <c r="U1278" t="s">
        <v>8334</v>
      </c>
    </row>
    <row r="1279" spans="1:21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0">
        <f t="shared" si="40"/>
        <v>41121.561886574076</v>
      </c>
      <c r="L1279" s="13" t="str">
        <f t="shared" si="41"/>
        <v>2012</v>
      </c>
      <c r="M1279" s="10">
        <f>(((I1279/60)/60)/24)+DATE(1970,1,1)</f>
        <v>41156.561886574076</v>
      </c>
      <c r="N1279" t="b">
        <v>1</v>
      </c>
      <c r="O1279">
        <v>413</v>
      </c>
      <c r="P1279" t="b">
        <v>1</v>
      </c>
      <c r="Q1279" t="s">
        <v>8276</v>
      </c>
      <c r="R1279" s="6">
        <f>E1279/D1279</f>
        <v>1.0612433333333333</v>
      </c>
      <c r="S1279" s="5">
        <f>O1279/E1279</f>
        <v>2.594441111526417E-2</v>
      </c>
      <c r="T1279" t="s">
        <v>8333</v>
      </c>
      <c r="U1279" t="s">
        <v>8334</v>
      </c>
    </row>
    <row r="1280" spans="1:21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0">
        <f t="shared" si="40"/>
        <v>41786.555162037039</v>
      </c>
      <c r="L1280" s="13" t="str">
        <f t="shared" si="41"/>
        <v>2014</v>
      </c>
      <c r="M1280" s="10">
        <f>(((I1280/60)/60)/24)+DATE(1970,1,1)</f>
        <v>41815.083333333336</v>
      </c>
      <c r="N1280" t="b">
        <v>1</v>
      </c>
      <c r="O1280">
        <v>190</v>
      </c>
      <c r="P1280" t="b">
        <v>1</v>
      </c>
      <c r="Q1280" t="s">
        <v>8276</v>
      </c>
      <c r="R1280" s="6">
        <f>E1280/D1280</f>
        <v>1.5493846153846154</v>
      </c>
      <c r="S1280" s="5">
        <f>O1280/E1280</f>
        <v>1.8866051037632808E-2</v>
      </c>
      <c r="T1280" t="s">
        <v>8333</v>
      </c>
      <c r="U1280" t="s">
        <v>8334</v>
      </c>
    </row>
    <row r="1281" spans="1:21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0">
        <f t="shared" si="40"/>
        <v>41682.099189814813</v>
      </c>
      <c r="L1281" s="13" t="str">
        <f t="shared" si="41"/>
        <v>2014</v>
      </c>
      <c r="M1281" s="10">
        <f>(((I1281/60)/60)/24)+DATE(1970,1,1)</f>
        <v>41722.057523148149</v>
      </c>
      <c r="N1281" t="b">
        <v>1</v>
      </c>
      <c r="O1281">
        <v>189</v>
      </c>
      <c r="P1281" t="b">
        <v>1</v>
      </c>
      <c r="Q1281" t="s">
        <v>8276</v>
      </c>
      <c r="R1281" s="6">
        <f>E1281/D1281</f>
        <v>1.1077157238734421</v>
      </c>
      <c r="S1281" s="5">
        <f>O1281/E1281</f>
        <v>1.3632262154892792E-2</v>
      </c>
      <c r="T1281" t="s">
        <v>8333</v>
      </c>
      <c r="U1281" t="s">
        <v>8334</v>
      </c>
    </row>
    <row r="1282" spans="1:21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0">
        <f t="shared" si="40"/>
        <v>40513.757569444446</v>
      </c>
      <c r="L1282" s="13" t="str">
        <f t="shared" si="41"/>
        <v>2010</v>
      </c>
      <c r="M1282" s="10">
        <f>(((I1282/60)/60)/24)+DATE(1970,1,1)</f>
        <v>40603.757569444446</v>
      </c>
      <c r="N1282" t="b">
        <v>1</v>
      </c>
      <c r="O1282">
        <v>130</v>
      </c>
      <c r="P1282" t="b">
        <v>1</v>
      </c>
      <c r="Q1282" t="s">
        <v>8276</v>
      </c>
      <c r="R1282" s="6">
        <f>E1282/D1282</f>
        <v>1.1091186666666666</v>
      </c>
      <c r="S1282" s="5">
        <f>O1282/E1282</f>
        <v>7.8140120864734642E-3</v>
      </c>
      <c r="T1282" t="s">
        <v>8333</v>
      </c>
      <c r="U1282" t="s">
        <v>8334</v>
      </c>
    </row>
    <row r="1283" spans="1:21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0">
        <f t="shared" ref="K1283:K1346" si="42">(((J1283/60)/60)/24)+DATE(1970,1,1)</f>
        <v>41463.743472222224</v>
      </c>
      <c r="L1283" s="13" t="str">
        <f t="shared" ref="L1283:L1346" si="43">TEXT(K1283,"yyyy")</f>
        <v>2013</v>
      </c>
      <c r="M1283" s="10">
        <f>(((I1283/60)/60)/24)+DATE(1970,1,1)</f>
        <v>41483.743472222224</v>
      </c>
      <c r="N1283" t="b">
        <v>1</v>
      </c>
      <c r="O1283">
        <v>74</v>
      </c>
      <c r="P1283" t="b">
        <v>1</v>
      </c>
      <c r="Q1283" t="s">
        <v>8276</v>
      </c>
      <c r="R1283" s="6">
        <f>E1283/D1283</f>
        <v>1.1071428571428572</v>
      </c>
      <c r="S1283" s="5">
        <f>O1283/E1283</f>
        <v>9.548387096774193E-3</v>
      </c>
      <c r="T1283" t="s">
        <v>8333</v>
      </c>
      <c r="U1283" t="s">
        <v>8334</v>
      </c>
    </row>
    <row r="1284" spans="1:21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0">
        <f t="shared" si="42"/>
        <v>41586.475173611114</v>
      </c>
      <c r="L1284" s="13" t="str">
        <f t="shared" si="43"/>
        <v>2013</v>
      </c>
      <c r="M1284" s="10">
        <f>(((I1284/60)/60)/24)+DATE(1970,1,1)</f>
        <v>41617.207638888889</v>
      </c>
      <c r="N1284" t="b">
        <v>1</v>
      </c>
      <c r="O1284">
        <v>274</v>
      </c>
      <c r="P1284" t="b">
        <v>1</v>
      </c>
      <c r="Q1284" t="s">
        <v>8276</v>
      </c>
      <c r="R1284" s="6">
        <f>E1284/D1284</f>
        <v>1.2361333333333333</v>
      </c>
      <c r="S1284" s="5">
        <f>O1284/E1284</f>
        <v>1.4777262431237191E-2</v>
      </c>
      <c r="T1284" t="s">
        <v>8333</v>
      </c>
      <c r="U1284" t="s">
        <v>8334</v>
      </c>
    </row>
    <row r="1285" spans="1:21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0">
        <f t="shared" si="42"/>
        <v>41320.717465277776</v>
      </c>
      <c r="L1285" s="13" t="str">
        <f t="shared" si="43"/>
        <v>2013</v>
      </c>
      <c r="M1285" s="10">
        <f>(((I1285/60)/60)/24)+DATE(1970,1,1)</f>
        <v>41344.166666666664</v>
      </c>
      <c r="N1285" t="b">
        <v>1</v>
      </c>
      <c r="O1285">
        <v>22</v>
      </c>
      <c r="P1285" t="b">
        <v>1</v>
      </c>
      <c r="Q1285" t="s">
        <v>8276</v>
      </c>
      <c r="R1285" s="6">
        <f>E1285/D1285</f>
        <v>2.1105</v>
      </c>
      <c r="S1285" s="5">
        <f>O1285/E1285</f>
        <v>1.0424070125562663E-2</v>
      </c>
      <c r="T1285" t="s">
        <v>8333</v>
      </c>
      <c r="U1285" t="s">
        <v>8334</v>
      </c>
    </row>
    <row r="1286" spans="1:21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0">
        <f t="shared" si="42"/>
        <v>42712.23474537037</v>
      </c>
      <c r="L1286" s="13" t="str">
        <f t="shared" si="43"/>
        <v>2016</v>
      </c>
      <c r="M1286" s="10">
        <f>(((I1286/60)/60)/24)+DATE(1970,1,1)</f>
        <v>42735.707638888889</v>
      </c>
      <c r="N1286" t="b">
        <v>0</v>
      </c>
      <c r="O1286">
        <v>31</v>
      </c>
      <c r="P1286" t="b">
        <v>1</v>
      </c>
      <c r="Q1286" t="s">
        <v>8271</v>
      </c>
      <c r="R1286" s="6">
        <f>E1286/D1286</f>
        <v>1.01</v>
      </c>
      <c r="S1286" s="5">
        <f>O1286/E1286</f>
        <v>1.5346534653465346E-2</v>
      </c>
      <c r="T1286" t="s">
        <v>8310</v>
      </c>
      <c r="U1286" t="s">
        <v>8311</v>
      </c>
    </row>
    <row r="1287" spans="1:21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0">
        <f t="shared" si="42"/>
        <v>42160.583043981482</v>
      </c>
      <c r="L1287" s="13" t="str">
        <f t="shared" si="43"/>
        <v>2015</v>
      </c>
      <c r="M1287" s="10">
        <f>(((I1287/60)/60)/24)+DATE(1970,1,1)</f>
        <v>42175.583043981482</v>
      </c>
      <c r="N1287" t="b">
        <v>0</v>
      </c>
      <c r="O1287">
        <v>63</v>
      </c>
      <c r="P1287" t="b">
        <v>1</v>
      </c>
      <c r="Q1287" t="s">
        <v>8271</v>
      </c>
      <c r="R1287" s="6">
        <f>E1287/D1287</f>
        <v>1.0165</v>
      </c>
      <c r="S1287" s="5">
        <f>O1287/E1287</f>
        <v>3.0988686669945892E-2</v>
      </c>
      <c r="T1287" t="s">
        <v>8310</v>
      </c>
      <c r="U1287" t="s">
        <v>8311</v>
      </c>
    </row>
    <row r="1288" spans="1:21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0">
        <f t="shared" si="42"/>
        <v>42039.384571759263</v>
      </c>
      <c r="L1288" s="13" t="str">
        <f t="shared" si="43"/>
        <v>2015</v>
      </c>
      <c r="M1288" s="10">
        <f>(((I1288/60)/60)/24)+DATE(1970,1,1)</f>
        <v>42052.583333333328</v>
      </c>
      <c r="N1288" t="b">
        <v>0</v>
      </c>
      <c r="O1288">
        <v>20</v>
      </c>
      <c r="P1288" t="b">
        <v>1</v>
      </c>
      <c r="Q1288" t="s">
        <v>8271</v>
      </c>
      <c r="R1288" s="6">
        <f>E1288/D1288</f>
        <v>1.0833333333333333</v>
      </c>
      <c r="S1288" s="5">
        <f>O1288/E1288</f>
        <v>1.2307692307692308E-2</v>
      </c>
      <c r="T1288" t="s">
        <v>8310</v>
      </c>
      <c r="U1288" t="s">
        <v>8311</v>
      </c>
    </row>
    <row r="1289" spans="1:21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0">
        <f t="shared" si="42"/>
        <v>42107.621018518519</v>
      </c>
      <c r="L1289" s="13" t="str">
        <f t="shared" si="43"/>
        <v>2015</v>
      </c>
      <c r="M1289" s="10">
        <f>(((I1289/60)/60)/24)+DATE(1970,1,1)</f>
        <v>42167.621018518519</v>
      </c>
      <c r="N1289" t="b">
        <v>0</v>
      </c>
      <c r="O1289">
        <v>25</v>
      </c>
      <c r="P1289" t="b">
        <v>1</v>
      </c>
      <c r="Q1289" t="s">
        <v>8271</v>
      </c>
      <c r="R1289" s="6">
        <f>E1289/D1289</f>
        <v>2.42</v>
      </c>
      <c r="S1289" s="5">
        <f>O1289/E1289</f>
        <v>4.1322314049586778E-2</v>
      </c>
      <c r="T1289" t="s">
        <v>8310</v>
      </c>
      <c r="U1289" t="s">
        <v>8311</v>
      </c>
    </row>
    <row r="1290" spans="1:21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0">
        <f t="shared" si="42"/>
        <v>42561.154664351852</v>
      </c>
      <c r="L1290" s="13" t="str">
        <f t="shared" si="43"/>
        <v>2016</v>
      </c>
      <c r="M1290" s="10">
        <f>(((I1290/60)/60)/24)+DATE(1970,1,1)</f>
        <v>42592.166666666672</v>
      </c>
      <c r="N1290" t="b">
        <v>0</v>
      </c>
      <c r="O1290">
        <v>61</v>
      </c>
      <c r="P1290" t="b">
        <v>1</v>
      </c>
      <c r="Q1290" t="s">
        <v>8271</v>
      </c>
      <c r="R1290" s="6">
        <f>E1290/D1290</f>
        <v>1.0044999999999999</v>
      </c>
      <c r="S1290" s="5">
        <f>O1290/E1290</f>
        <v>1.5181682429069188E-2</v>
      </c>
      <c r="T1290" t="s">
        <v>8310</v>
      </c>
      <c r="U1290" t="s">
        <v>8311</v>
      </c>
    </row>
    <row r="1291" spans="1:21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0">
        <f t="shared" si="42"/>
        <v>42709.134780092587</v>
      </c>
      <c r="L1291" s="13" t="str">
        <f t="shared" si="43"/>
        <v>2016</v>
      </c>
      <c r="M1291" s="10">
        <f>(((I1291/60)/60)/24)+DATE(1970,1,1)</f>
        <v>42739.134780092587</v>
      </c>
      <c r="N1291" t="b">
        <v>0</v>
      </c>
      <c r="O1291">
        <v>52</v>
      </c>
      <c r="P1291" t="b">
        <v>1</v>
      </c>
      <c r="Q1291" t="s">
        <v>8271</v>
      </c>
      <c r="R1291" s="6">
        <f>E1291/D1291</f>
        <v>1.2506666666666666</v>
      </c>
      <c r="S1291" s="5">
        <f>O1291/E1291</f>
        <v>2.7718550106609809E-2</v>
      </c>
      <c r="T1291" t="s">
        <v>8310</v>
      </c>
      <c r="U1291" t="s">
        <v>8311</v>
      </c>
    </row>
    <row r="1292" spans="1:21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0">
        <f t="shared" si="42"/>
        <v>42086.614942129629</v>
      </c>
      <c r="L1292" s="13" t="str">
        <f t="shared" si="43"/>
        <v>2015</v>
      </c>
      <c r="M1292" s="10">
        <f>(((I1292/60)/60)/24)+DATE(1970,1,1)</f>
        <v>42117.290972222225</v>
      </c>
      <c r="N1292" t="b">
        <v>0</v>
      </c>
      <c r="O1292">
        <v>86</v>
      </c>
      <c r="P1292" t="b">
        <v>1</v>
      </c>
      <c r="Q1292" t="s">
        <v>8271</v>
      </c>
      <c r="R1292" s="6">
        <f>E1292/D1292</f>
        <v>1.0857142857142856</v>
      </c>
      <c r="S1292" s="5">
        <f>O1292/E1292</f>
        <v>2.2631578947368423E-2</v>
      </c>
      <c r="T1292" t="s">
        <v>8310</v>
      </c>
      <c r="U1292" t="s">
        <v>8311</v>
      </c>
    </row>
    <row r="1293" spans="1:21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0">
        <f t="shared" si="42"/>
        <v>42064.652673611112</v>
      </c>
      <c r="L1293" s="13" t="str">
        <f t="shared" si="43"/>
        <v>2015</v>
      </c>
      <c r="M1293" s="10">
        <f>(((I1293/60)/60)/24)+DATE(1970,1,1)</f>
        <v>42101.291666666672</v>
      </c>
      <c r="N1293" t="b">
        <v>0</v>
      </c>
      <c r="O1293">
        <v>42</v>
      </c>
      <c r="P1293" t="b">
        <v>1</v>
      </c>
      <c r="Q1293" t="s">
        <v>8271</v>
      </c>
      <c r="R1293" s="6">
        <f>E1293/D1293</f>
        <v>1.4570000000000001</v>
      </c>
      <c r="S1293" s="5">
        <f>O1293/E1293</f>
        <v>9.6087851750171586E-3</v>
      </c>
      <c r="T1293" t="s">
        <v>8310</v>
      </c>
      <c r="U1293" t="s">
        <v>8311</v>
      </c>
    </row>
    <row r="1294" spans="1:21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0">
        <f t="shared" si="42"/>
        <v>42256.764212962968</v>
      </c>
      <c r="L1294" s="13" t="str">
        <f t="shared" si="43"/>
        <v>2015</v>
      </c>
      <c r="M1294" s="10">
        <f>(((I1294/60)/60)/24)+DATE(1970,1,1)</f>
        <v>42283.957638888889</v>
      </c>
      <c r="N1294" t="b">
        <v>0</v>
      </c>
      <c r="O1294">
        <v>52</v>
      </c>
      <c r="P1294" t="b">
        <v>1</v>
      </c>
      <c r="Q1294" t="s">
        <v>8271</v>
      </c>
      <c r="R1294" s="6">
        <f>E1294/D1294</f>
        <v>1.1000000000000001</v>
      </c>
      <c r="S1294" s="5">
        <f>O1294/E1294</f>
        <v>2.7807486631016044E-2</v>
      </c>
      <c r="T1294" t="s">
        <v>8310</v>
      </c>
      <c r="U1294" t="s">
        <v>8311</v>
      </c>
    </row>
    <row r="1295" spans="1:21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0">
        <f t="shared" si="42"/>
        <v>42292.701053240744</v>
      </c>
      <c r="L1295" s="13" t="str">
        <f t="shared" si="43"/>
        <v>2015</v>
      </c>
      <c r="M1295" s="10">
        <f>(((I1295/60)/60)/24)+DATE(1970,1,1)</f>
        <v>42322.742719907401</v>
      </c>
      <c r="N1295" t="b">
        <v>0</v>
      </c>
      <c r="O1295">
        <v>120</v>
      </c>
      <c r="P1295" t="b">
        <v>1</v>
      </c>
      <c r="Q1295" t="s">
        <v>8271</v>
      </c>
      <c r="R1295" s="6">
        <f>E1295/D1295</f>
        <v>1.0223333333333333</v>
      </c>
      <c r="S1295" s="5">
        <f>O1295/E1295</f>
        <v>7.8252363873492006E-3</v>
      </c>
      <c r="T1295" t="s">
        <v>8310</v>
      </c>
      <c r="U1295" t="s">
        <v>8311</v>
      </c>
    </row>
    <row r="1296" spans="1:21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0">
        <f t="shared" si="42"/>
        <v>42278.453668981485</v>
      </c>
      <c r="L1296" s="13" t="str">
        <f t="shared" si="43"/>
        <v>2015</v>
      </c>
      <c r="M1296" s="10">
        <f>(((I1296/60)/60)/24)+DATE(1970,1,1)</f>
        <v>42296.458333333328</v>
      </c>
      <c r="N1296" t="b">
        <v>0</v>
      </c>
      <c r="O1296">
        <v>22</v>
      </c>
      <c r="P1296" t="b">
        <v>1</v>
      </c>
      <c r="Q1296" t="s">
        <v>8271</v>
      </c>
      <c r="R1296" s="6">
        <f>E1296/D1296</f>
        <v>1.22</v>
      </c>
      <c r="S1296" s="5">
        <f>O1296/E1296</f>
        <v>3.6065573770491806E-2</v>
      </c>
      <c r="T1296" t="s">
        <v>8310</v>
      </c>
      <c r="U1296" t="s">
        <v>8311</v>
      </c>
    </row>
    <row r="1297" spans="1:21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0">
        <f t="shared" si="42"/>
        <v>42184.572881944448</v>
      </c>
      <c r="L1297" s="13" t="str">
        <f t="shared" si="43"/>
        <v>2015</v>
      </c>
      <c r="M1297" s="10">
        <f>(((I1297/60)/60)/24)+DATE(1970,1,1)</f>
        <v>42214.708333333328</v>
      </c>
      <c r="N1297" t="b">
        <v>0</v>
      </c>
      <c r="O1297">
        <v>64</v>
      </c>
      <c r="P1297" t="b">
        <v>1</v>
      </c>
      <c r="Q1297" t="s">
        <v>8271</v>
      </c>
      <c r="R1297" s="6">
        <f>E1297/D1297</f>
        <v>1.0196000000000001</v>
      </c>
      <c r="S1297" s="5">
        <f>O1297/E1297</f>
        <v>2.5107885445272655E-2</v>
      </c>
      <c r="T1297" t="s">
        <v>8310</v>
      </c>
      <c r="U1297" t="s">
        <v>8311</v>
      </c>
    </row>
    <row r="1298" spans="1:21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0">
        <f t="shared" si="42"/>
        <v>42423.050613425927</v>
      </c>
      <c r="L1298" s="13" t="str">
        <f t="shared" si="43"/>
        <v>2016</v>
      </c>
      <c r="M1298" s="10">
        <f>(((I1298/60)/60)/24)+DATE(1970,1,1)</f>
        <v>42443.008946759262</v>
      </c>
      <c r="N1298" t="b">
        <v>0</v>
      </c>
      <c r="O1298">
        <v>23</v>
      </c>
      <c r="P1298" t="b">
        <v>1</v>
      </c>
      <c r="Q1298" t="s">
        <v>8271</v>
      </c>
      <c r="R1298" s="6">
        <f>E1298/D1298</f>
        <v>1.411764705882353</v>
      </c>
      <c r="S1298" s="5">
        <f>O1298/E1298</f>
        <v>1.9166666666666665E-2</v>
      </c>
      <c r="T1298" t="s">
        <v>8310</v>
      </c>
      <c r="U1298" t="s">
        <v>8311</v>
      </c>
    </row>
    <row r="1299" spans="1:21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0">
        <f t="shared" si="42"/>
        <v>42461.747199074074</v>
      </c>
      <c r="L1299" s="13" t="str">
        <f t="shared" si="43"/>
        <v>2016</v>
      </c>
      <c r="M1299" s="10">
        <f>(((I1299/60)/60)/24)+DATE(1970,1,1)</f>
        <v>42491.747199074074</v>
      </c>
      <c r="N1299" t="b">
        <v>0</v>
      </c>
      <c r="O1299">
        <v>238</v>
      </c>
      <c r="P1299" t="b">
        <v>1</v>
      </c>
      <c r="Q1299" t="s">
        <v>8271</v>
      </c>
      <c r="R1299" s="6">
        <f>E1299/D1299</f>
        <v>1.0952500000000001</v>
      </c>
      <c r="S1299" s="5">
        <f>O1299/E1299</f>
        <v>1.0865099292398995E-2</v>
      </c>
      <c r="T1299" t="s">
        <v>8310</v>
      </c>
      <c r="U1299" t="s">
        <v>8311</v>
      </c>
    </row>
    <row r="1300" spans="1:21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0">
        <f t="shared" si="42"/>
        <v>42458.680925925932</v>
      </c>
      <c r="L1300" s="13" t="str">
        <f t="shared" si="43"/>
        <v>2016</v>
      </c>
      <c r="M1300" s="10">
        <f>(((I1300/60)/60)/24)+DATE(1970,1,1)</f>
        <v>42488.680925925932</v>
      </c>
      <c r="N1300" t="b">
        <v>0</v>
      </c>
      <c r="O1300">
        <v>33</v>
      </c>
      <c r="P1300" t="b">
        <v>1</v>
      </c>
      <c r="Q1300" t="s">
        <v>8271</v>
      </c>
      <c r="R1300" s="6">
        <f>E1300/D1300</f>
        <v>1.0465</v>
      </c>
      <c r="S1300" s="5">
        <f>O1300/E1300</f>
        <v>1.5766841853798376E-2</v>
      </c>
      <c r="T1300" t="s">
        <v>8310</v>
      </c>
      <c r="U1300" t="s">
        <v>8311</v>
      </c>
    </row>
    <row r="1301" spans="1:21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0">
        <f t="shared" si="42"/>
        <v>42169.814340277779</v>
      </c>
      <c r="L1301" s="13" t="str">
        <f t="shared" si="43"/>
        <v>2015</v>
      </c>
      <c r="M1301" s="10">
        <f>(((I1301/60)/60)/24)+DATE(1970,1,1)</f>
        <v>42199.814340277779</v>
      </c>
      <c r="N1301" t="b">
        <v>0</v>
      </c>
      <c r="O1301">
        <v>32</v>
      </c>
      <c r="P1301" t="b">
        <v>1</v>
      </c>
      <c r="Q1301" t="s">
        <v>8271</v>
      </c>
      <c r="R1301" s="6">
        <f>E1301/D1301</f>
        <v>1.24</v>
      </c>
      <c r="S1301" s="5">
        <f>O1301/E1301</f>
        <v>7.3732718894009217E-3</v>
      </c>
      <c r="T1301" t="s">
        <v>8310</v>
      </c>
      <c r="U1301" t="s">
        <v>8311</v>
      </c>
    </row>
    <row r="1302" spans="1:21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0">
        <f t="shared" si="42"/>
        <v>42483.675208333334</v>
      </c>
      <c r="L1302" s="13" t="str">
        <f t="shared" si="43"/>
        <v>2016</v>
      </c>
      <c r="M1302" s="10">
        <f>(((I1302/60)/60)/24)+DATE(1970,1,1)</f>
        <v>42522.789583333331</v>
      </c>
      <c r="N1302" t="b">
        <v>0</v>
      </c>
      <c r="O1302">
        <v>24</v>
      </c>
      <c r="P1302" t="b">
        <v>1</v>
      </c>
      <c r="Q1302" t="s">
        <v>8271</v>
      </c>
      <c r="R1302" s="6">
        <f>E1302/D1302</f>
        <v>1.35</v>
      </c>
      <c r="S1302" s="5">
        <f>O1302/E1302</f>
        <v>5.9259259259259256E-3</v>
      </c>
      <c r="T1302" t="s">
        <v>8310</v>
      </c>
      <c r="U1302" t="s">
        <v>8311</v>
      </c>
    </row>
    <row r="1303" spans="1:21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0">
        <f t="shared" si="42"/>
        <v>42195.749745370369</v>
      </c>
      <c r="L1303" s="13" t="str">
        <f t="shared" si="43"/>
        <v>2015</v>
      </c>
      <c r="M1303" s="10">
        <f>(((I1303/60)/60)/24)+DATE(1970,1,1)</f>
        <v>42206.125</v>
      </c>
      <c r="N1303" t="b">
        <v>0</v>
      </c>
      <c r="O1303">
        <v>29</v>
      </c>
      <c r="P1303" t="b">
        <v>1</v>
      </c>
      <c r="Q1303" t="s">
        <v>8271</v>
      </c>
      <c r="R1303" s="6">
        <f>E1303/D1303</f>
        <v>1.0275000000000001</v>
      </c>
      <c r="S1303" s="5">
        <f>O1303/E1303</f>
        <v>1.4111922141119221E-2</v>
      </c>
      <c r="T1303" t="s">
        <v>8310</v>
      </c>
      <c r="U1303" t="s">
        <v>8311</v>
      </c>
    </row>
    <row r="1304" spans="1:21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0">
        <f t="shared" si="42"/>
        <v>42675.057997685188</v>
      </c>
      <c r="L1304" s="13" t="str">
        <f t="shared" si="43"/>
        <v>2016</v>
      </c>
      <c r="M1304" s="10">
        <f>(((I1304/60)/60)/24)+DATE(1970,1,1)</f>
        <v>42705.099664351852</v>
      </c>
      <c r="N1304" t="b">
        <v>0</v>
      </c>
      <c r="O1304">
        <v>50</v>
      </c>
      <c r="P1304" t="b">
        <v>1</v>
      </c>
      <c r="Q1304" t="s">
        <v>8271</v>
      </c>
      <c r="R1304" s="6">
        <f>E1304/D1304</f>
        <v>1</v>
      </c>
      <c r="S1304" s="5">
        <f>O1304/E1304</f>
        <v>0.02</v>
      </c>
      <c r="T1304" t="s">
        <v>8310</v>
      </c>
      <c r="U1304" t="s">
        <v>8311</v>
      </c>
    </row>
    <row r="1305" spans="1:21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0">
        <f t="shared" si="42"/>
        <v>42566.441203703704</v>
      </c>
      <c r="L1305" s="13" t="str">
        <f t="shared" si="43"/>
        <v>2016</v>
      </c>
      <c r="M1305" s="10">
        <f>(((I1305/60)/60)/24)+DATE(1970,1,1)</f>
        <v>42582.458333333328</v>
      </c>
      <c r="N1305" t="b">
        <v>0</v>
      </c>
      <c r="O1305">
        <v>108</v>
      </c>
      <c r="P1305" t="b">
        <v>1</v>
      </c>
      <c r="Q1305" t="s">
        <v>8271</v>
      </c>
      <c r="R1305" s="6">
        <f>E1305/D1305</f>
        <v>1.3026085714285716</v>
      </c>
      <c r="S1305" s="5">
        <f>O1305/E1305</f>
        <v>2.368873008666127E-2</v>
      </c>
      <c r="T1305" t="s">
        <v>8310</v>
      </c>
      <c r="U1305" t="s">
        <v>8311</v>
      </c>
    </row>
    <row r="1306" spans="1:21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0">
        <f t="shared" si="42"/>
        <v>42747.194502314815</v>
      </c>
      <c r="L1306" s="13" t="str">
        <f t="shared" si="43"/>
        <v>2017</v>
      </c>
      <c r="M1306" s="10">
        <f>(((I1306/60)/60)/24)+DATE(1970,1,1)</f>
        <v>42807.152835648143</v>
      </c>
      <c r="N1306" t="b">
        <v>0</v>
      </c>
      <c r="O1306">
        <v>104</v>
      </c>
      <c r="P1306" t="b">
        <v>0</v>
      </c>
      <c r="Q1306" t="s">
        <v>8273</v>
      </c>
      <c r="R1306" s="6">
        <f>E1306/D1306</f>
        <v>0.39627499999999999</v>
      </c>
      <c r="S1306" s="5">
        <f>O1306/E1306</f>
        <v>6.5611002460412588E-3</v>
      </c>
      <c r="T1306" t="s">
        <v>8327</v>
      </c>
      <c r="U1306" t="s">
        <v>8329</v>
      </c>
    </row>
    <row r="1307" spans="1:21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0">
        <f t="shared" si="42"/>
        <v>42543.665601851855</v>
      </c>
      <c r="L1307" s="13" t="str">
        <f t="shared" si="43"/>
        <v>2016</v>
      </c>
      <c r="M1307" s="10">
        <f>(((I1307/60)/60)/24)+DATE(1970,1,1)</f>
        <v>42572.729166666672</v>
      </c>
      <c r="N1307" t="b">
        <v>0</v>
      </c>
      <c r="O1307">
        <v>86</v>
      </c>
      <c r="P1307" t="b">
        <v>0</v>
      </c>
      <c r="Q1307" t="s">
        <v>8273</v>
      </c>
      <c r="R1307" s="6">
        <f>E1307/D1307</f>
        <v>0.25976666666666665</v>
      </c>
      <c r="S1307" s="5">
        <f>O1307/E1307</f>
        <v>1.1035544719620172E-2</v>
      </c>
      <c r="T1307" t="s">
        <v>8327</v>
      </c>
      <c r="U1307" t="s">
        <v>8329</v>
      </c>
    </row>
    <row r="1308" spans="1:21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0">
        <f t="shared" si="42"/>
        <v>41947.457569444443</v>
      </c>
      <c r="L1308" s="13" t="str">
        <f t="shared" si="43"/>
        <v>2014</v>
      </c>
      <c r="M1308" s="10">
        <f>(((I1308/60)/60)/24)+DATE(1970,1,1)</f>
        <v>41977.457569444443</v>
      </c>
      <c r="N1308" t="b">
        <v>0</v>
      </c>
      <c r="O1308">
        <v>356</v>
      </c>
      <c r="P1308" t="b">
        <v>0</v>
      </c>
      <c r="Q1308" t="s">
        <v>8273</v>
      </c>
      <c r="R1308" s="6">
        <f>E1308/D1308</f>
        <v>0.65246363636363636</v>
      </c>
      <c r="S1308" s="5">
        <f>O1308/E1308</f>
        <v>4.9602207019548289E-3</v>
      </c>
      <c r="T1308" t="s">
        <v>8327</v>
      </c>
      <c r="U1308" t="s">
        <v>8329</v>
      </c>
    </row>
    <row r="1309" spans="1:21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0">
        <f t="shared" si="42"/>
        <v>42387.503229166665</v>
      </c>
      <c r="L1309" s="13" t="str">
        <f t="shared" si="43"/>
        <v>2016</v>
      </c>
      <c r="M1309" s="10">
        <f>(((I1309/60)/60)/24)+DATE(1970,1,1)</f>
        <v>42417.503229166665</v>
      </c>
      <c r="N1309" t="b">
        <v>0</v>
      </c>
      <c r="O1309">
        <v>45</v>
      </c>
      <c r="P1309" t="b">
        <v>0</v>
      </c>
      <c r="Q1309" t="s">
        <v>8273</v>
      </c>
      <c r="R1309" s="6">
        <f>E1309/D1309</f>
        <v>0.11514000000000001</v>
      </c>
      <c r="S1309" s="5">
        <f>O1309/E1309</f>
        <v>7.816571130797291E-3</v>
      </c>
      <c r="T1309" t="s">
        <v>8327</v>
      </c>
      <c r="U1309" t="s">
        <v>8329</v>
      </c>
    </row>
    <row r="1310" spans="1:2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0">
        <f t="shared" si="42"/>
        <v>42611.613564814819</v>
      </c>
      <c r="L1310" s="13" t="str">
        <f t="shared" si="43"/>
        <v>2016</v>
      </c>
      <c r="M1310" s="10">
        <f>(((I1310/60)/60)/24)+DATE(1970,1,1)</f>
        <v>42651.613564814819</v>
      </c>
      <c r="N1310" t="b">
        <v>0</v>
      </c>
      <c r="O1310">
        <v>38</v>
      </c>
      <c r="P1310" t="b">
        <v>0</v>
      </c>
      <c r="Q1310" t="s">
        <v>8273</v>
      </c>
      <c r="R1310" s="6">
        <f>E1310/D1310</f>
        <v>0.11360000000000001</v>
      </c>
      <c r="S1310" s="5">
        <f>O1310/E1310</f>
        <v>3.345070422535211E-2</v>
      </c>
      <c r="T1310" t="s">
        <v>8327</v>
      </c>
      <c r="U1310" t="s">
        <v>8329</v>
      </c>
    </row>
    <row r="1311" spans="1:21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0">
        <f t="shared" si="42"/>
        <v>42257.882731481484</v>
      </c>
      <c r="L1311" s="13" t="str">
        <f t="shared" si="43"/>
        <v>2015</v>
      </c>
      <c r="M1311" s="10">
        <f>(((I1311/60)/60)/24)+DATE(1970,1,1)</f>
        <v>42292.882731481484</v>
      </c>
      <c r="N1311" t="b">
        <v>0</v>
      </c>
      <c r="O1311">
        <v>35</v>
      </c>
      <c r="P1311" t="b">
        <v>0</v>
      </c>
      <c r="Q1311" t="s">
        <v>8273</v>
      </c>
      <c r="R1311" s="6">
        <f>E1311/D1311</f>
        <v>1.1199130434782609</v>
      </c>
      <c r="S1311" s="5">
        <f>O1311/E1311</f>
        <v>2.7176022983150866E-3</v>
      </c>
      <c r="T1311" t="s">
        <v>8327</v>
      </c>
      <c r="U1311" t="s">
        <v>8329</v>
      </c>
    </row>
    <row r="1312" spans="1:21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0">
        <f t="shared" si="42"/>
        <v>42556.667245370365</v>
      </c>
      <c r="L1312" s="13" t="str">
        <f t="shared" si="43"/>
        <v>2016</v>
      </c>
      <c r="M1312" s="10">
        <f>(((I1312/60)/60)/24)+DATE(1970,1,1)</f>
        <v>42601.667245370365</v>
      </c>
      <c r="N1312" t="b">
        <v>0</v>
      </c>
      <c r="O1312">
        <v>24</v>
      </c>
      <c r="P1312" t="b">
        <v>0</v>
      </c>
      <c r="Q1312" t="s">
        <v>8273</v>
      </c>
      <c r="R1312" s="6">
        <f>E1312/D1312</f>
        <v>0.155</v>
      </c>
      <c r="S1312" s="5">
        <f>O1312/E1312</f>
        <v>7.7419354838709677E-3</v>
      </c>
      <c r="T1312" t="s">
        <v>8327</v>
      </c>
      <c r="U1312" t="s">
        <v>8329</v>
      </c>
    </row>
    <row r="1313" spans="1:21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0">
        <f t="shared" si="42"/>
        <v>42669.802303240736</v>
      </c>
      <c r="L1313" s="13" t="str">
        <f t="shared" si="43"/>
        <v>2016</v>
      </c>
      <c r="M1313" s="10">
        <f>(((I1313/60)/60)/24)+DATE(1970,1,1)</f>
        <v>42704.843969907408</v>
      </c>
      <c r="N1313" t="b">
        <v>0</v>
      </c>
      <c r="O1313">
        <v>100</v>
      </c>
      <c r="P1313" t="b">
        <v>0</v>
      </c>
      <c r="Q1313" t="s">
        <v>8273</v>
      </c>
      <c r="R1313" s="6">
        <f>E1313/D1313</f>
        <v>0.32028000000000001</v>
      </c>
      <c r="S1313" s="5">
        <f>O1313/E1313</f>
        <v>1.2489072061945797E-3</v>
      </c>
      <c r="T1313" t="s">
        <v>8327</v>
      </c>
      <c r="U1313" t="s">
        <v>8329</v>
      </c>
    </row>
    <row r="1314" spans="1:21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0">
        <f t="shared" si="42"/>
        <v>42082.702800925923</v>
      </c>
      <c r="L1314" s="13" t="str">
        <f t="shared" si="43"/>
        <v>2015</v>
      </c>
      <c r="M1314" s="10">
        <f>(((I1314/60)/60)/24)+DATE(1970,1,1)</f>
        <v>42112.702800925923</v>
      </c>
      <c r="N1314" t="b">
        <v>0</v>
      </c>
      <c r="O1314">
        <v>1</v>
      </c>
      <c r="P1314" t="b">
        <v>0</v>
      </c>
      <c r="Q1314" t="s">
        <v>8273</v>
      </c>
      <c r="R1314" s="6">
        <f>E1314/D1314</f>
        <v>6.0869565217391303E-3</v>
      </c>
      <c r="S1314" s="5">
        <f>O1314/E1314</f>
        <v>3.5714285714285712E-2</v>
      </c>
      <c r="T1314" t="s">
        <v>8327</v>
      </c>
      <c r="U1314" t="s">
        <v>8329</v>
      </c>
    </row>
    <row r="1315" spans="1:21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0">
        <f t="shared" si="42"/>
        <v>42402.709652777776</v>
      </c>
      <c r="L1315" s="13" t="str">
        <f t="shared" si="43"/>
        <v>2016</v>
      </c>
      <c r="M1315" s="10">
        <f>(((I1315/60)/60)/24)+DATE(1970,1,1)</f>
        <v>42432.709652777776</v>
      </c>
      <c r="N1315" t="b">
        <v>0</v>
      </c>
      <c r="O1315">
        <v>122</v>
      </c>
      <c r="P1315" t="b">
        <v>0</v>
      </c>
      <c r="Q1315" t="s">
        <v>8273</v>
      </c>
      <c r="R1315" s="6">
        <f>E1315/D1315</f>
        <v>0.31114999999999998</v>
      </c>
      <c r="S1315" s="5">
        <f>O1315/E1315</f>
        <v>9.8023461353045158E-3</v>
      </c>
      <c r="T1315" t="s">
        <v>8327</v>
      </c>
      <c r="U1315" t="s">
        <v>8329</v>
      </c>
    </row>
    <row r="1316" spans="1:21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0">
        <f t="shared" si="42"/>
        <v>42604.669675925921</v>
      </c>
      <c r="L1316" s="13" t="str">
        <f t="shared" si="43"/>
        <v>2016</v>
      </c>
      <c r="M1316" s="10">
        <f>(((I1316/60)/60)/24)+DATE(1970,1,1)</f>
        <v>42664.669675925921</v>
      </c>
      <c r="N1316" t="b">
        <v>0</v>
      </c>
      <c r="O1316">
        <v>11</v>
      </c>
      <c r="P1316" t="b">
        <v>0</v>
      </c>
      <c r="Q1316" t="s">
        <v>8273</v>
      </c>
      <c r="R1316" s="6">
        <f>E1316/D1316</f>
        <v>1.1266666666666666E-2</v>
      </c>
      <c r="S1316" s="5">
        <f>O1316/E1316</f>
        <v>5.4240631163708086E-3</v>
      </c>
      <c r="T1316" t="s">
        <v>8327</v>
      </c>
      <c r="U1316" t="s">
        <v>8329</v>
      </c>
    </row>
    <row r="1317" spans="1:21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0">
        <f t="shared" si="42"/>
        <v>42278.498240740737</v>
      </c>
      <c r="L1317" s="13" t="str">
        <f t="shared" si="43"/>
        <v>2015</v>
      </c>
      <c r="M1317" s="10">
        <f>(((I1317/60)/60)/24)+DATE(1970,1,1)</f>
        <v>42314.041666666672</v>
      </c>
      <c r="N1317" t="b">
        <v>0</v>
      </c>
      <c r="O1317">
        <v>248</v>
      </c>
      <c r="P1317" t="b">
        <v>0</v>
      </c>
      <c r="Q1317" t="s">
        <v>8273</v>
      </c>
      <c r="R1317" s="6">
        <f>E1317/D1317</f>
        <v>0.40404000000000001</v>
      </c>
      <c r="S1317" s="5">
        <f>O1317/E1317</f>
        <v>6.1380061380061383E-3</v>
      </c>
      <c r="T1317" t="s">
        <v>8327</v>
      </c>
      <c r="U1317" t="s">
        <v>8329</v>
      </c>
    </row>
    <row r="1318" spans="1:21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0">
        <f t="shared" si="42"/>
        <v>42393.961909722217</v>
      </c>
      <c r="L1318" s="13" t="str">
        <f t="shared" si="43"/>
        <v>2016</v>
      </c>
      <c r="M1318" s="10">
        <f>(((I1318/60)/60)/24)+DATE(1970,1,1)</f>
        <v>42428.961909722217</v>
      </c>
      <c r="N1318" t="b">
        <v>0</v>
      </c>
      <c r="O1318">
        <v>1</v>
      </c>
      <c r="P1318" t="b">
        <v>0</v>
      </c>
      <c r="Q1318" t="s">
        <v>8273</v>
      </c>
      <c r="R1318" s="6">
        <f>E1318/D1318</f>
        <v>1.3333333333333333E-5</v>
      </c>
      <c r="S1318" s="5">
        <f>O1318/E1318</f>
        <v>1</v>
      </c>
      <c r="T1318" t="s">
        <v>8327</v>
      </c>
      <c r="U1318" t="s">
        <v>8329</v>
      </c>
    </row>
    <row r="1319" spans="1:21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0">
        <f t="shared" si="42"/>
        <v>42520.235486111109</v>
      </c>
      <c r="L1319" s="13" t="str">
        <f t="shared" si="43"/>
        <v>2016</v>
      </c>
      <c r="M1319" s="10">
        <f>(((I1319/60)/60)/24)+DATE(1970,1,1)</f>
        <v>42572.583333333328</v>
      </c>
      <c r="N1319" t="b">
        <v>0</v>
      </c>
      <c r="O1319">
        <v>19</v>
      </c>
      <c r="P1319" t="b">
        <v>0</v>
      </c>
      <c r="Q1319" t="s">
        <v>8273</v>
      </c>
      <c r="R1319" s="6">
        <f>E1319/D1319</f>
        <v>5.7334999999999997E-2</v>
      </c>
      <c r="S1319" s="5">
        <f>O1319/E1319</f>
        <v>1.6569285776576262E-3</v>
      </c>
      <c r="T1319" t="s">
        <v>8327</v>
      </c>
      <c r="U1319" t="s">
        <v>8329</v>
      </c>
    </row>
    <row r="1320" spans="1:21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0">
        <f t="shared" si="42"/>
        <v>41985.043657407412</v>
      </c>
      <c r="L1320" s="13" t="str">
        <f t="shared" si="43"/>
        <v>2014</v>
      </c>
      <c r="M1320" s="10">
        <f>(((I1320/60)/60)/24)+DATE(1970,1,1)</f>
        <v>42015.043657407412</v>
      </c>
      <c r="N1320" t="b">
        <v>0</v>
      </c>
      <c r="O1320">
        <v>135</v>
      </c>
      <c r="P1320" t="b">
        <v>0</v>
      </c>
      <c r="Q1320" t="s">
        <v>8273</v>
      </c>
      <c r="R1320" s="6">
        <f>E1320/D1320</f>
        <v>0.15325</v>
      </c>
      <c r="S1320" s="5">
        <f>O1320/E1320</f>
        <v>2.2022838499184339E-2</v>
      </c>
      <c r="T1320" t="s">
        <v>8327</v>
      </c>
      <c r="U1320" t="s">
        <v>8329</v>
      </c>
    </row>
    <row r="1321" spans="1:21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0">
        <f t="shared" si="42"/>
        <v>41816.812094907407</v>
      </c>
      <c r="L1321" s="13" t="str">
        <f t="shared" si="43"/>
        <v>2014</v>
      </c>
      <c r="M1321" s="10">
        <f>(((I1321/60)/60)/24)+DATE(1970,1,1)</f>
        <v>41831.666666666664</v>
      </c>
      <c r="N1321" t="b">
        <v>0</v>
      </c>
      <c r="O1321">
        <v>9</v>
      </c>
      <c r="P1321" t="b">
        <v>0</v>
      </c>
      <c r="Q1321" t="s">
        <v>8273</v>
      </c>
      <c r="R1321" s="6">
        <f>E1321/D1321</f>
        <v>0.15103448275862069</v>
      </c>
      <c r="S1321" s="5">
        <f>O1321/E1321</f>
        <v>1.0273972602739725E-2</v>
      </c>
      <c r="T1321" t="s">
        <v>8327</v>
      </c>
      <c r="U1321" t="s">
        <v>8329</v>
      </c>
    </row>
    <row r="1322" spans="1:21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0">
        <f t="shared" si="42"/>
        <v>42705.690347222218</v>
      </c>
      <c r="L1322" s="13" t="str">
        <f t="shared" si="43"/>
        <v>2016</v>
      </c>
      <c r="M1322" s="10">
        <f>(((I1322/60)/60)/24)+DATE(1970,1,1)</f>
        <v>42734.958333333328</v>
      </c>
      <c r="N1322" t="b">
        <v>0</v>
      </c>
      <c r="O1322">
        <v>3</v>
      </c>
      <c r="P1322" t="b">
        <v>0</v>
      </c>
      <c r="Q1322" t="s">
        <v>8273</v>
      </c>
      <c r="R1322" s="6">
        <f>E1322/D1322</f>
        <v>5.0299999999999997E-3</v>
      </c>
      <c r="S1322" s="5">
        <f>O1322/E1322</f>
        <v>5.9642147117296221E-3</v>
      </c>
      <c r="T1322" t="s">
        <v>8327</v>
      </c>
      <c r="U1322" t="s">
        <v>8329</v>
      </c>
    </row>
    <row r="1323" spans="1:21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0">
        <f t="shared" si="42"/>
        <v>42697.74927083333</v>
      </c>
      <c r="L1323" s="13" t="str">
        <f t="shared" si="43"/>
        <v>2016</v>
      </c>
      <c r="M1323" s="10">
        <f>(((I1323/60)/60)/24)+DATE(1970,1,1)</f>
        <v>42727.74927083333</v>
      </c>
      <c r="N1323" t="b">
        <v>0</v>
      </c>
      <c r="O1323">
        <v>7</v>
      </c>
      <c r="P1323" t="b">
        <v>0</v>
      </c>
      <c r="Q1323" t="s">
        <v>8273</v>
      </c>
      <c r="R1323" s="6">
        <f>E1323/D1323</f>
        <v>1.3028138528138528E-2</v>
      </c>
      <c r="S1323" s="5">
        <f>O1323/E1323</f>
        <v>1.1629838843661739E-3</v>
      </c>
      <c r="T1323" t="s">
        <v>8327</v>
      </c>
      <c r="U1323" t="s">
        <v>8329</v>
      </c>
    </row>
    <row r="1324" spans="1:21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0">
        <f t="shared" si="42"/>
        <v>42115.656539351854</v>
      </c>
      <c r="L1324" s="13" t="str">
        <f t="shared" si="43"/>
        <v>2015</v>
      </c>
      <c r="M1324" s="10">
        <f>(((I1324/60)/60)/24)+DATE(1970,1,1)</f>
        <v>42145.656539351854</v>
      </c>
      <c r="N1324" t="b">
        <v>0</v>
      </c>
      <c r="O1324">
        <v>4</v>
      </c>
      <c r="P1324" t="b">
        <v>0</v>
      </c>
      <c r="Q1324" t="s">
        <v>8273</v>
      </c>
      <c r="R1324" s="6">
        <f>E1324/D1324</f>
        <v>3.0285714285714286E-3</v>
      </c>
      <c r="S1324" s="5">
        <f>O1324/E1324</f>
        <v>3.7735849056603772E-2</v>
      </c>
      <c r="T1324" t="s">
        <v>8327</v>
      </c>
      <c r="U1324" t="s">
        <v>8329</v>
      </c>
    </row>
    <row r="1325" spans="1:21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0">
        <f t="shared" si="42"/>
        <v>42451.698449074072</v>
      </c>
      <c r="L1325" s="13" t="str">
        <f t="shared" si="43"/>
        <v>2016</v>
      </c>
      <c r="M1325" s="10">
        <f>(((I1325/60)/60)/24)+DATE(1970,1,1)</f>
        <v>42486.288194444445</v>
      </c>
      <c r="N1325" t="b">
        <v>0</v>
      </c>
      <c r="O1325">
        <v>44</v>
      </c>
      <c r="P1325" t="b">
        <v>0</v>
      </c>
      <c r="Q1325" t="s">
        <v>8273</v>
      </c>
      <c r="R1325" s="6">
        <f>E1325/D1325</f>
        <v>8.8800000000000004E-2</v>
      </c>
      <c r="S1325" s="5">
        <f>O1325/E1325</f>
        <v>3.3033033033033031E-2</v>
      </c>
      <c r="T1325" t="s">
        <v>8327</v>
      </c>
      <c r="U1325" t="s">
        <v>8329</v>
      </c>
    </row>
    <row r="1326" spans="1:21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0">
        <f t="shared" si="42"/>
        <v>42626.633703703701</v>
      </c>
      <c r="L1326" s="13" t="str">
        <f t="shared" si="43"/>
        <v>2016</v>
      </c>
      <c r="M1326" s="10">
        <f>(((I1326/60)/60)/24)+DATE(1970,1,1)</f>
        <v>42656.633703703701</v>
      </c>
      <c r="N1326" t="b">
        <v>0</v>
      </c>
      <c r="O1326">
        <v>90</v>
      </c>
      <c r="P1326" t="b">
        <v>0</v>
      </c>
      <c r="Q1326" t="s">
        <v>8273</v>
      </c>
      <c r="R1326" s="6">
        <f>E1326/D1326</f>
        <v>9.8400000000000001E-2</v>
      </c>
      <c r="S1326" s="5">
        <f>O1326/E1326</f>
        <v>1.8292682926829267E-2</v>
      </c>
      <c r="T1326" t="s">
        <v>8327</v>
      </c>
      <c r="U1326" t="s">
        <v>8329</v>
      </c>
    </row>
    <row r="1327" spans="1:21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0">
        <f t="shared" si="42"/>
        <v>42704.086053240739</v>
      </c>
      <c r="L1327" s="13" t="str">
        <f t="shared" si="43"/>
        <v>2016</v>
      </c>
      <c r="M1327" s="10">
        <f>(((I1327/60)/60)/24)+DATE(1970,1,1)</f>
        <v>42734.086053240739</v>
      </c>
      <c r="N1327" t="b">
        <v>0</v>
      </c>
      <c r="O1327">
        <v>8</v>
      </c>
      <c r="P1327" t="b">
        <v>0</v>
      </c>
      <c r="Q1327" t="s">
        <v>8273</v>
      </c>
      <c r="R1327" s="6">
        <f>E1327/D1327</f>
        <v>2.4299999999999999E-2</v>
      </c>
      <c r="S1327" s="5">
        <f>O1327/E1327</f>
        <v>1.646090534979424E-2</v>
      </c>
      <c r="T1327" t="s">
        <v>8327</v>
      </c>
      <c r="U1327" t="s">
        <v>8329</v>
      </c>
    </row>
    <row r="1328" spans="1:21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0">
        <f t="shared" si="42"/>
        <v>41974.791990740734</v>
      </c>
      <c r="L1328" s="13" t="str">
        <f t="shared" si="43"/>
        <v>2014</v>
      </c>
      <c r="M1328" s="10">
        <f>(((I1328/60)/60)/24)+DATE(1970,1,1)</f>
        <v>42019.791990740734</v>
      </c>
      <c r="N1328" t="b">
        <v>0</v>
      </c>
      <c r="O1328">
        <v>11</v>
      </c>
      <c r="P1328" t="b">
        <v>0</v>
      </c>
      <c r="Q1328" t="s">
        <v>8273</v>
      </c>
      <c r="R1328" s="6">
        <f>E1328/D1328</f>
        <v>1.1299999999999999E-2</v>
      </c>
      <c r="S1328" s="5">
        <f>O1328/E1328</f>
        <v>9.7345132743362831E-3</v>
      </c>
      <c r="T1328" t="s">
        <v>8327</v>
      </c>
      <c r="U1328" t="s">
        <v>8329</v>
      </c>
    </row>
    <row r="1329" spans="1:21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0">
        <f t="shared" si="42"/>
        <v>42123.678645833337</v>
      </c>
      <c r="L1329" s="13" t="str">
        <f t="shared" si="43"/>
        <v>2015</v>
      </c>
      <c r="M1329" s="10">
        <f>(((I1329/60)/60)/24)+DATE(1970,1,1)</f>
        <v>42153.678645833337</v>
      </c>
      <c r="N1329" t="b">
        <v>0</v>
      </c>
      <c r="O1329">
        <v>41</v>
      </c>
      <c r="P1329" t="b">
        <v>0</v>
      </c>
      <c r="Q1329" t="s">
        <v>8273</v>
      </c>
      <c r="R1329" s="6">
        <f>E1329/D1329</f>
        <v>3.5520833333333335E-2</v>
      </c>
      <c r="S1329" s="5">
        <f>O1329/E1329</f>
        <v>2.404692082111437E-2</v>
      </c>
      <c r="T1329" t="s">
        <v>8327</v>
      </c>
      <c r="U1329" t="s">
        <v>8329</v>
      </c>
    </row>
    <row r="1330" spans="1:21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0">
        <f t="shared" si="42"/>
        <v>42612.642754629633</v>
      </c>
      <c r="L1330" s="13" t="str">
        <f t="shared" si="43"/>
        <v>2016</v>
      </c>
      <c r="M1330" s="10">
        <f>(((I1330/60)/60)/24)+DATE(1970,1,1)</f>
        <v>42657.642754629633</v>
      </c>
      <c r="N1330" t="b">
        <v>0</v>
      </c>
      <c r="O1330">
        <v>15</v>
      </c>
      <c r="P1330" t="b">
        <v>0</v>
      </c>
      <c r="Q1330" t="s">
        <v>8273</v>
      </c>
      <c r="R1330" s="6">
        <f>E1330/D1330</f>
        <v>2.3306666666666667E-2</v>
      </c>
      <c r="S1330" s="5">
        <f>O1330/E1330</f>
        <v>8.5812356979405036E-3</v>
      </c>
      <c r="T1330" t="s">
        <v>8327</v>
      </c>
      <c r="U1330" t="s">
        <v>8329</v>
      </c>
    </row>
    <row r="1331" spans="1:21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0">
        <f t="shared" si="42"/>
        <v>41935.221585648149</v>
      </c>
      <c r="L1331" s="13" t="str">
        <f t="shared" si="43"/>
        <v>2014</v>
      </c>
      <c r="M1331" s="10">
        <f>(((I1331/60)/60)/24)+DATE(1970,1,1)</f>
        <v>41975.263252314813</v>
      </c>
      <c r="N1331" t="b">
        <v>0</v>
      </c>
      <c r="O1331">
        <v>9</v>
      </c>
      <c r="P1331" t="b">
        <v>0</v>
      </c>
      <c r="Q1331" t="s">
        <v>8273</v>
      </c>
      <c r="R1331" s="6">
        <f>E1331/D1331</f>
        <v>8.1600000000000006E-3</v>
      </c>
      <c r="S1331" s="5">
        <f>O1331/E1331</f>
        <v>2.2058823529411766E-2</v>
      </c>
      <c r="T1331" t="s">
        <v>8327</v>
      </c>
      <c r="U1331" t="s">
        <v>8329</v>
      </c>
    </row>
    <row r="1332" spans="1:21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0">
        <f t="shared" si="42"/>
        <v>42522.276724537034</v>
      </c>
      <c r="L1332" s="13" t="str">
        <f t="shared" si="43"/>
        <v>2016</v>
      </c>
      <c r="M1332" s="10">
        <f>(((I1332/60)/60)/24)+DATE(1970,1,1)</f>
        <v>42553.166666666672</v>
      </c>
      <c r="N1332" t="b">
        <v>0</v>
      </c>
      <c r="O1332">
        <v>50</v>
      </c>
      <c r="P1332" t="b">
        <v>0</v>
      </c>
      <c r="Q1332" t="s">
        <v>8273</v>
      </c>
      <c r="R1332" s="6">
        <f>E1332/D1332</f>
        <v>0.22494285714285714</v>
      </c>
      <c r="S1332" s="5">
        <f>O1332/E1332</f>
        <v>6.3508192556839833E-3</v>
      </c>
      <c r="T1332" t="s">
        <v>8327</v>
      </c>
      <c r="U1332" t="s">
        <v>8329</v>
      </c>
    </row>
    <row r="1333" spans="1:21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0">
        <f t="shared" si="42"/>
        <v>42569.50409722222</v>
      </c>
      <c r="L1333" s="13" t="str">
        <f t="shared" si="43"/>
        <v>2016</v>
      </c>
      <c r="M1333" s="10">
        <f>(((I1333/60)/60)/24)+DATE(1970,1,1)</f>
        <v>42599.50409722222</v>
      </c>
      <c r="N1333" t="b">
        <v>0</v>
      </c>
      <c r="O1333">
        <v>34</v>
      </c>
      <c r="P1333" t="b">
        <v>0</v>
      </c>
      <c r="Q1333" t="s">
        <v>8273</v>
      </c>
      <c r="R1333" s="6">
        <f>E1333/D1333</f>
        <v>1.3668E-2</v>
      </c>
      <c r="S1333" s="5">
        <f>O1333/E1333</f>
        <v>9.9502487562189053E-3</v>
      </c>
      <c r="T1333" t="s">
        <v>8327</v>
      </c>
      <c r="U1333" t="s">
        <v>8329</v>
      </c>
    </row>
    <row r="1334" spans="1:21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0">
        <f t="shared" si="42"/>
        <v>42732.060277777782</v>
      </c>
      <c r="L1334" s="13" t="str">
        <f t="shared" si="43"/>
        <v>2016</v>
      </c>
      <c r="M1334" s="10">
        <f>(((I1334/60)/60)/24)+DATE(1970,1,1)</f>
        <v>42762.060277777782</v>
      </c>
      <c r="N1334" t="b">
        <v>0</v>
      </c>
      <c r="O1334">
        <v>0</v>
      </c>
      <c r="P1334" t="b">
        <v>0</v>
      </c>
      <c r="Q1334" t="s">
        <v>8273</v>
      </c>
      <c r="R1334" s="6">
        <f>E1334/D1334</f>
        <v>0</v>
      </c>
      <c r="S1334" s="5" t="e">
        <f>O1334/E1334</f>
        <v>#DIV/0!</v>
      </c>
      <c r="T1334" t="s">
        <v>8327</v>
      </c>
      <c r="U1334" t="s">
        <v>8329</v>
      </c>
    </row>
    <row r="1335" spans="1:21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0">
        <f t="shared" si="42"/>
        <v>41806.106770833336</v>
      </c>
      <c r="L1335" s="13" t="str">
        <f t="shared" si="43"/>
        <v>2014</v>
      </c>
      <c r="M1335" s="10">
        <f>(((I1335/60)/60)/24)+DATE(1970,1,1)</f>
        <v>41836.106770833336</v>
      </c>
      <c r="N1335" t="b">
        <v>0</v>
      </c>
      <c r="O1335">
        <v>0</v>
      </c>
      <c r="P1335" t="b">
        <v>0</v>
      </c>
      <c r="Q1335" t="s">
        <v>8273</v>
      </c>
      <c r="R1335" s="6">
        <f>E1335/D1335</f>
        <v>0</v>
      </c>
      <c r="S1335" s="5" t="e">
        <f>O1335/E1335</f>
        <v>#DIV/0!</v>
      </c>
      <c r="T1335" t="s">
        <v>8327</v>
      </c>
      <c r="U1335" t="s">
        <v>8329</v>
      </c>
    </row>
    <row r="1336" spans="1:21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0">
        <f t="shared" si="42"/>
        <v>42410.774155092593</v>
      </c>
      <c r="L1336" s="13" t="str">
        <f t="shared" si="43"/>
        <v>2016</v>
      </c>
      <c r="M1336" s="10">
        <f>(((I1336/60)/60)/24)+DATE(1970,1,1)</f>
        <v>42440.774155092593</v>
      </c>
      <c r="N1336" t="b">
        <v>0</v>
      </c>
      <c r="O1336">
        <v>276</v>
      </c>
      <c r="P1336" t="b">
        <v>0</v>
      </c>
      <c r="Q1336" t="s">
        <v>8273</v>
      </c>
      <c r="R1336" s="6">
        <f>E1336/D1336</f>
        <v>0.10754135338345865</v>
      </c>
      <c r="S1336" s="5">
        <f>O1336/E1336</f>
        <v>1.9296651052226804E-2</v>
      </c>
      <c r="T1336" t="s">
        <v>8327</v>
      </c>
      <c r="U1336" t="s">
        <v>8329</v>
      </c>
    </row>
    <row r="1337" spans="1:21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0">
        <f t="shared" si="42"/>
        <v>42313.936365740738</v>
      </c>
      <c r="L1337" s="13" t="str">
        <f t="shared" si="43"/>
        <v>2015</v>
      </c>
      <c r="M1337" s="10">
        <f>(((I1337/60)/60)/24)+DATE(1970,1,1)</f>
        <v>42343.936365740738</v>
      </c>
      <c r="N1337" t="b">
        <v>0</v>
      </c>
      <c r="O1337">
        <v>16</v>
      </c>
      <c r="P1337" t="b">
        <v>0</v>
      </c>
      <c r="Q1337" t="s">
        <v>8273</v>
      </c>
      <c r="R1337" s="6">
        <f>E1337/D1337</f>
        <v>0.1976</v>
      </c>
      <c r="S1337" s="5">
        <f>O1337/E1337</f>
        <v>3.2388663967611335E-3</v>
      </c>
      <c r="T1337" t="s">
        <v>8327</v>
      </c>
      <c r="U1337" t="s">
        <v>8329</v>
      </c>
    </row>
    <row r="1338" spans="1:21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0">
        <f t="shared" si="42"/>
        <v>41955.863750000004</v>
      </c>
      <c r="L1338" s="13" t="str">
        <f t="shared" si="43"/>
        <v>2014</v>
      </c>
      <c r="M1338" s="10">
        <f>(((I1338/60)/60)/24)+DATE(1970,1,1)</f>
        <v>41990.863750000004</v>
      </c>
      <c r="N1338" t="b">
        <v>0</v>
      </c>
      <c r="O1338">
        <v>224</v>
      </c>
      <c r="P1338" t="b">
        <v>0</v>
      </c>
      <c r="Q1338" t="s">
        <v>8273</v>
      </c>
      <c r="R1338" s="6">
        <f>E1338/D1338</f>
        <v>0.84946999999999995</v>
      </c>
      <c r="S1338" s="5">
        <f>O1338/E1338</f>
        <v>2.6369383262504855E-3</v>
      </c>
      <c r="T1338" t="s">
        <v>8327</v>
      </c>
      <c r="U1338" t="s">
        <v>8329</v>
      </c>
    </row>
    <row r="1339" spans="1:21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0">
        <f t="shared" si="42"/>
        <v>42767.577303240745</v>
      </c>
      <c r="L1339" s="13" t="str">
        <f t="shared" si="43"/>
        <v>2017</v>
      </c>
      <c r="M1339" s="10">
        <f>(((I1339/60)/60)/24)+DATE(1970,1,1)</f>
        <v>42797.577303240745</v>
      </c>
      <c r="N1339" t="b">
        <v>0</v>
      </c>
      <c r="O1339">
        <v>140</v>
      </c>
      <c r="P1339" t="b">
        <v>0</v>
      </c>
      <c r="Q1339" t="s">
        <v>8273</v>
      </c>
      <c r="R1339" s="6">
        <f>E1339/D1339</f>
        <v>0.49381999999999998</v>
      </c>
      <c r="S1339" s="5">
        <f>O1339/E1339</f>
        <v>5.6700822161921344E-3</v>
      </c>
      <c r="T1339" t="s">
        <v>8327</v>
      </c>
      <c r="U1339" t="s">
        <v>8329</v>
      </c>
    </row>
    <row r="1340" spans="1:21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0">
        <f t="shared" si="42"/>
        <v>42188.803622685184</v>
      </c>
      <c r="L1340" s="13" t="str">
        <f t="shared" si="43"/>
        <v>2015</v>
      </c>
      <c r="M1340" s="10">
        <f>(((I1340/60)/60)/24)+DATE(1970,1,1)</f>
        <v>42218.803622685184</v>
      </c>
      <c r="N1340" t="b">
        <v>0</v>
      </c>
      <c r="O1340">
        <v>15</v>
      </c>
      <c r="P1340" t="b">
        <v>0</v>
      </c>
      <c r="Q1340" t="s">
        <v>8273</v>
      </c>
      <c r="R1340" s="6">
        <f>E1340/D1340</f>
        <v>3.3033333333333331E-2</v>
      </c>
      <c r="S1340" s="5">
        <f>O1340/E1340</f>
        <v>1.5136226034308779E-2</v>
      </c>
      <c r="T1340" t="s">
        <v>8327</v>
      </c>
      <c r="U1340" t="s">
        <v>8329</v>
      </c>
    </row>
    <row r="1341" spans="1:21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0">
        <f t="shared" si="42"/>
        <v>41936.647164351853</v>
      </c>
      <c r="L1341" s="13" t="str">
        <f t="shared" si="43"/>
        <v>2014</v>
      </c>
      <c r="M1341" s="10">
        <f>(((I1341/60)/60)/24)+DATE(1970,1,1)</f>
        <v>41981.688831018517</v>
      </c>
      <c r="N1341" t="b">
        <v>0</v>
      </c>
      <c r="O1341">
        <v>37</v>
      </c>
      <c r="P1341" t="b">
        <v>0</v>
      </c>
      <c r="Q1341" t="s">
        <v>8273</v>
      </c>
      <c r="R1341" s="6">
        <f>E1341/D1341</f>
        <v>6.6339999999999996E-2</v>
      </c>
      <c r="S1341" s="5">
        <f>O1341/E1341</f>
        <v>1.1154657823334338E-2</v>
      </c>
      <c r="T1341" t="s">
        <v>8327</v>
      </c>
      <c r="U1341" t="s">
        <v>8329</v>
      </c>
    </row>
    <row r="1342" spans="1:21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0">
        <f t="shared" si="42"/>
        <v>41836.595520833333</v>
      </c>
      <c r="L1342" s="13" t="str">
        <f t="shared" si="43"/>
        <v>2014</v>
      </c>
      <c r="M1342" s="10">
        <f>(((I1342/60)/60)/24)+DATE(1970,1,1)</f>
        <v>41866.595520833333</v>
      </c>
      <c r="N1342" t="b">
        <v>0</v>
      </c>
      <c r="O1342">
        <v>0</v>
      </c>
      <c r="P1342" t="b">
        <v>0</v>
      </c>
      <c r="Q1342" t="s">
        <v>8273</v>
      </c>
      <c r="R1342" s="6">
        <f>E1342/D1342</f>
        <v>0</v>
      </c>
      <c r="S1342" s="5" t="e">
        <f>O1342/E1342</f>
        <v>#DIV/0!</v>
      </c>
      <c r="T1342" t="s">
        <v>8327</v>
      </c>
      <c r="U1342" t="s">
        <v>8329</v>
      </c>
    </row>
    <row r="1343" spans="1:21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0">
        <f t="shared" si="42"/>
        <v>42612.624039351853</v>
      </c>
      <c r="L1343" s="13" t="str">
        <f t="shared" si="43"/>
        <v>2016</v>
      </c>
      <c r="M1343" s="10">
        <f>(((I1343/60)/60)/24)+DATE(1970,1,1)</f>
        <v>42644.624039351853</v>
      </c>
      <c r="N1343" t="b">
        <v>0</v>
      </c>
      <c r="O1343">
        <v>46</v>
      </c>
      <c r="P1343" t="b">
        <v>0</v>
      </c>
      <c r="Q1343" t="s">
        <v>8273</v>
      </c>
      <c r="R1343" s="6">
        <f>E1343/D1343</f>
        <v>0.7036</v>
      </c>
      <c r="S1343" s="5">
        <f>O1343/E1343</f>
        <v>2.6151222285389427E-3</v>
      </c>
      <c r="T1343" t="s">
        <v>8327</v>
      </c>
      <c r="U1343" t="s">
        <v>8329</v>
      </c>
    </row>
    <row r="1344" spans="1:21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0">
        <f t="shared" si="42"/>
        <v>42172.816423611104</v>
      </c>
      <c r="L1344" s="13" t="str">
        <f t="shared" si="43"/>
        <v>2015</v>
      </c>
      <c r="M1344" s="10">
        <f>(((I1344/60)/60)/24)+DATE(1970,1,1)</f>
        <v>42202.816423611104</v>
      </c>
      <c r="N1344" t="b">
        <v>0</v>
      </c>
      <c r="O1344">
        <v>1</v>
      </c>
      <c r="P1344" t="b">
        <v>0</v>
      </c>
      <c r="Q1344" t="s">
        <v>8273</v>
      </c>
      <c r="R1344" s="6">
        <f>E1344/D1344</f>
        <v>2E-3</v>
      </c>
      <c r="S1344" s="5">
        <f>O1344/E1344</f>
        <v>0.01</v>
      </c>
      <c r="T1344" t="s">
        <v>8327</v>
      </c>
      <c r="U1344" t="s">
        <v>8329</v>
      </c>
    </row>
    <row r="1345" spans="1:21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0">
        <f t="shared" si="42"/>
        <v>42542.526423611111</v>
      </c>
      <c r="L1345" s="13" t="str">
        <f t="shared" si="43"/>
        <v>2016</v>
      </c>
      <c r="M1345" s="10">
        <f>(((I1345/60)/60)/24)+DATE(1970,1,1)</f>
        <v>42601.165972222225</v>
      </c>
      <c r="N1345" t="b">
        <v>0</v>
      </c>
      <c r="O1345">
        <v>323</v>
      </c>
      <c r="P1345" t="b">
        <v>0</v>
      </c>
      <c r="Q1345" t="s">
        <v>8273</v>
      </c>
      <c r="R1345" s="6">
        <f>E1345/D1345</f>
        <v>1.02298</v>
      </c>
      <c r="S1345" s="5">
        <f>O1345/E1345</f>
        <v>6.3148839664509569E-3</v>
      </c>
      <c r="T1345" t="s">
        <v>8327</v>
      </c>
      <c r="U1345" t="s">
        <v>8329</v>
      </c>
    </row>
    <row r="1346" spans="1:21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0">
        <f t="shared" si="42"/>
        <v>42522.789803240739</v>
      </c>
      <c r="L1346" s="13" t="str">
        <f t="shared" si="43"/>
        <v>2016</v>
      </c>
      <c r="M1346" s="10">
        <f>(((I1346/60)/60)/24)+DATE(1970,1,1)</f>
        <v>42551.789803240739</v>
      </c>
      <c r="N1346" t="b">
        <v>0</v>
      </c>
      <c r="O1346">
        <v>139</v>
      </c>
      <c r="P1346" t="b">
        <v>1</v>
      </c>
      <c r="Q1346" t="s">
        <v>8274</v>
      </c>
      <c r="R1346" s="6">
        <f>E1346/D1346</f>
        <v>3.7773333333333334</v>
      </c>
      <c r="S1346" s="5">
        <f>O1346/E1346</f>
        <v>2.4532297917402048E-2</v>
      </c>
      <c r="T1346" t="s">
        <v>8330</v>
      </c>
      <c r="U1346" t="s">
        <v>8331</v>
      </c>
    </row>
    <row r="1347" spans="1:21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0">
        <f t="shared" ref="K1347:K1410" si="44">(((J1347/60)/60)/24)+DATE(1970,1,1)</f>
        <v>41799.814340277779</v>
      </c>
      <c r="L1347" s="13" t="str">
        <f t="shared" ref="L1347:L1410" si="45">TEXT(K1347,"yyyy")</f>
        <v>2014</v>
      </c>
      <c r="M1347" s="10">
        <f>(((I1347/60)/60)/24)+DATE(1970,1,1)</f>
        <v>41834.814340277779</v>
      </c>
      <c r="N1347" t="b">
        <v>0</v>
      </c>
      <c r="O1347">
        <v>7</v>
      </c>
      <c r="P1347" t="b">
        <v>1</v>
      </c>
      <c r="Q1347" t="s">
        <v>8274</v>
      </c>
      <c r="R1347" s="6">
        <f>E1347/D1347</f>
        <v>1.25</v>
      </c>
      <c r="S1347" s="5">
        <f>O1347/E1347</f>
        <v>1.8666666666666668E-2</v>
      </c>
      <c r="T1347" t="s">
        <v>8330</v>
      </c>
      <c r="U1347" t="s">
        <v>8331</v>
      </c>
    </row>
    <row r="1348" spans="1:21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0">
        <f t="shared" si="44"/>
        <v>41422.075821759259</v>
      </c>
      <c r="L1348" s="13" t="str">
        <f t="shared" si="45"/>
        <v>2013</v>
      </c>
      <c r="M1348" s="10">
        <f>(((I1348/60)/60)/24)+DATE(1970,1,1)</f>
        <v>41452.075821759259</v>
      </c>
      <c r="N1348" t="b">
        <v>0</v>
      </c>
      <c r="O1348">
        <v>149</v>
      </c>
      <c r="P1348" t="b">
        <v>1</v>
      </c>
      <c r="Q1348" t="s">
        <v>8274</v>
      </c>
      <c r="R1348" s="6">
        <f>E1348/D1348</f>
        <v>1.473265306122449</v>
      </c>
      <c r="S1348" s="5">
        <f>O1348/E1348</f>
        <v>2.0639977836265411E-2</v>
      </c>
      <c r="T1348" t="s">
        <v>8330</v>
      </c>
      <c r="U1348" t="s">
        <v>8331</v>
      </c>
    </row>
    <row r="1349" spans="1:21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0">
        <f t="shared" si="44"/>
        <v>42040.638020833328</v>
      </c>
      <c r="L1349" s="13" t="str">
        <f t="shared" si="45"/>
        <v>2015</v>
      </c>
      <c r="M1349" s="10">
        <f>(((I1349/60)/60)/24)+DATE(1970,1,1)</f>
        <v>42070.638020833328</v>
      </c>
      <c r="N1349" t="b">
        <v>0</v>
      </c>
      <c r="O1349">
        <v>31</v>
      </c>
      <c r="P1349" t="b">
        <v>1</v>
      </c>
      <c r="Q1349" t="s">
        <v>8274</v>
      </c>
      <c r="R1349" s="6">
        <f>E1349/D1349</f>
        <v>1.022</v>
      </c>
      <c r="S1349" s="5">
        <f>O1349/E1349</f>
        <v>1.213307240704501E-2</v>
      </c>
      <c r="T1349" t="s">
        <v>8330</v>
      </c>
      <c r="U1349" t="s">
        <v>8331</v>
      </c>
    </row>
    <row r="1350" spans="1:21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0">
        <f t="shared" si="44"/>
        <v>41963.506168981476</v>
      </c>
      <c r="L1350" s="13" t="str">
        <f t="shared" si="45"/>
        <v>2014</v>
      </c>
      <c r="M1350" s="10">
        <f>(((I1350/60)/60)/24)+DATE(1970,1,1)</f>
        <v>41991.506168981476</v>
      </c>
      <c r="N1350" t="b">
        <v>0</v>
      </c>
      <c r="O1350">
        <v>26</v>
      </c>
      <c r="P1350" t="b">
        <v>1</v>
      </c>
      <c r="Q1350" t="s">
        <v>8274</v>
      </c>
      <c r="R1350" s="6">
        <f>E1350/D1350</f>
        <v>1.018723404255319</v>
      </c>
      <c r="S1350" s="5">
        <f>O1350/E1350</f>
        <v>4.344193817878028E-3</v>
      </c>
      <c r="T1350" t="s">
        <v>8330</v>
      </c>
      <c r="U1350" t="s">
        <v>8331</v>
      </c>
    </row>
    <row r="1351" spans="1:21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0">
        <f t="shared" si="44"/>
        <v>42317.33258101852</v>
      </c>
      <c r="L1351" s="13" t="str">
        <f t="shared" si="45"/>
        <v>2015</v>
      </c>
      <c r="M1351" s="10">
        <f>(((I1351/60)/60)/24)+DATE(1970,1,1)</f>
        <v>42354.290972222225</v>
      </c>
      <c r="N1351" t="b">
        <v>0</v>
      </c>
      <c r="O1351">
        <v>172</v>
      </c>
      <c r="P1351" t="b">
        <v>1</v>
      </c>
      <c r="Q1351" t="s">
        <v>8274</v>
      </c>
      <c r="R1351" s="6">
        <f>E1351/D1351</f>
        <v>2.0419999999999998</v>
      </c>
      <c r="S1351" s="5">
        <f>O1351/E1351</f>
        <v>1.6846229187071498E-2</v>
      </c>
      <c r="T1351" t="s">
        <v>8330</v>
      </c>
      <c r="U1351" t="s">
        <v>8331</v>
      </c>
    </row>
    <row r="1352" spans="1:21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0">
        <f t="shared" si="44"/>
        <v>42334.013124999998</v>
      </c>
      <c r="L1352" s="13" t="str">
        <f t="shared" si="45"/>
        <v>2015</v>
      </c>
      <c r="M1352" s="10">
        <f>(((I1352/60)/60)/24)+DATE(1970,1,1)</f>
        <v>42364.013124999998</v>
      </c>
      <c r="N1352" t="b">
        <v>0</v>
      </c>
      <c r="O1352">
        <v>78</v>
      </c>
      <c r="P1352" t="b">
        <v>1</v>
      </c>
      <c r="Q1352" t="s">
        <v>8274</v>
      </c>
      <c r="R1352" s="6">
        <f>E1352/D1352</f>
        <v>1.0405</v>
      </c>
      <c r="S1352" s="5">
        <f>O1352/E1352</f>
        <v>1.4992791926958193E-2</v>
      </c>
      <c r="T1352" t="s">
        <v>8330</v>
      </c>
      <c r="U1352" t="s">
        <v>8331</v>
      </c>
    </row>
    <row r="1353" spans="1:21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0">
        <f t="shared" si="44"/>
        <v>42382.74009259259</v>
      </c>
      <c r="L1353" s="13" t="str">
        <f t="shared" si="45"/>
        <v>2016</v>
      </c>
      <c r="M1353" s="10">
        <f>(((I1353/60)/60)/24)+DATE(1970,1,1)</f>
        <v>42412.74009259259</v>
      </c>
      <c r="N1353" t="b">
        <v>0</v>
      </c>
      <c r="O1353">
        <v>120</v>
      </c>
      <c r="P1353" t="b">
        <v>1</v>
      </c>
      <c r="Q1353" t="s">
        <v>8274</v>
      </c>
      <c r="R1353" s="6">
        <f>E1353/D1353</f>
        <v>1.0126500000000001</v>
      </c>
      <c r="S1353" s="5">
        <f>O1353/E1353</f>
        <v>5.9250481410161454E-3</v>
      </c>
      <c r="T1353" t="s">
        <v>8330</v>
      </c>
      <c r="U1353" t="s">
        <v>8331</v>
      </c>
    </row>
    <row r="1354" spans="1:21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0">
        <f t="shared" si="44"/>
        <v>42200.578310185185</v>
      </c>
      <c r="L1354" s="13" t="str">
        <f t="shared" si="45"/>
        <v>2015</v>
      </c>
      <c r="M1354" s="10">
        <f>(((I1354/60)/60)/24)+DATE(1970,1,1)</f>
        <v>42252.165972222225</v>
      </c>
      <c r="N1354" t="b">
        <v>0</v>
      </c>
      <c r="O1354">
        <v>227</v>
      </c>
      <c r="P1354" t="b">
        <v>1</v>
      </c>
      <c r="Q1354" t="s">
        <v>8274</v>
      </c>
      <c r="R1354" s="6">
        <f>E1354/D1354</f>
        <v>1.3613999999999999</v>
      </c>
      <c r="S1354" s="5">
        <f>O1354/E1354</f>
        <v>1.6674012046422802E-2</v>
      </c>
      <c r="T1354" t="s">
        <v>8330</v>
      </c>
      <c r="U1354" t="s">
        <v>8331</v>
      </c>
    </row>
    <row r="1355" spans="1:21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0">
        <f t="shared" si="44"/>
        <v>41309.11791666667</v>
      </c>
      <c r="L1355" s="13" t="str">
        <f t="shared" si="45"/>
        <v>2013</v>
      </c>
      <c r="M1355" s="10">
        <f>(((I1355/60)/60)/24)+DATE(1970,1,1)</f>
        <v>41344</v>
      </c>
      <c r="N1355" t="b">
        <v>0</v>
      </c>
      <c r="O1355">
        <v>42</v>
      </c>
      <c r="P1355" t="b">
        <v>1</v>
      </c>
      <c r="Q1355" t="s">
        <v>8274</v>
      </c>
      <c r="R1355" s="6">
        <f>E1355/D1355</f>
        <v>1.3360000000000001</v>
      </c>
      <c r="S1355" s="5">
        <f>O1355/E1355</f>
        <v>3.1437125748502992E-2</v>
      </c>
      <c r="T1355" t="s">
        <v>8330</v>
      </c>
      <c r="U1355" t="s">
        <v>8331</v>
      </c>
    </row>
    <row r="1356" spans="1:21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0">
        <f t="shared" si="44"/>
        <v>42502.807627314818</v>
      </c>
      <c r="L1356" s="13" t="str">
        <f t="shared" si="45"/>
        <v>2016</v>
      </c>
      <c r="M1356" s="10">
        <f>(((I1356/60)/60)/24)+DATE(1970,1,1)</f>
        <v>42532.807627314818</v>
      </c>
      <c r="N1356" t="b">
        <v>0</v>
      </c>
      <c r="O1356">
        <v>64</v>
      </c>
      <c r="P1356" t="b">
        <v>1</v>
      </c>
      <c r="Q1356" t="s">
        <v>8274</v>
      </c>
      <c r="R1356" s="6">
        <f>E1356/D1356</f>
        <v>1.3025</v>
      </c>
      <c r="S1356" s="5">
        <f>O1356/E1356</f>
        <v>4.0946896992962251E-2</v>
      </c>
      <c r="T1356" t="s">
        <v>8330</v>
      </c>
      <c r="U1356" t="s">
        <v>8331</v>
      </c>
    </row>
    <row r="1357" spans="1:21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0">
        <f t="shared" si="44"/>
        <v>41213.254687499997</v>
      </c>
      <c r="L1357" s="13" t="str">
        <f t="shared" si="45"/>
        <v>2012</v>
      </c>
      <c r="M1357" s="10">
        <f>(((I1357/60)/60)/24)+DATE(1970,1,1)</f>
        <v>41243.416666666664</v>
      </c>
      <c r="N1357" t="b">
        <v>0</v>
      </c>
      <c r="O1357">
        <v>121</v>
      </c>
      <c r="P1357" t="b">
        <v>1</v>
      </c>
      <c r="Q1357" t="s">
        <v>8274</v>
      </c>
      <c r="R1357" s="6">
        <f>E1357/D1357</f>
        <v>1.2267999999999999</v>
      </c>
      <c r="S1357" s="5">
        <f>O1357/E1357</f>
        <v>3.9452233452885559E-2</v>
      </c>
      <c r="T1357" t="s">
        <v>8330</v>
      </c>
      <c r="U1357" t="s">
        <v>8331</v>
      </c>
    </row>
    <row r="1358" spans="1:21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0">
        <f t="shared" si="44"/>
        <v>41430.038888888892</v>
      </c>
      <c r="L1358" s="13" t="str">
        <f t="shared" si="45"/>
        <v>2013</v>
      </c>
      <c r="M1358" s="10">
        <f>(((I1358/60)/60)/24)+DATE(1970,1,1)</f>
        <v>41460.038888888892</v>
      </c>
      <c r="N1358" t="b">
        <v>0</v>
      </c>
      <c r="O1358">
        <v>87</v>
      </c>
      <c r="P1358" t="b">
        <v>1</v>
      </c>
      <c r="Q1358" t="s">
        <v>8274</v>
      </c>
      <c r="R1358" s="6">
        <f>E1358/D1358</f>
        <v>1.8281058823529412</v>
      </c>
      <c r="S1358" s="5">
        <f>O1358/E1358</f>
        <v>1.399712978396154E-2</v>
      </c>
      <c r="T1358" t="s">
        <v>8330</v>
      </c>
      <c r="U1358" t="s">
        <v>8331</v>
      </c>
    </row>
    <row r="1359" spans="1:21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0">
        <f t="shared" si="44"/>
        <v>41304.962233796294</v>
      </c>
      <c r="L1359" s="13" t="str">
        <f t="shared" si="45"/>
        <v>2013</v>
      </c>
      <c r="M1359" s="10">
        <f>(((I1359/60)/60)/24)+DATE(1970,1,1)</f>
        <v>41334.249305555553</v>
      </c>
      <c r="N1359" t="b">
        <v>0</v>
      </c>
      <c r="O1359">
        <v>65</v>
      </c>
      <c r="P1359" t="b">
        <v>1</v>
      </c>
      <c r="Q1359" t="s">
        <v>8274</v>
      </c>
      <c r="R1359" s="6">
        <f>E1359/D1359</f>
        <v>1.2529999999999999</v>
      </c>
      <c r="S1359" s="5">
        <f>O1359/E1359</f>
        <v>2.5937749401436554E-2</v>
      </c>
      <c r="T1359" t="s">
        <v>8330</v>
      </c>
      <c r="U1359" t="s">
        <v>8331</v>
      </c>
    </row>
    <row r="1360" spans="1:21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0">
        <f t="shared" si="44"/>
        <v>40689.570868055554</v>
      </c>
      <c r="L1360" s="13" t="str">
        <f t="shared" si="45"/>
        <v>2011</v>
      </c>
      <c r="M1360" s="10">
        <f>(((I1360/60)/60)/24)+DATE(1970,1,1)</f>
        <v>40719.570868055554</v>
      </c>
      <c r="N1360" t="b">
        <v>0</v>
      </c>
      <c r="O1360">
        <v>49</v>
      </c>
      <c r="P1360" t="b">
        <v>1</v>
      </c>
      <c r="Q1360" t="s">
        <v>8274</v>
      </c>
      <c r="R1360" s="6">
        <f>E1360/D1360</f>
        <v>1.1166666666666667</v>
      </c>
      <c r="S1360" s="5">
        <f>O1360/E1360</f>
        <v>1.4626865671641792E-2</v>
      </c>
      <c r="T1360" t="s">
        <v>8330</v>
      </c>
      <c r="U1360" t="s">
        <v>8331</v>
      </c>
    </row>
    <row r="1361" spans="1:21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0">
        <f t="shared" si="44"/>
        <v>40668.814699074072</v>
      </c>
      <c r="L1361" s="13" t="str">
        <f t="shared" si="45"/>
        <v>2011</v>
      </c>
      <c r="M1361" s="10">
        <f>(((I1361/60)/60)/24)+DATE(1970,1,1)</f>
        <v>40730.814699074072</v>
      </c>
      <c r="N1361" t="b">
        <v>0</v>
      </c>
      <c r="O1361">
        <v>19</v>
      </c>
      <c r="P1361" t="b">
        <v>1</v>
      </c>
      <c r="Q1361" t="s">
        <v>8274</v>
      </c>
      <c r="R1361" s="6">
        <f>E1361/D1361</f>
        <v>1.1575757575757575</v>
      </c>
      <c r="S1361" s="5">
        <f>O1361/E1361</f>
        <v>2.4869109947643978E-2</v>
      </c>
      <c r="T1361" t="s">
        <v>8330</v>
      </c>
      <c r="U1361" t="s">
        <v>8331</v>
      </c>
    </row>
    <row r="1362" spans="1:21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0">
        <f t="shared" si="44"/>
        <v>41095.900694444441</v>
      </c>
      <c r="L1362" s="13" t="str">
        <f t="shared" si="45"/>
        <v>2012</v>
      </c>
      <c r="M1362" s="10">
        <f>(((I1362/60)/60)/24)+DATE(1970,1,1)</f>
        <v>41123.900694444441</v>
      </c>
      <c r="N1362" t="b">
        <v>0</v>
      </c>
      <c r="O1362">
        <v>81</v>
      </c>
      <c r="P1362" t="b">
        <v>1</v>
      </c>
      <c r="Q1362" t="s">
        <v>8274</v>
      </c>
      <c r="R1362" s="6">
        <f>E1362/D1362</f>
        <v>1.732</v>
      </c>
      <c r="S1362" s="5">
        <f>O1362/E1362</f>
        <v>3.117782909930716E-2</v>
      </c>
      <c r="T1362" t="s">
        <v>8330</v>
      </c>
      <c r="U1362" t="s">
        <v>8331</v>
      </c>
    </row>
    <row r="1363" spans="1:21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0">
        <f t="shared" si="44"/>
        <v>41781.717268518521</v>
      </c>
      <c r="L1363" s="13" t="str">
        <f t="shared" si="45"/>
        <v>2014</v>
      </c>
      <c r="M1363" s="10">
        <f>(((I1363/60)/60)/24)+DATE(1970,1,1)</f>
        <v>41811.717268518521</v>
      </c>
      <c r="N1363" t="b">
        <v>0</v>
      </c>
      <c r="O1363">
        <v>264</v>
      </c>
      <c r="P1363" t="b">
        <v>1</v>
      </c>
      <c r="Q1363" t="s">
        <v>8274</v>
      </c>
      <c r="R1363" s="6">
        <f>E1363/D1363</f>
        <v>1.2598333333333334</v>
      </c>
      <c r="S1363" s="5">
        <f>O1363/E1363</f>
        <v>3.4925254663315253E-2</v>
      </c>
      <c r="T1363" t="s">
        <v>8330</v>
      </c>
      <c r="U1363" t="s">
        <v>8331</v>
      </c>
    </row>
    <row r="1364" spans="1:21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0">
        <f t="shared" si="44"/>
        <v>41464.934386574074</v>
      </c>
      <c r="L1364" s="13" t="str">
        <f t="shared" si="45"/>
        <v>2013</v>
      </c>
      <c r="M1364" s="10">
        <f>(((I1364/60)/60)/24)+DATE(1970,1,1)</f>
        <v>41524.934386574074</v>
      </c>
      <c r="N1364" t="b">
        <v>0</v>
      </c>
      <c r="O1364">
        <v>25</v>
      </c>
      <c r="P1364" t="b">
        <v>1</v>
      </c>
      <c r="Q1364" t="s">
        <v>8274</v>
      </c>
      <c r="R1364" s="6">
        <f>E1364/D1364</f>
        <v>1.091</v>
      </c>
      <c r="S1364" s="5">
        <f>O1364/E1364</f>
        <v>2.2914757103574702E-2</v>
      </c>
      <c r="T1364" t="s">
        <v>8330</v>
      </c>
      <c r="U1364" t="s">
        <v>8331</v>
      </c>
    </row>
    <row r="1365" spans="1:21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0">
        <f t="shared" si="44"/>
        <v>42396.8440625</v>
      </c>
      <c r="L1365" s="13" t="str">
        <f t="shared" si="45"/>
        <v>2016</v>
      </c>
      <c r="M1365" s="10">
        <f>(((I1365/60)/60)/24)+DATE(1970,1,1)</f>
        <v>42415.332638888889</v>
      </c>
      <c r="N1365" t="b">
        <v>0</v>
      </c>
      <c r="O1365">
        <v>5</v>
      </c>
      <c r="P1365" t="b">
        <v>1</v>
      </c>
      <c r="Q1365" t="s">
        <v>8274</v>
      </c>
      <c r="R1365" s="6">
        <f>E1365/D1365</f>
        <v>1</v>
      </c>
      <c r="S1365" s="5">
        <f>O1365/E1365</f>
        <v>2.5000000000000001E-2</v>
      </c>
      <c r="T1365" t="s">
        <v>8330</v>
      </c>
      <c r="U1365" t="s">
        <v>8331</v>
      </c>
    </row>
    <row r="1366" spans="1:21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0">
        <f t="shared" si="44"/>
        <v>41951.695671296293</v>
      </c>
      <c r="L1366" s="13" t="str">
        <f t="shared" si="45"/>
        <v>2014</v>
      </c>
      <c r="M1366" s="10">
        <f>(((I1366/60)/60)/24)+DATE(1970,1,1)</f>
        <v>42011.6956712963</v>
      </c>
      <c r="N1366" t="b">
        <v>0</v>
      </c>
      <c r="O1366">
        <v>144</v>
      </c>
      <c r="P1366" t="b">
        <v>1</v>
      </c>
      <c r="Q1366" t="s">
        <v>8276</v>
      </c>
      <c r="R1366" s="6">
        <f>E1366/D1366</f>
        <v>1.1864285714285714</v>
      </c>
      <c r="S1366" s="5">
        <f>O1366/E1366</f>
        <v>2.8898254063816978E-3</v>
      </c>
      <c r="T1366" t="s">
        <v>8333</v>
      </c>
      <c r="U1366" t="s">
        <v>8334</v>
      </c>
    </row>
    <row r="1367" spans="1:21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0">
        <f t="shared" si="44"/>
        <v>42049.733240740738</v>
      </c>
      <c r="L1367" s="13" t="str">
        <f t="shared" si="45"/>
        <v>2015</v>
      </c>
      <c r="M1367" s="10">
        <f>(((I1367/60)/60)/24)+DATE(1970,1,1)</f>
        <v>42079.691574074073</v>
      </c>
      <c r="N1367" t="b">
        <v>0</v>
      </c>
      <c r="O1367">
        <v>92</v>
      </c>
      <c r="P1367" t="b">
        <v>1</v>
      </c>
      <c r="Q1367" t="s">
        <v>8276</v>
      </c>
      <c r="R1367" s="6">
        <f>E1367/D1367</f>
        <v>1.0026666666666666</v>
      </c>
      <c r="S1367" s="5">
        <f>O1367/E1367</f>
        <v>1.223404255319149E-2</v>
      </c>
      <c r="T1367" t="s">
        <v>8333</v>
      </c>
      <c r="U1367" t="s">
        <v>8334</v>
      </c>
    </row>
    <row r="1368" spans="1:2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0">
        <f t="shared" si="44"/>
        <v>41924.996099537035</v>
      </c>
      <c r="L1368" s="13" t="str">
        <f t="shared" si="45"/>
        <v>2014</v>
      </c>
      <c r="M1368" s="10">
        <f>(((I1368/60)/60)/24)+DATE(1970,1,1)</f>
        <v>41970.037766203706</v>
      </c>
      <c r="N1368" t="b">
        <v>0</v>
      </c>
      <c r="O1368">
        <v>147</v>
      </c>
      <c r="P1368" t="b">
        <v>1</v>
      </c>
      <c r="Q1368" t="s">
        <v>8276</v>
      </c>
      <c r="R1368" s="6">
        <f>E1368/D1368</f>
        <v>1.2648920000000001</v>
      </c>
      <c r="S1368" s="5">
        <f>O1368/E1368</f>
        <v>1.5495394073169882E-2</v>
      </c>
      <c r="T1368" t="s">
        <v>8333</v>
      </c>
      <c r="U1368" t="s">
        <v>8334</v>
      </c>
    </row>
    <row r="1369" spans="1:21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0">
        <f t="shared" si="44"/>
        <v>42292.002893518518</v>
      </c>
      <c r="L1369" s="13" t="str">
        <f t="shared" si="45"/>
        <v>2015</v>
      </c>
      <c r="M1369" s="10">
        <f>(((I1369/60)/60)/24)+DATE(1970,1,1)</f>
        <v>42322.044560185182</v>
      </c>
      <c r="N1369" t="b">
        <v>0</v>
      </c>
      <c r="O1369">
        <v>90</v>
      </c>
      <c r="P1369" t="b">
        <v>1</v>
      </c>
      <c r="Q1369" t="s">
        <v>8276</v>
      </c>
      <c r="R1369" s="6">
        <f>E1369/D1369</f>
        <v>1.1426000000000001</v>
      </c>
      <c r="S1369" s="5">
        <f>O1369/E1369</f>
        <v>1.5753544547523191E-2</v>
      </c>
      <c r="T1369" t="s">
        <v>8333</v>
      </c>
      <c r="U1369" t="s">
        <v>8334</v>
      </c>
    </row>
    <row r="1370" spans="1:21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0">
        <f t="shared" si="44"/>
        <v>42146.190902777773</v>
      </c>
      <c r="L1370" s="13" t="str">
        <f t="shared" si="45"/>
        <v>2015</v>
      </c>
      <c r="M1370" s="10">
        <f>(((I1370/60)/60)/24)+DATE(1970,1,1)</f>
        <v>42170.190902777773</v>
      </c>
      <c r="N1370" t="b">
        <v>0</v>
      </c>
      <c r="O1370">
        <v>87</v>
      </c>
      <c r="P1370" t="b">
        <v>1</v>
      </c>
      <c r="Q1370" t="s">
        <v>8276</v>
      </c>
      <c r="R1370" s="6">
        <f>E1370/D1370</f>
        <v>1.107</v>
      </c>
      <c r="S1370" s="5">
        <f>O1370/E1370</f>
        <v>1.5718157181571817E-2</v>
      </c>
      <c r="T1370" t="s">
        <v>8333</v>
      </c>
      <c r="U1370" t="s">
        <v>8334</v>
      </c>
    </row>
    <row r="1371" spans="1:21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0">
        <f t="shared" si="44"/>
        <v>41710.594282407408</v>
      </c>
      <c r="L1371" s="13" t="str">
        <f t="shared" si="45"/>
        <v>2014</v>
      </c>
      <c r="M1371" s="10">
        <f>(((I1371/60)/60)/24)+DATE(1970,1,1)</f>
        <v>41740.594282407408</v>
      </c>
      <c r="N1371" t="b">
        <v>0</v>
      </c>
      <c r="O1371">
        <v>406</v>
      </c>
      <c r="P1371" t="b">
        <v>1</v>
      </c>
      <c r="Q1371" t="s">
        <v>8276</v>
      </c>
      <c r="R1371" s="6">
        <f>E1371/D1371</f>
        <v>1.0534805315203954</v>
      </c>
      <c r="S1371" s="5">
        <f>O1371/E1371</f>
        <v>1.1909430831873744E-2</v>
      </c>
      <c r="T1371" t="s">
        <v>8333</v>
      </c>
      <c r="U1371" t="s">
        <v>8334</v>
      </c>
    </row>
    <row r="1372" spans="1:21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0">
        <f t="shared" si="44"/>
        <v>41548.00335648148</v>
      </c>
      <c r="L1372" s="13" t="str">
        <f t="shared" si="45"/>
        <v>2013</v>
      </c>
      <c r="M1372" s="10">
        <f>(((I1372/60)/60)/24)+DATE(1970,1,1)</f>
        <v>41563.00335648148</v>
      </c>
      <c r="N1372" t="b">
        <v>0</v>
      </c>
      <c r="O1372">
        <v>20</v>
      </c>
      <c r="P1372" t="b">
        <v>1</v>
      </c>
      <c r="Q1372" t="s">
        <v>8276</v>
      </c>
      <c r="R1372" s="6">
        <f>E1372/D1372</f>
        <v>1.0366666666666666</v>
      </c>
      <c r="S1372" s="5">
        <f>O1372/E1372</f>
        <v>1.2861736334405145E-2</v>
      </c>
      <c r="T1372" t="s">
        <v>8333</v>
      </c>
      <c r="U1372" t="s">
        <v>8334</v>
      </c>
    </row>
    <row r="1373" spans="1:21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0">
        <f t="shared" si="44"/>
        <v>42101.758587962962</v>
      </c>
      <c r="L1373" s="13" t="str">
        <f t="shared" si="45"/>
        <v>2015</v>
      </c>
      <c r="M1373" s="10">
        <f>(((I1373/60)/60)/24)+DATE(1970,1,1)</f>
        <v>42131.758587962962</v>
      </c>
      <c r="N1373" t="b">
        <v>0</v>
      </c>
      <c r="O1373">
        <v>70</v>
      </c>
      <c r="P1373" t="b">
        <v>1</v>
      </c>
      <c r="Q1373" t="s">
        <v>8276</v>
      </c>
      <c r="R1373" s="6">
        <f>E1373/D1373</f>
        <v>1.0708672667523933</v>
      </c>
      <c r="S1373" s="5">
        <f>O1373/E1373</f>
        <v>9.3395597064709814E-3</v>
      </c>
      <c r="T1373" t="s">
        <v>8333</v>
      </c>
      <c r="U1373" t="s">
        <v>8334</v>
      </c>
    </row>
    <row r="1374" spans="1:2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0">
        <f t="shared" si="44"/>
        <v>41072.739953703705</v>
      </c>
      <c r="L1374" s="13" t="str">
        <f t="shared" si="45"/>
        <v>2012</v>
      </c>
      <c r="M1374" s="10">
        <f>(((I1374/60)/60)/24)+DATE(1970,1,1)</f>
        <v>41102.739953703705</v>
      </c>
      <c r="N1374" t="b">
        <v>0</v>
      </c>
      <c r="O1374">
        <v>16</v>
      </c>
      <c r="P1374" t="b">
        <v>1</v>
      </c>
      <c r="Q1374" t="s">
        <v>8276</v>
      </c>
      <c r="R1374" s="6">
        <f>E1374/D1374</f>
        <v>1.24</v>
      </c>
      <c r="S1374" s="5">
        <f>O1374/E1374</f>
        <v>2.5806451612903226E-2</v>
      </c>
      <c r="T1374" t="s">
        <v>8333</v>
      </c>
      <c r="U1374" t="s">
        <v>8334</v>
      </c>
    </row>
    <row r="1375" spans="1:21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0">
        <f t="shared" si="44"/>
        <v>42704.95177083333</v>
      </c>
      <c r="L1375" s="13" t="str">
        <f t="shared" si="45"/>
        <v>2016</v>
      </c>
      <c r="M1375" s="10">
        <f>(((I1375/60)/60)/24)+DATE(1970,1,1)</f>
        <v>42734.95177083333</v>
      </c>
      <c r="N1375" t="b">
        <v>0</v>
      </c>
      <c r="O1375">
        <v>52</v>
      </c>
      <c r="P1375" t="b">
        <v>1</v>
      </c>
      <c r="Q1375" t="s">
        <v>8276</v>
      </c>
      <c r="R1375" s="6">
        <f>E1375/D1375</f>
        <v>1.0501</v>
      </c>
      <c r="S1375" s="5">
        <f>O1375/E1375</f>
        <v>4.9519093419674318E-3</v>
      </c>
      <c r="T1375" t="s">
        <v>8333</v>
      </c>
      <c r="U1375" t="s">
        <v>8334</v>
      </c>
    </row>
    <row r="1376" spans="1:21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0">
        <f t="shared" si="44"/>
        <v>42424.161898148144</v>
      </c>
      <c r="L1376" s="13" t="str">
        <f t="shared" si="45"/>
        <v>2016</v>
      </c>
      <c r="M1376" s="10">
        <f>(((I1376/60)/60)/24)+DATE(1970,1,1)</f>
        <v>42454.12023148148</v>
      </c>
      <c r="N1376" t="b">
        <v>0</v>
      </c>
      <c r="O1376">
        <v>66</v>
      </c>
      <c r="P1376" t="b">
        <v>1</v>
      </c>
      <c r="Q1376" t="s">
        <v>8276</v>
      </c>
      <c r="R1376" s="6">
        <f>E1376/D1376</f>
        <v>1.8946666666666667</v>
      </c>
      <c r="S1376" s="5">
        <f>O1376/E1376</f>
        <v>2.322308233638283E-2</v>
      </c>
      <c r="T1376" t="s">
        <v>8333</v>
      </c>
      <c r="U1376" t="s">
        <v>8334</v>
      </c>
    </row>
    <row r="1377" spans="1:21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0">
        <f t="shared" si="44"/>
        <v>42720.066192129627</v>
      </c>
      <c r="L1377" s="13" t="str">
        <f t="shared" si="45"/>
        <v>2016</v>
      </c>
      <c r="M1377" s="10">
        <f>(((I1377/60)/60)/24)+DATE(1970,1,1)</f>
        <v>42750.066192129627</v>
      </c>
      <c r="N1377" t="b">
        <v>0</v>
      </c>
      <c r="O1377">
        <v>109</v>
      </c>
      <c r="P1377" t="b">
        <v>1</v>
      </c>
      <c r="Q1377" t="s">
        <v>8276</v>
      </c>
      <c r="R1377" s="6">
        <f>E1377/D1377</f>
        <v>1.7132499999999999</v>
      </c>
      <c r="S1377" s="5">
        <f>O1377/E1377</f>
        <v>1.5905442871735006E-2</v>
      </c>
      <c r="T1377" t="s">
        <v>8333</v>
      </c>
      <c r="U1377" t="s">
        <v>8334</v>
      </c>
    </row>
    <row r="1378" spans="1:21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0">
        <f t="shared" si="44"/>
        <v>42677.669050925921</v>
      </c>
      <c r="L1378" s="13" t="str">
        <f t="shared" si="45"/>
        <v>2016</v>
      </c>
      <c r="M1378" s="10">
        <f>(((I1378/60)/60)/24)+DATE(1970,1,1)</f>
        <v>42707.710717592592</v>
      </c>
      <c r="N1378" t="b">
        <v>0</v>
      </c>
      <c r="O1378">
        <v>168</v>
      </c>
      <c r="P1378" t="b">
        <v>1</v>
      </c>
      <c r="Q1378" t="s">
        <v>8276</v>
      </c>
      <c r="R1378" s="6">
        <f>E1378/D1378</f>
        <v>2.5248648648648651</v>
      </c>
      <c r="S1378" s="5">
        <f>O1378/E1378</f>
        <v>1.7983301220295438E-2</v>
      </c>
      <c r="T1378" t="s">
        <v>8333</v>
      </c>
      <c r="U1378" t="s">
        <v>8334</v>
      </c>
    </row>
    <row r="1379" spans="1:21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0">
        <f t="shared" si="44"/>
        <v>42747.219560185185</v>
      </c>
      <c r="L1379" s="13" t="str">
        <f t="shared" si="45"/>
        <v>2017</v>
      </c>
      <c r="M1379" s="10">
        <f>(((I1379/60)/60)/24)+DATE(1970,1,1)</f>
        <v>42769.174305555556</v>
      </c>
      <c r="N1379" t="b">
        <v>0</v>
      </c>
      <c r="O1379">
        <v>31</v>
      </c>
      <c r="P1379" t="b">
        <v>1</v>
      </c>
      <c r="Q1379" t="s">
        <v>8276</v>
      </c>
      <c r="R1379" s="6">
        <f>E1379/D1379</f>
        <v>1.1615384615384616</v>
      </c>
      <c r="S1379" s="5">
        <f>O1379/E1379</f>
        <v>2.052980132450331E-2</v>
      </c>
      <c r="T1379" t="s">
        <v>8333</v>
      </c>
      <c r="U1379" t="s">
        <v>8334</v>
      </c>
    </row>
    <row r="1380" spans="1:2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0">
        <f t="shared" si="44"/>
        <v>42568.759374999994</v>
      </c>
      <c r="L1380" s="13" t="str">
        <f t="shared" si="45"/>
        <v>2016</v>
      </c>
      <c r="M1380" s="10">
        <f>(((I1380/60)/60)/24)+DATE(1970,1,1)</f>
        <v>42583.759374999994</v>
      </c>
      <c r="N1380" t="b">
        <v>0</v>
      </c>
      <c r="O1380">
        <v>133</v>
      </c>
      <c r="P1380" t="b">
        <v>1</v>
      </c>
      <c r="Q1380" t="s">
        <v>8276</v>
      </c>
      <c r="R1380" s="6">
        <f>E1380/D1380</f>
        <v>2.0335000000000001</v>
      </c>
      <c r="S1380" s="5">
        <f>O1380/E1380</f>
        <v>3.2702237521514632E-2</v>
      </c>
      <c r="T1380" t="s">
        <v>8333</v>
      </c>
      <c r="U1380" t="s">
        <v>8334</v>
      </c>
    </row>
    <row r="1381" spans="1:21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0">
        <f t="shared" si="44"/>
        <v>42130.491620370376</v>
      </c>
      <c r="L1381" s="13" t="str">
        <f t="shared" si="45"/>
        <v>2015</v>
      </c>
      <c r="M1381" s="10">
        <f>(((I1381/60)/60)/24)+DATE(1970,1,1)</f>
        <v>42160.491620370376</v>
      </c>
      <c r="N1381" t="b">
        <v>0</v>
      </c>
      <c r="O1381">
        <v>151</v>
      </c>
      <c r="P1381" t="b">
        <v>1</v>
      </c>
      <c r="Q1381" t="s">
        <v>8276</v>
      </c>
      <c r="R1381" s="6">
        <f>E1381/D1381</f>
        <v>1.1160000000000001</v>
      </c>
      <c r="S1381" s="5">
        <f>O1381/E1381</f>
        <v>1.3530465949820788E-2</v>
      </c>
      <c r="T1381" t="s">
        <v>8333</v>
      </c>
      <c r="U1381" t="s">
        <v>8334</v>
      </c>
    </row>
    <row r="1382" spans="1:21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0">
        <f t="shared" si="44"/>
        <v>42141.762800925921</v>
      </c>
      <c r="L1382" s="13" t="str">
        <f t="shared" si="45"/>
        <v>2015</v>
      </c>
      <c r="M1382" s="10">
        <f>(((I1382/60)/60)/24)+DATE(1970,1,1)</f>
        <v>42164.083333333328</v>
      </c>
      <c r="N1382" t="b">
        <v>0</v>
      </c>
      <c r="O1382">
        <v>5</v>
      </c>
      <c r="P1382" t="b">
        <v>1</v>
      </c>
      <c r="Q1382" t="s">
        <v>8276</v>
      </c>
      <c r="R1382" s="6">
        <f>E1382/D1382</f>
        <v>4.24</v>
      </c>
      <c r="S1382" s="5">
        <f>O1382/E1382</f>
        <v>4.716981132075472E-2</v>
      </c>
      <c r="T1382" t="s">
        <v>8333</v>
      </c>
      <c r="U1382" t="s">
        <v>8334</v>
      </c>
    </row>
    <row r="1383" spans="1:21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0">
        <f t="shared" si="44"/>
        <v>42703.214409722219</v>
      </c>
      <c r="L1383" s="13" t="str">
        <f t="shared" si="45"/>
        <v>2016</v>
      </c>
      <c r="M1383" s="10">
        <f>(((I1383/60)/60)/24)+DATE(1970,1,1)</f>
        <v>42733.214409722219</v>
      </c>
      <c r="N1383" t="b">
        <v>0</v>
      </c>
      <c r="O1383">
        <v>73</v>
      </c>
      <c r="P1383" t="b">
        <v>1</v>
      </c>
      <c r="Q1383" t="s">
        <v>8276</v>
      </c>
      <c r="R1383" s="6">
        <f>E1383/D1383</f>
        <v>1.071</v>
      </c>
      <c r="S1383" s="5">
        <f>O1383/E1383</f>
        <v>1.3632119514472456E-2</v>
      </c>
      <c r="T1383" t="s">
        <v>8333</v>
      </c>
      <c r="U1383" t="s">
        <v>8334</v>
      </c>
    </row>
    <row r="1384" spans="1:21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0">
        <f t="shared" si="44"/>
        <v>41370.800185185188</v>
      </c>
      <c r="L1384" s="13" t="str">
        <f t="shared" si="45"/>
        <v>2013</v>
      </c>
      <c r="M1384" s="10">
        <f>(((I1384/60)/60)/24)+DATE(1970,1,1)</f>
        <v>41400.800185185188</v>
      </c>
      <c r="N1384" t="b">
        <v>0</v>
      </c>
      <c r="O1384">
        <v>148</v>
      </c>
      <c r="P1384" t="b">
        <v>1</v>
      </c>
      <c r="Q1384" t="s">
        <v>8276</v>
      </c>
      <c r="R1384" s="6">
        <f>E1384/D1384</f>
        <v>1.043625</v>
      </c>
      <c r="S1384" s="5">
        <f>O1384/E1384</f>
        <v>1.7726673853156065E-2</v>
      </c>
      <c r="T1384" t="s">
        <v>8333</v>
      </c>
      <c r="U1384" t="s">
        <v>8334</v>
      </c>
    </row>
    <row r="1385" spans="1:21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0">
        <f t="shared" si="44"/>
        <v>42707.074976851851</v>
      </c>
      <c r="L1385" s="13" t="str">
        <f t="shared" si="45"/>
        <v>2016</v>
      </c>
      <c r="M1385" s="10">
        <f>(((I1385/60)/60)/24)+DATE(1970,1,1)</f>
        <v>42727.074976851851</v>
      </c>
      <c r="N1385" t="b">
        <v>0</v>
      </c>
      <c r="O1385">
        <v>93</v>
      </c>
      <c r="P1385" t="b">
        <v>1</v>
      </c>
      <c r="Q1385" t="s">
        <v>8276</v>
      </c>
      <c r="R1385" s="6">
        <f>E1385/D1385</f>
        <v>2.124090909090909</v>
      </c>
      <c r="S1385" s="5">
        <f>O1385/E1385</f>
        <v>1.9901562165632356E-2</v>
      </c>
      <c r="T1385" t="s">
        <v>8333</v>
      </c>
      <c r="U1385" t="s">
        <v>8334</v>
      </c>
    </row>
    <row r="1386" spans="1:21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0">
        <f t="shared" si="44"/>
        <v>42160.735208333332</v>
      </c>
      <c r="L1386" s="13" t="str">
        <f t="shared" si="45"/>
        <v>2015</v>
      </c>
      <c r="M1386" s="10">
        <f>(((I1386/60)/60)/24)+DATE(1970,1,1)</f>
        <v>42190.735208333332</v>
      </c>
      <c r="N1386" t="b">
        <v>0</v>
      </c>
      <c r="O1386">
        <v>63</v>
      </c>
      <c r="P1386" t="b">
        <v>1</v>
      </c>
      <c r="Q1386" t="s">
        <v>8276</v>
      </c>
      <c r="R1386" s="6">
        <f>E1386/D1386</f>
        <v>1.2408571428571429</v>
      </c>
      <c r="S1386" s="5">
        <f>O1386/E1386</f>
        <v>1.4506101772967994E-2</v>
      </c>
      <c r="T1386" t="s">
        <v>8333</v>
      </c>
      <c r="U1386" t="s">
        <v>8334</v>
      </c>
    </row>
    <row r="1387" spans="1:21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0">
        <f t="shared" si="44"/>
        <v>42433.688900462963</v>
      </c>
      <c r="L1387" s="13" t="str">
        <f t="shared" si="45"/>
        <v>2016</v>
      </c>
      <c r="M1387" s="10">
        <f>(((I1387/60)/60)/24)+DATE(1970,1,1)</f>
        <v>42489.507638888885</v>
      </c>
      <c r="N1387" t="b">
        <v>0</v>
      </c>
      <c r="O1387">
        <v>134</v>
      </c>
      <c r="P1387" t="b">
        <v>1</v>
      </c>
      <c r="Q1387" t="s">
        <v>8276</v>
      </c>
      <c r="R1387" s="6">
        <f>E1387/D1387</f>
        <v>1.10406125</v>
      </c>
      <c r="S1387" s="5">
        <f>O1387/E1387</f>
        <v>1.517125974668525E-2</v>
      </c>
      <c r="T1387" t="s">
        <v>8333</v>
      </c>
      <c r="U1387" t="s">
        <v>8334</v>
      </c>
    </row>
    <row r="1388" spans="1:21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0">
        <f t="shared" si="44"/>
        <v>42184.646863425922</v>
      </c>
      <c r="L1388" s="13" t="str">
        <f t="shared" si="45"/>
        <v>2015</v>
      </c>
      <c r="M1388" s="10">
        <f>(((I1388/60)/60)/24)+DATE(1970,1,1)</f>
        <v>42214.646863425922</v>
      </c>
      <c r="N1388" t="b">
        <v>0</v>
      </c>
      <c r="O1388">
        <v>14</v>
      </c>
      <c r="P1388" t="b">
        <v>1</v>
      </c>
      <c r="Q1388" t="s">
        <v>8276</v>
      </c>
      <c r="R1388" s="6">
        <f>E1388/D1388</f>
        <v>2.1875</v>
      </c>
      <c r="S1388" s="5">
        <f>O1388/E1388</f>
        <v>1.6E-2</v>
      </c>
      <c r="T1388" t="s">
        <v>8333</v>
      </c>
      <c r="U1388" t="s">
        <v>8334</v>
      </c>
    </row>
    <row r="1389" spans="1:21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0">
        <f t="shared" si="44"/>
        <v>42126.92123842593</v>
      </c>
      <c r="L1389" s="13" t="str">
        <f t="shared" si="45"/>
        <v>2015</v>
      </c>
      <c r="M1389" s="10">
        <f>(((I1389/60)/60)/24)+DATE(1970,1,1)</f>
        <v>42158.1875</v>
      </c>
      <c r="N1389" t="b">
        <v>0</v>
      </c>
      <c r="O1389">
        <v>78</v>
      </c>
      <c r="P1389" t="b">
        <v>1</v>
      </c>
      <c r="Q1389" t="s">
        <v>8276</v>
      </c>
      <c r="R1389" s="6">
        <f>E1389/D1389</f>
        <v>1.36625</v>
      </c>
      <c r="S1389" s="5">
        <f>O1389/E1389</f>
        <v>1.4272644098810613E-2</v>
      </c>
      <c r="T1389" t="s">
        <v>8333</v>
      </c>
      <c r="U1389" t="s">
        <v>8334</v>
      </c>
    </row>
    <row r="1390" spans="1:21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0">
        <f t="shared" si="44"/>
        <v>42634.614780092597</v>
      </c>
      <c r="L1390" s="13" t="str">
        <f t="shared" si="45"/>
        <v>2016</v>
      </c>
      <c r="M1390" s="10">
        <f>(((I1390/60)/60)/24)+DATE(1970,1,1)</f>
        <v>42660.676388888889</v>
      </c>
      <c r="N1390" t="b">
        <v>0</v>
      </c>
      <c r="O1390">
        <v>112</v>
      </c>
      <c r="P1390" t="b">
        <v>1</v>
      </c>
      <c r="Q1390" t="s">
        <v>8276</v>
      </c>
      <c r="R1390" s="6">
        <f>E1390/D1390</f>
        <v>1.348074</v>
      </c>
      <c r="S1390" s="5">
        <f>O1390/E1390</f>
        <v>1.6616298511802765E-2</v>
      </c>
      <c r="T1390" t="s">
        <v>8333</v>
      </c>
      <c r="U1390" t="s">
        <v>8334</v>
      </c>
    </row>
    <row r="1391" spans="1:21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0">
        <f t="shared" si="44"/>
        <v>42565.480983796297</v>
      </c>
      <c r="L1391" s="13" t="str">
        <f t="shared" si="45"/>
        <v>2016</v>
      </c>
      <c r="M1391" s="10">
        <f>(((I1391/60)/60)/24)+DATE(1970,1,1)</f>
        <v>42595.480983796297</v>
      </c>
      <c r="N1391" t="b">
        <v>0</v>
      </c>
      <c r="O1391">
        <v>34</v>
      </c>
      <c r="P1391" t="b">
        <v>1</v>
      </c>
      <c r="Q1391" t="s">
        <v>8276</v>
      </c>
      <c r="R1391" s="6">
        <f>E1391/D1391</f>
        <v>1.454</v>
      </c>
      <c r="S1391" s="5">
        <f>O1391/E1391</f>
        <v>4.676753782668501E-2</v>
      </c>
      <c r="T1391" t="s">
        <v>8333</v>
      </c>
      <c r="U1391" t="s">
        <v>8334</v>
      </c>
    </row>
    <row r="1392" spans="1:21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0">
        <f t="shared" si="44"/>
        <v>42087.803310185183</v>
      </c>
      <c r="L1392" s="13" t="str">
        <f t="shared" si="45"/>
        <v>2015</v>
      </c>
      <c r="M1392" s="10">
        <f>(((I1392/60)/60)/24)+DATE(1970,1,1)</f>
        <v>42121.716666666667</v>
      </c>
      <c r="N1392" t="b">
        <v>0</v>
      </c>
      <c r="O1392">
        <v>19</v>
      </c>
      <c r="P1392" t="b">
        <v>1</v>
      </c>
      <c r="Q1392" t="s">
        <v>8276</v>
      </c>
      <c r="R1392" s="6">
        <f>E1392/D1392</f>
        <v>1.0910714285714285</v>
      </c>
      <c r="S1392" s="5">
        <f>O1392/E1392</f>
        <v>6.2193126022913256E-3</v>
      </c>
      <c r="T1392" t="s">
        <v>8333</v>
      </c>
      <c r="U1392" t="s">
        <v>8334</v>
      </c>
    </row>
    <row r="1393" spans="1:21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0">
        <f t="shared" si="44"/>
        <v>42193.650671296295</v>
      </c>
      <c r="L1393" s="13" t="str">
        <f t="shared" si="45"/>
        <v>2015</v>
      </c>
      <c r="M1393" s="10">
        <f>(((I1393/60)/60)/24)+DATE(1970,1,1)</f>
        <v>42238.207638888889</v>
      </c>
      <c r="N1393" t="b">
        <v>0</v>
      </c>
      <c r="O1393">
        <v>13</v>
      </c>
      <c r="P1393" t="b">
        <v>1</v>
      </c>
      <c r="Q1393" t="s">
        <v>8276</v>
      </c>
      <c r="R1393" s="6">
        <f>E1393/D1393</f>
        <v>1.1020000000000001</v>
      </c>
      <c r="S1393" s="5">
        <f>O1393/E1393</f>
        <v>2.3593466424682397E-2</v>
      </c>
      <c r="T1393" t="s">
        <v>8333</v>
      </c>
      <c r="U1393" t="s">
        <v>8334</v>
      </c>
    </row>
    <row r="1394" spans="1:21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0">
        <f t="shared" si="44"/>
        <v>42401.154930555553</v>
      </c>
      <c r="L1394" s="13" t="str">
        <f t="shared" si="45"/>
        <v>2016</v>
      </c>
      <c r="M1394" s="10">
        <f>(((I1394/60)/60)/24)+DATE(1970,1,1)</f>
        <v>42432.154930555553</v>
      </c>
      <c r="N1394" t="b">
        <v>0</v>
      </c>
      <c r="O1394">
        <v>104</v>
      </c>
      <c r="P1394" t="b">
        <v>1</v>
      </c>
      <c r="Q1394" t="s">
        <v>8276</v>
      </c>
      <c r="R1394" s="6">
        <f>E1394/D1394</f>
        <v>1.1364000000000001</v>
      </c>
      <c r="S1394" s="5">
        <f>O1394/E1394</f>
        <v>3.6606828581485396E-2</v>
      </c>
      <c r="T1394" t="s">
        <v>8333</v>
      </c>
      <c r="U1394" t="s">
        <v>8334</v>
      </c>
    </row>
    <row r="1395" spans="1:2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0">
        <f t="shared" si="44"/>
        <v>42553.681979166664</v>
      </c>
      <c r="L1395" s="13" t="str">
        <f t="shared" si="45"/>
        <v>2016</v>
      </c>
      <c r="M1395" s="10">
        <f>(((I1395/60)/60)/24)+DATE(1970,1,1)</f>
        <v>42583.681979166664</v>
      </c>
      <c r="N1395" t="b">
        <v>0</v>
      </c>
      <c r="O1395">
        <v>52</v>
      </c>
      <c r="P1395" t="b">
        <v>1</v>
      </c>
      <c r="Q1395" t="s">
        <v>8276</v>
      </c>
      <c r="R1395" s="6">
        <f>E1395/D1395</f>
        <v>1.0235000000000001</v>
      </c>
      <c r="S1395" s="5">
        <f>O1395/E1395</f>
        <v>5.0806057645334636E-3</v>
      </c>
      <c r="T1395" t="s">
        <v>8333</v>
      </c>
      <c r="U1395" t="s">
        <v>8334</v>
      </c>
    </row>
    <row r="1396" spans="1:21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0">
        <f t="shared" si="44"/>
        <v>42752.144976851851</v>
      </c>
      <c r="L1396" s="13" t="str">
        <f t="shared" si="45"/>
        <v>2017</v>
      </c>
      <c r="M1396" s="10">
        <f>(((I1396/60)/60)/24)+DATE(1970,1,1)</f>
        <v>42795.125</v>
      </c>
      <c r="N1396" t="b">
        <v>0</v>
      </c>
      <c r="O1396">
        <v>17</v>
      </c>
      <c r="P1396" t="b">
        <v>1</v>
      </c>
      <c r="Q1396" t="s">
        <v>8276</v>
      </c>
      <c r="R1396" s="6">
        <f>E1396/D1396</f>
        <v>1.2213333333333334</v>
      </c>
      <c r="S1396" s="5">
        <f>O1396/E1396</f>
        <v>1.8558951965065504E-2</v>
      </c>
      <c r="T1396" t="s">
        <v>8333</v>
      </c>
      <c r="U1396" t="s">
        <v>8334</v>
      </c>
    </row>
    <row r="1397" spans="1:2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0">
        <f t="shared" si="44"/>
        <v>42719.90834490741</v>
      </c>
      <c r="L1397" s="13" t="str">
        <f t="shared" si="45"/>
        <v>2016</v>
      </c>
      <c r="M1397" s="10">
        <f>(((I1397/60)/60)/24)+DATE(1970,1,1)</f>
        <v>42749.90834490741</v>
      </c>
      <c r="N1397" t="b">
        <v>0</v>
      </c>
      <c r="O1397">
        <v>82</v>
      </c>
      <c r="P1397" t="b">
        <v>1</v>
      </c>
      <c r="Q1397" t="s">
        <v>8276</v>
      </c>
      <c r="R1397" s="6">
        <f>E1397/D1397</f>
        <v>1.1188571428571428</v>
      </c>
      <c r="S1397" s="5">
        <f>O1397/E1397</f>
        <v>2.0939734422880489E-2</v>
      </c>
      <c r="T1397" t="s">
        <v>8333</v>
      </c>
      <c r="U1397" t="s">
        <v>8334</v>
      </c>
    </row>
    <row r="1398" spans="1:21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0">
        <f t="shared" si="44"/>
        <v>42018.99863425926</v>
      </c>
      <c r="L1398" s="13" t="str">
        <f t="shared" si="45"/>
        <v>2015</v>
      </c>
      <c r="M1398" s="10">
        <f>(((I1398/60)/60)/24)+DATE(1970,1,1)</f>
        <v>42048.99863425926</v>
      </c>
      <c r="N1398" t="b">
        <v>0</v>
      </c>
      <c r="O1398">
        <v>73</v>
      </c>
      <c r="P1398" t="b">
        <v>1</v>
      </c>
      <c r="Q1398" t="s">
        <v>8276</v>
      </c>
      <c r="R1398" s="6">
        <f>E1398/D1398</f>
        <v>1.073</v>
      </c>
      <c r="S1398" s="5">
        <f>O1398/E1398</f>
        <v>1.133892513202858E-2</v>
      </c>
      <c r="T1398" t="s">
        <v>8333</v>
      </c>
      <c r="U1398" t="s">
        <v>8334</v>
      </c>
    </row>
    <row r="1399" spans="1:21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0">
        <f t="shared" si="44"/>
        <v>42640.917939814812</v>
      </c>
      <c r="L1399" s="13" t="str">
        <f t="shared" si="45"/>
        <v>2016</v>
      </c>
      <c r="M1399" s="10">
        <f>(((I1399/60)/60)/24)+DATE(1970,1,1)</f>
        <v>42670.888194444444</v>
      </c>
      <c r="N1399" t="b">
        <v>0</v>
      </c>
      <c r="O1399">
        <v>158</v>
      </c>
      <c r="P1399" t="b">
        <v>1</v>
      </c>
      <c r="Q1399" t="s">
        <v>8276</v>
      </c>
      <c r="R1399" s="6">
        <f>E1399/D1399</f>
        <v>1.1385000000000001</v>
      </c>
      <c r="S1399" s="5">
        <f>O1399/E1399</f>
        <v>1.3877909530083443E-2</v>
      </c>
      <c r="T1399" t="s">
        <v>8333</v>
      </c>
      <c r="U1399" t="s">
        <v>8334</v>
      </c>
    </row>
    <row r="1400" spans="1:21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0">
        <f t="shared" si="44"/>
        <v>42526.874236111107</v>
      </c>
      <c r="L1400" s="13" t="str">
        <f t="shared" si="45"/>
        <v>2016</v>
      </c>
      <c r="M1400" s="10">
        <f>(((I1400/60)/60)/24)+DATE(1970,1,1)</f>
        <v>42556.874236111107</v>
      </c>
      <c r="N1400" t="b">
        <v>0</v>
      </c>
      <c r="O1400">
        <v>65</v>
      </c>
      <c r="P1400" t="b">
        <v>1</v>
      </c>
      <c r="Q1400" t="s">
        <v>8276</v>
      </c>
      <c r="R1400" s="6">
        <f>E1400/D1400</f>
        <v>1.0968181818181819</v>
      </c>
      <c r="S1400" s="5">
        <f>O1400/E1400</f>
        <v>1.3468711147948611E-2</v>
      </c>
      <c r="T1400" t="s">
        <v>8333</v>
      </c>
      <c r="U1400" t="s">
        <v>8334</v>
      </c>
    </row>
    <row r="1401" spans="1:21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0">
        <f t="shared" si="44"/>
        <v>41889.004317129627</v>
      </c>
      <c r="L1401" s="13" t="str">
        <f t="shared" si="45"/>
        <v>2014</v>
      </c>
      <c r="M1401" s="10">
        <f>(((I1401/60)/60)/24)+DATE(1970,1,1)</f>
        <v>41919.004317129627</v>
      </c>
      <c r="N1401" t="b">
        <v>0</v>
      </c>
      <c r="O1401">
        <v>184</v>
      </c>
      <c r="P1401" t="b">
        <v>1</v>
      </c>
      <c r="Q1401" t="s">
        <v>8276</v>
      </c>
      <c r="R1401" s="6">
        <f>E1401/D1401</f>
        <v>1.2614444444444444</v>
      </c>
      <c r="S1401" s="5">
        <f>O1401/E1401</f>
        <v>1.6207169911036729E-2</v>
      </c>
      <c r="T1401" t="s">
        <v>8333</v>
      </c>
      <c r="U1401" t="s">
        <v>8334</v>
      </c>
    </row>
    <row r="1402" spans="1:21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0">
        <f t="shared" si="44"/>
        <v>42498.341122685189</v>
      </c>
      <c r="L1402" s="13" t="str">
        <f t="shared" si="45"/>
        <v>2016</v>
      </c>
      <c r="M1402" s="10">
        <f>(((I1402/60)/60)/24)+DATE(1970,1,1)</f>
        <v>42533.229166666672</v>
      </c>
      <c r="N1402" t="b">
        <v>0</v>
      </c>
      <c r="O1402">
        <v>34</v>
      </c>
      <c r="P1402" t="b">
        <v>1</v>
      </c>
      <c r="Q1402" t="s">
        <v>8276</v>
      </c>
      <c r="R1402" s="6">
        <f>E1402/D1402</f>
        <v>1.6742857142857144</v>
      </c>
      <c r="S1402" s="5">
        <f>O1402/E1402</f>
        <v>5.8020477815699661E-2</v>
      </c>
      <c r="T1402" t="s">
        <v>8333</v>
      </c>
      <c r="U1402" t="s">
        <v>8334</v>
      </c>
    </row>
    <row r="1403" spans="1:21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0">
        <f t="shared" si="44"/>
        <v>41399.99622685185</v>
      </c>
      <c r="L1403" s="13" t="str">
        <f t="shared" si="45"/>
        <v>2013</v>
      </c>
      <c r="M1403" s="10">
        <f>(((I1403/60)/60)/24)+DATE(1970,1,1)</f>
        <v>41420.99622685185</v>
      </c>
      <c r="N1403" t="b">
        <v>0</v>
      </c>
      <c r="O1403">
        <v>240</v>
      </c>
      <c r="P1403" t="b">
        <v>1</v>
      </c>
      <c r="Q1403" t="s">
        <v>8276</v>
      </c>
      <c r="R1403" s="6">
        <f>E1403/D1403</f>
        <v>4.9652000000000003</v>
      </c>
      <c r="S1403" s="5">
        <f>O1403/E1403</f>
        <v>1.9334568597438168E-2</v>
      </c>
      <c r="T1403" t="s">
        <v>8333</v>
      </c>
      <c r="U1403" t="s">
        <v>8334</v>
      </c>
    </row>
    <row r="1404" spans="1:21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0">
        <f t="shared" si="44"/>
        <v>42065.053368055553</v>
      </c>
      <c r="L1404" s="13" t="str">
        <f t="shared" si="45"/>
        <v>2015</v>
      </c>
      <c r="M1404" s="10">
        <f>(((I1404/60)/60)/24)+DATE(1970,1,1)</f>
        <v>42125.011701388896</v>
      </c>
      <c r="N1404" t="b">
        <v>0</v>
      </c>
      <c r="O1404">
        <v>113</v>
      </c>
      <c r="P1404" t="b">
        <v>1</v>
      </c>
      <c r="Q1404" t="s">
        <v>8276</v>
      </c>
      <c r="R1404" s="6">
        <f>E1404/D1404</f>
        <v>1.0915999999999999</v>
      </c>
      <c r="S1404" s="5">
        <f>O1404/E1404</f>
        <v>4.1407108831073652E-2</v>
      </c>
      <c r="T1404" t="s">
        <v>8333</v>
      </c>
      <c r="U1404" t="s">
        <v>8334</v>
      </c>
    </row>
    <row r="1405" spans="1:21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0">
        <f t="shared" si="44"/>
        <v>41451.062905092593</v>
      </c>
      <c r="L1405" s="13" t="str">
        <f t="shared" si="45"/>
        <v>2013</v>
      </c>
      <c r="M1405" s="10">
        <f>(((I1405/60)/60)/24)+DATE(1970,1,1)</f>
        <v>41481.062905092593</v>
      </c>
      <c r="N1405" t="b">
        <v>0</v>
      </c>
      <c r="O1405">
        <v>66</v>
      </c>
      <c r="P1405" t="b">
        <v>1</v>
      </c>
      <c r="Q1405" t="s">
        <v>8276</v>
      </c>
      <c r="R1405" s="6">
        <f>E1405/D1405</f>
        <v>1.0257499999999999</v>
      </c>
      <c r="S1405" s="5">
        <f>O1405/E1405</f>
        <v>1.6085790884718499E-2</v>
      </c>
      <c r="T1405" t="s">
        <v>8333</v>
      </c>
      <c r="U1405" t="s">
        <v>8334</v>
      </c>
    </row>
    <row r="1406" spans="1:21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0">
        <f t="shared" si="44"/>
        <v>42032.510243055556</v>
      </c>
      <c r="L1406" s="13" t="str">
        <f t="shared" si="45"/>
        <v>2015</v>
      </c>
      <c r="M1406" s="10">
        <f>(((I1406/60)/60)/24)+DATE(1970,1,1)</f>
        <v>42057.510243055556</v>
      </c>
      <c r="N1406" t="b">
        <v>1</v>
      </c>
      <c r="O1406">
        <v>5</v>
      </c>
      <c r="P1406" t="b">
        <v>0</v>
      </c>
      <c r="Q1406" t="s">
        <v>8287</v>
      </c>
      <c r="R1406" s="6">
        <f>E1406/D1406</f>
        <v>1.6620689655172414E-2</v>
      </c>
      <c r="S1406" s="5">
        <f>O1406/E1406</f>
        <v>2.0746887966804978E-2</v>
      </c>
      <c r="T1406" t="s">
        <v>8330</v>
      </c>
      <c r="U1406" t="s">
        <v>8348</v>
      </c>
    </row>
    <row r="1407" spans="1:21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0">
        <f t="shared" si="44"/>
        <v>41941.680567129632</v>
      </c>
      <c r="L1407" s="13" t="str">
        <f t="shared" si="45"/>
        <v>2014</v>
      </c>
      <c r="M1407" s="10">
        <f>(((I1407/60)/60)/24)+DATE(1970,1,1)</f>
        <v>41971.722233796296</v>
      </c>
      <c r="N1407" t="b">
        <v>1</v>
      </c>
      <c r="O1407">
        <v>17</v>
      </c>
      <c r="P1407" t="b">
        <v>0</v>
      </c>
      <c r="Q1407" t="s">
        <v>8287</v>
      </c>
      <c r="R1407" s="6">
        <f>E1407/D1407</f>
        <v>4.1999999999999997E-3</v>
      </c>
      <c r="S1407" s="5">
        <f>O1407/E1407</f>
        <v>0.16190476190476191</v>
      </c>
      <c r="T1407" t="s">
        <v>8330</v>
      </c>
      <c r="U1407" t="s">
        <v>8348</v>
      </c>
    </row>
    <row r="1408" spans="1:21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0">
        <f t="shared" si="44"/>
        <v>42297.432951388888</v>
      </c>
      <c r="L1408" s="13" t="str">
        <f t="shared" si="45"/>
        <v>2015</v>
      </c>
      <c r="M1408" s="10">
        <f>(((I1408/60)/60)/24)+DATE(1970,1,1)</f>
        <v>42350.416666666672</v>
      </c>
      <c r="N1408" t="b">
        <v>0</v>
      </c>
      <c r="O1408">
        <v>3</v>
      </c>
      <c r="P1408" t="b">
        <v>0</v>
      </c>
      <c r="Q1408" t="s">
        <v>8287</v>
      </c>
      <c r="R1408" s="6">
        <f>E1408/D1408</f>
        <v>1.25E-3</v>
      </c>
      <c r="S1408" s="5">
        <f>O1408/E1408</f>
        <v>0.2</v>
      </c>
      <c r="T1408" t="s">
        <v>8330</v>
      </c>
      <c r="U1408" t="s">
        <v>8348</v>
      </c>
    </row>
    <row r="1409" spans="1:21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0">
        <f t="shared" si="44"/>
        <v>41838.536782407406</v>
      </c>
      <c r="L1409" s="13" t="str">
        <f t="shared" si="45"/>
        <v>2014</v>
      </c>
      <c r="M1409" s="10">
        <f>(((I1409/60)/60)/24)+DATE(1970,1,1)</f>
        <v>41863.536782407406</v>
      </c>
      <c r="N1409" t="b">
        <v>0</v>
      </c>
      <c r="O1409">
        <v>2</v>
      </c>
      <c r="P1409" t="b">
        <v>0</v>
      </c>
      <c r="Q1409" t="s">
        <v>8287</v>
      </c>
      <c r="R1409" s="6">
        <f>E1409/D1409</f>
        <v>5.0000000000000001E-3</v>
      </c>
      <c r="S1409" s="5">
        <f>O1409/E1409</f>
        <v>0.13333333333333333</v>
      </c>
      <c r="T1409" t="s">
        <v>8330</v>
      </c>
      <c r="U1409" t="s">
        <v>8348</v>
      </c>
    </row>
    <row r="1410" spans="1:21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0">
        <f t="shared" si="44"/>
        <v>42291.872175925921</v>
      </c>
      <c r="L1410" s="13" t="str">
        <f t="shared" si="45"/>
        <v>2015</v>
      </c>
      <c r="M1410" s="10">
        <f>(((I1410/60)/60)/24)+DATE(1970,1,1)</f>
        <v>42321.913842592592</v>
      </c>
      <c r="N1410" t="b">
        <v>0</v>
      </c>
      <c r="O1410">
        <v>6</v>
      </c>
      <c r="P1410" t="b">
        <v>0</v>
      </c>
      <c r="Q1410" t="s">
        <v>8287</v>
      </c>
      <c r="R1410" s="6">
        <f>E1410/D1410</f>
        <v>7.1999999999999995E-2</v>
      </c>
      <c r="S1410" s="5">
        <f>O1410/E1410</f>
        <v>8.3333333333333329E-2</v>
      </c>
      <c r="T1410" t="s">
        <v>8330</v>
      </c>
      <c r="U1410" t="s">
        <v>8348</v>
      </c>
    </row>
    <row r="1411" spans="1:21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0">
        <f t="shared" ref="K1411:K1474" si="46">(((J1411/60)/60)/24)+DATE(1970,1,1)</f>
        <v>41945.133506944447</v>
      </c>
      <c r="L1411" s="13" t="str">
        <f t="shared" ref="L1411:L1474" si="47">TEXT(K1411,"yyyy")</f>
        <v>2014</v>
      </c>
      <c r="M1411" s="10">
        <f>(((I1411/60)/60)/24)+DATE(1970,1,1)</f>
        <v>42005.175173611111</v>
      </c>
      <c r="N1411" t="b">
        <v>0</v>
      </c>
      <c r="O1411">
        <v>0</v>
      </c>
      <c r="P1411" t="b">
        <v>0</v>
      </c>
      <c r="Q1411" t="s">
        <v>8287</v>
      </c>
      <c r="R1411" s="6">
        <f>E1411/D1411</f>
        <v>0</v>
      </c>
      <c r="S1411" s="5" t="e">
        <f>O1411/E1411</f>
        <v>#DIV/0!</v>
      </c>
      <c r="T1411" t="s">
        <v>8330</v>
      </c>
      <c r="U1411" t="s">
        <v>8348</v>
      </c>
    </row>
    <row r="1412" spans="1:21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0">
        <f t="shared" si="46"/>
        <v>42479.318518518514</v>
      </c>
      <c r="L1412" s="13" t="str">
        <f t="shared" si="47"/>
        <v>2016</v>
      </c>
      <c r="M1412" s="10">
        <f>(((I1412/60)/60)/24)+DATE(1970,1,1)</f>
        <v>42524.318518518514</v>
      </c>
      <c r="N1412" t="b">
        <v>0</v>
      </c>
      <c r="O1412">
        <v>1</v>
      </c>
      <c r="P1412" t="b">
        <v>0</v>
      </c>
      <c r="Q1412" t="s">
        <v>8287</v>
      </c>
      <c r="R1412" s="6">
        <f>E1412/D1412</f>
        <v>1.6666666666666666E-4</v>
      </c>
      <c r="S1412" s="5">
        <f>O1412/E1412</f>
        <v>1</v>
      </c>
      <c r="T1412" t="s">
        <v>8330</v>
      </c>
      <c r="U1412" t="s">
        <v>8348</v>
      </c>
    </row>
    <row r="1413" spans="1:21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0">
        <f t="shared" si="46"/>
        <v>42013.059027777781</v>
      </c>
      <c r="L1413" s="13" t="str">
        <f t="shared" si="47"/>
        <v>2015</v>
      </c>
      <c r="M1413" s="10">
        <f>(((I1413/60)/60)/24)+DATE(1970,1,1)</f>
        <v>42041.059027777781</v>
      </c>
      <c r="N1413" t="b">
        <v>0</v>
      </c>
      <c r="O1413">
        <v>3</v>
      </c>
      <c r="P1413" t="b">
        <v>0</v>
      </c>
      <c r="Q1413" t="s">
        <v>8287</v>
      </c>
      <c r="R1413" s="6">
        <f>E1413/D1413</f>
        <v>2.3333333333333335E-3</v>
      </c>
      <c r="S1413" s="5">
        <f>O1413/E1413</f>
        <v>0.42857142857142855</v>
      </c>
      <c r="T1413" t="s">
        <v>8330</v>
      </c>
      <c r="U1413" t="s">
        <v>8348</v>
      </c>
    </row>
    <row r="1414" spans="1:21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0">
        <f t="shared" si="46"/>
        <v>41947.063645833332</v>
      </c>
      <c r="L1414" s="13" t="str">
        <f t="shared" si="47"/>
        <v>2014</v>
      </c>
      <c r="M1414" s="10">
        <f>(((I1414/60)/60)/24)+DATE(1970,1,1)</f>
        <v>41977.063645833332</v>
      </c>
      <c r="N1414" t="b">
        <v>0</v>
      </c>
      <c r="O1414">
        <v>13</v>
      </c>
      <c r="P1414" t="b">
        <v>0</v>
      </c>
      <c r="Q1414" t="s">
        <v>8287</v>
      </c>
      <c r="R1414" s="6">
        <f>E1414/D1414</f>
        <v>4.5714285714285714E-2</v>
      </c>
      <c r="S1414" s="5">
        <f>O1414/E1414</f>
        <v>4.0625000000000001E-2</v>
      </c>
      <c r="T1414" t="s">
        <v>8330</v>
      </c>
      <c r="U1414" t="s">
        <v>8348</v>
      </c>
    </row>
    <row r="1415" spans="1:21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0">
        <f t="shared" si="46"/>
        <v>42360.437152777777</v>
      </c>
      <c r="L1415" s="13" t="str">
        <f t="shared" si="47"/>
        <v>2015</v>
      </c>
      <c r="M1415" s="10">
        <f>(((I1415/60)/60)/24)+DATE(1970,1,1)</f>
        <v>42420.437152777777</v>
      </c>
      <c r="N1415" t="b">
        <v>0</v>
      </c>
      <c r="O1415">
        <v>1</v>
      </c>
      <c r="P1415" t="b">
        <v>0</v>
      </c>
      <c r="Q1415" t="s">
        <v>8287</v>
      </c>
      <c r="R1415" s="6">
        <f>E1415/D1415</f>
        <v>0.05</v>
      </c>
      <c r="S1415" s="5">
        <f>O1415/E1415</f>
        <v>0.01</v>
      </c>
      <c r="T1415" t="s">
        <v>8330</v>
      </c>
      <c r="U1415" t="s">
        <v>8348</v>
      </c>
    </row>
    <row r="1416" spans="1:21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0">
        <f t="shared" si="46"/>
        <v>42708.25309027778</v>
      </c>
      <c r="L1416" s="13" t="str">
        <f t="shared" si="47"/>
        <v>2016</v>
      </c>
      <c r="M1416" s="10">
        <f>(((I1416/60)/60)/24)+DATE(1970,1,1)</f>
        <v>42738.25309027778</v>
      </c>
      <c r="N1416" t="b">
        <v>0</v>
      </c>
      <c r="O1416">
        <v>1</v>
      </c>
      <c r="P1416" t="b">
        <v>0</v>
      </c>
      <c r="Q1416" t="s">
        <v>8287</v>
      </c>
      <c r="R1416" s="6">
        <f>E1416/D1416</f>
        <v>2E-3</v>
      </c>
      <c r="S1416" s="5">
        <f>O1416/E1416</f>
        <v>1</v>
      </c>
      <c r="T1416" t="s">
        <v>8330</v>
      </c>
      <c r="U1416" t="s">
        <v>8348</v>
      </c>
    </row>
    <row r="1417" spans="1:21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0">
        <f t="shared" si="46"/>
        <v>42192.675821759258</v>
      </c>
      <c r="L1417" s="13" t="str">
        <f t="shared" si="47"/>
        <v>2015</v>
      </c>
      <c r="M1417" s="10">
        <f>(((I1417/60)/60)/24)+DATE(1970,1,1)</f>
        <v>42232.675821759258</v>
      </c>
      <c r="N1417" t="b">
        <v>0</v>
      </c>
      <c r="O1417">
        <v>9</v>
      </c>
      <c r="P1417" t="b">
        <v>0</v>
      </c>
      <c r="Q1417" t="s">
        <v>8287</v>
      </c>
      <c r="R1417" s="6">
        <f>E1417/D1417</f>
        <v>0.18181818181818182</v>
      </c>
      <c r="S1417" s="5">
        <f>O1417/E1417</f>
        <v>1.125E-2</v>
      </c>
      <c r="T1417" t="s">
        <v>8330</v>
      </c>
      <c r="U1417" t="s">
        <v>8348</v>
      </c>
    </row>
    <row r="1418" spans="1:21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0">
        <f t="shared" si="46"/>
        <v>42299.926145833335</v>
      </c>
      <c r="L1418" s="13" t="str">
        <f t="shared" si="47"/>
        <v>2015</v>
      </c>
      <c r="M1418" s="10">
        <f>(((I1418/60)/60)/24)+DATE(1970,1,1)</f>
        <v>42329.967812499999</v>
      </c>
      <c r="N1418" t="b">
        <v>0</v>
      </c>
      <c r="O1418">
        <v>0</v>
      </c>
      <c r="P1418" t="b">
        <v>0</v>
      </c>
      <c r="Q1418" t="s">
        <v>8287</v>
      </c>
      <c r="R1418" s="6">
        <f>E1418/D1418</f>
        <v>0</v>
      </c>
      <c r="S1418" s="5" t="e">
        <f>O1418/E1418</f>
        <v>#DIV/0!</v>
      </c>
      <c r="T1418" t="s">
        <v>8330</v>
      </c>
      <c r="U1418" t="s">
        <v>8348</v>
      </c>
    </row>
    <row r="1419" spans="1:21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0">
        <f t="shared" si="46"/>
        <v>42232.15016203704</v>
      </c>
      <c r="L1419" s="13" t="str">
        <f t="shared" si="47"/>
        <v>2015</v>
      </c>
      <c r="M1419" s="10">
        <f>(((I1419/60)/60)/24)+DATE(1970,1,1)</f>
        <v>42262.465972222228</v>
      </c>
      <c r="N1419" t="b">
        <v>0</v>
      </c>
      <c r="O1419">
        <v>2</v>
      </c>
      <c r="P1419" t="b">
        <v>0</v>
      </c>
      <c r="Q1419" t="s">
        <v>8287</v>
      </c>
      <c r="R1419" s="6">
        <f>E1419/D1419</f>
        <v>1.2222222222222223E-2</v>
      </c>
      <c r="S1419" s="5">
        <f>O1419/E1419</f>
        <v>3.6363636363636362E-2</v>
      </c>
      <c r="T1419" t="s">
        <v>8330</v>
      </c>
      <c r="U1419" t="s">
        <v>8348</v>
      </c>
    </row>
    <row r="1420" spans="1:21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0">
        <f t="shared" si="46"/>
        <v>42395.456412037034</v>
      </c>
      <c r="L1420" s="13" t="str">
        <f t="shared" si="47"/>
        <v>2016</v>
      </c>
      <c r="M1420" s="10">
        <f>(((I1420/60)/60)/24)+DATE(1970,1,1)</f>
        <v>42425.456412037034</v>
      </c>
      <c r="N1420" t="b">
        <v>0</v>
      </c>
      <c r="O1420">
        <v>1</v>
      </c>
      <c r="P1420" t="b">
        <v>0</v>
      </c>
      <c r="Q1420" t="s">
        <v>8287</v>
      </c>
      <c r="R1420" s="6">
        <f>E1420/D1420</f>
        <v>2E-3</v>
      </c>
      <c r="S1420" s="5">
        <f>O1420/E1420</f>
        <v>0.16666666666666666</v>
      </c>
      <c r="T1420" t="s">
        <v>8330</v>
      </c>
      <c r="U1420" t="s">
        <v>8348</v>
      </c>
    </row>
    <row r="1421" spans="1:21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0">
        <f t="shared" si="46"/>
        <v>42622.456238425926</v>
      </c>
      <c r="L1421" s="13" t="str">
        <f t="shared" si="47"/>
        <v>2016</v>
      </c>
      <c r="M1421" s="10">
        <f>(((I1421/60)/60)/24)+DATE(1970,1,1)</f>
        <v>42652.456238425926</v>
      </c>
      <c r="N1421" t="b">
        <v>0</v>
      </c>
      <c r="O1421">
        <v>10</v>
      </c>
      <c r="P1421" t="b">
        <v>0</v>
      </c>
      <c r="Q1421" t="s">
        <v>8287</v>
      </c>
      <c r="R1421" s="6">
        <f>E1421/D1421</f>
        <v>7.0634920634920634E-2</v>
      </c>
      <c r="S1421" s="5">
        <f>O1421/E1421</f>
        <v>2.247191011235955E-2</v>
      </c>
      <c r="T1421" t="s">
        <v>8330</v>
      </c>
      <c r="U1421" t="s">
        <v>8348</v>
      </c>
    </row>
    <row r="1422" spans="1:21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0">
        <f t="shared" si="46"/>
        <v>42524.667662037042</v>
      </c>
      <c r="L1422" s="13" t="str">
        <f t="shared" si="47"/>
        <v>2016</v>
      </c>
      <c r="M1422" s="10">
        <f>(((I1422/60)/60)/24)+DATE(1970,1,1)</f>
        <v>42549.667662037042</v>
      </c>
      <c r="N1422" t="b">
        <v>0</v>
      </c>
      <c r="O1422">
        <v>3</v>
      </c>
      <c r="P1422" t="b">
        <v>0</v>
      </c>
      <c r="Q1422" t="s">
        <v>8287</v>
      </c>
      <c r="R1422" s="6">
        <f>E1422/D1422</f>
        <v>2.7272727272727271E-2</v>
      </c>
      <c r="S1422" s="5">
        <f>O1422/E1422</f>
        <v>1</v>
      </c>
      <c r="T1422" t="s">
        <v>8330</v>
      </c>
      <c r="U1422" t="s">
        <v>8348</v>
      </c>
    </row>
    <row r="1423" spans="1:21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0">
        <f t="shared" si="46"/>
        <v>42013.915613425925</v>
      </c>
      <c r="L1423" s="13" t="str">
        <f t="shared" si="47"/>
        <v>2015</v>
      </c>
      <c r="M1423" s="10">
        <f>(((I1423/60)/60)/24)+DATE(1970,1,1)</f>
        <v>42043.915613425925</v>
      </c>
      <c r="N1423" t="b">
        <v>0</v>
      </c>
      <c r="O1423">
        <v>2</v>
      </c>
      <c r="P1423" t="b">
        <v>0</v>
      </c>
      <c r="Q1423" t="s">
        <v>8287</v>
      </c>
      <c r="R1423" s="6">
        <f>E1423/D1423</f>
        <v>1E-3</v>
      </c>
      <c r="S1423" s="5">
        <f>O1423/E1423</f>
        <v>0.01</v>
      </c>
      <c r="T1423" t="s">
        <v>8330</v>
      </c>
      <c r="U1423" t="s">
        <v>8348</v>
      </c>
    </row>
    <row r="1424" spans="1:21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0">
        <f t="shared" si="46"/>
        <v>42604.239629629628</v>
      </c>
      <c r="L1424" s="13" t="str">
        <f t="shared" si="47"/>
        <v>2016</v>
      </c>
      <c r="M1424" s="10">
        <f>(((I1424/60)/60)/24)+DATE(1970,1,1)</f>
        <v>42634.239629629628</v>
      </c>
      <c r="N1424" t="b">
        <v>0</v>
      </c>
      <c r="O1424">
        <v>2</v>
      </c>
      <c r="P1424" t="b">
        <v>0</v>
      </c>
      <c r="Q1424" t="s">
        <v>8287</v>
      </c>
      <c r="R1424" s="6">
        <f>E1424/D1424</f>
        <v>1.0399999999999999E-3</v>
      </c>
      <c r="S1424" s="5">
        <f>O1424/E1424</f>
        <v>7.6923076923076927E-2</v>
      </c>
      <c r="T1424" t="s">
        <v>8330</v>
      </c>
      <c r="U1424" t="s">
        <v>8348</v>
      </c>
    </row>
    <row r="1425" spans="1:21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0">
        <f t="shared" si="46"/>
        <v>42340.360312500001</v>
      </c>
      <c r="L1425" s="13" t="str">
        <f t="shared" si="47"/>
        <v>2015</v>
      </c>
      <c r="M1425" s="10">
        <f>(((I1425/60)/60)/24)+DATE(1970,1,1)</f>
        <v>42370.360312500001</v>
      </c>
      <c r="N1425" t="b">
        <v>0</v>
      </c>
      <c r="O1425">
        <v>1</v>
      </c>
      <c r="P1425" t="b">
        <v>0</v>
      </c>
      <c r="Q1425" t="s">
        <v>8287</v>
      </c>
      <c r="R1425" s="6">
        <f>E1425/D1425</f>
        <v>3.3333333333333335E-3</v>
      </c>
      <c r="S1425" s="5">
        <f>O1425/E1425</f>
        <v>0.01</v>
      </c>
      <c r="T1425" t="s">
        <v>8330</v>
      </c>
      <c r="U1425" t="s">
        <v>8348</v>
      </c>
    </row>
    <row r="1426" spans="1:21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0">
        <f t="shared" si="46"/>
        <v>42676.717615740738</v>
      </c>
      <c r="L1426" s="13" t="str">
        <f t="shared" si="47"/>
        <v>2016</v>
      </c>
      <c r="M1426" s="10">
        <f>(((I1426/60)/60)/24)+DATE(1970,1,1)</f>
        <v>42689.759282407409</v>
      </c>
      <c r="N1426" t="b">
        <v>0</v>
      </c>
      <c r="O1426">
        <v>14</v>
      </c>
      <c r="P1426" t="b">
        <v>0</v>
      </c>
      <c r="Q1426" t="s">
        <v>8287</v>
      </c>
      <c r="R1426" s="6">
        <f>E1426/D1426</f>
        <v>0.2036</v>
      </c>
      <c r="S1426" s="5">
        <f>O1426/E1426</f>
        <v>9.1683038637852005E-3</v>
      </c>
      <c r="T1426" t="s">
        <v>8330</v>
      </c>
      <c r="U1426" t="s">
        <v>8348</v>
      </c>
    </row>
    <row r="1427" spans="1:21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0">
        <f t="shared" si="46"/>
        <v>42093.131469907406</v>
      </c>
      <c r="L1427" s="13" t="str">
        <f t="shared" si="47"/>
        <v>2015</v>
      </c>
      <c r="M1427" s="10">
        <f>(((I1427/60)/60)/24)+DATE(1970,1,1)</f>
        <v>42123.131469907406</v>
      </c>
      <c r="N1427" t="b">
        <v>0</v>
      </c>
      <c r="O1427">
        <v>0</v>
      </c>
      <c r="P1427" t="b">
        <v>0</v>
      </c>
      <c r="Q1427" t="s">
        <v>8287</v>
      </c>
      <c r="R1427" s="6">
        <f>E1427/D1427</f>
        <v>0</v>
      </c>
      <c r="S1427" s="5" t="e">
        <f>O1427/E1427</f>
        <v>#DIV/0!</v>
      </c>
      <c r="T1427" t="s">
        <v>8330</v>
      </c>
      <c r="U1427" t="s">
        <v>8348</v>
      </c>
    </row>
    <row r="1428" spans="1:21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0">
        <f t="shared" si="46"/>
        <v>42180.390277777777</v>
      </c>
      <c r="L1428" s="13" t="str">
        <f t="shared" si="47"/>
        <v>2015</v>
      </c>
      <c r="M1428" s="10">
        <f>(((I1428/60)/60)/24)+DATE(1970,1,1)</f>
        <v>42240.390277777777</v>
      </c>
      <c r="N1428" t="b">
        <v>0</v>
      </c>
      <c r="O1428">
        <v>0</v>
      </c>
      <c r="P1428" t="b">
        <v>0</v>
      </c>
      <c r="Q1428" t="s">
        <v>8287</v>
      </c>
      <c r="R1428" s="6">
        <f>E1428/D1428</f>
        <v>0</v>
      </c>
      <c r="S1428" s="5" t="e">
        <f>O1428/E1428</f>
        <v>#DIV/0!</v>
      </c>
      <c r="T1428" t="s">
        <v>8330</v>
      </c>
      <c r="U1428" t="s">
        <v>8348</v>
      </c>
    </row>
    <row r="1429" spans="1:21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0">
        <f t="shared" si="46"/>
        <v>42601.851678240739</v>
      </c>
      <c r="L1429" s="13" t="str">
        <f t="shared" si="47"/>
        <v>2016</v>
      </c>
      <c r="M1429" s="10">
        <f>(((I1429/60)/60)/24)+DATE(1970,1,1)</f>
        <v>42631.851678240739</v>
      </c>
      <c r="N1429" t="b">
        <v>0</v>
      </c>
      <c r="O1429">
        <v>4</v>
      </c>
      <c r="P1429" t="b">
        <v>0</v>
      </c>
      <c r="Q1429" t="s">
        <v>8287</v>
      </c>
      <c r="R1429" s="6">
        <f>E1429/D1429</f>
        <v>8.3799999999999999E-2</v>
      </c>
      <c r="S1429" s="5">
        <f>O1429/E1429</f>
        <v>9.5465393794749408E-3</v>
      </c>
      <c r="T1429" t="s">
        <v>8330</v>
      </c>
      <c r="U1429" t="s">
        <v>8348</v>
      </c>
    </row>
    <row r="1430" spans="1:21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0">
        <f t="shared" si="46"/>
        <v>42432.379826388889</v>
      </c>
      <c r="L1430" s="13" t="str">
        <f t="shared" si="47"/>
        <v>2016</v>
      </c>
      <c r="M1430" s="10">
        <f>(((I1430/60)/60)/24)+DATE(1970,1,1)</f>
        <v>42462.338159722218</v>
      </c>
      <c r="N1430" t="b">
        <v>0</v>
      </c>
      <c r="O1430">
        <v>3</v>
      </c>
      <c r="P1430" t="b">
        <v>0</v>
      </c>
      <c r="Q1430" t="s">
        <v>8287</v>
      </c>
      <c r="R1430" s="6">
        <f>E1430/D1430</f>
        <v>4.4999999999999998E-2</v>
      </c>
      <c r="S1430" s="5">
        <f>O1430/E1430</f>
        <v>6.6666666666666666E-2</v>
      </c>
      <c r="T1430" t="s">
        <v>8330</v>
      </c>
      <c r="U1430" t="s">
        <v>8348</v>
      </c>
    </row>
    <row r="1431" spans="1:21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0">
        <f t="shared" si="46"/>
        <v>42074.060671296291</v>
      </c>
      <c r="L1431" s="13" t="str">
        <f t="shared" si="47"/>
        <v>2015</v>
      </c>
      <c r="M1431" s="10">
        <f>(((I1431/60)/60)/24)+DATE(1970,1,1)</f>
        <v>42104.060671296291</v>
      </c>
      <c r="N1431" t="b">
        <v>0</v>
      </c>
      <c r="O1431">
        <v>0</v>
      </c>
      <c r="P1431" t="b">
        <v>0</v>
      </c>
      <c r="Q1431" t="s">
        <v>8287</v>
      </c>
      <c r="R1431" s="6">
        <f>E1431/D1431</f>
        <v>0</v>
      </c>
      <c r="S1431" s="5" t="e">
        <f>O1431/E1431</f>
        <v>#DIV/0!</v>
      </c>
      <c r="T1431" t="s">
        <v>8330</v>
      </c>
      <c r="U1431" t="s">
        <v>8348</v>
      </c>
    </row>
    <row r="1432" spans="1:21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0">
        <f t="shared" si="46"/>
        <v>41961.813518518517</v>
      </c>
      <c r="L1432" s="13" t="str">
        <f t="shared" si="47"/>
        <v>2014</v>
      </c>
      <c r="M1432" s="10">
        <f>(((I1432/60)/60)/24)+DATE(1970,1,1)</f>
        <v>41992.813518518517</v>
      </c>
      <c r="N1432" t="b">
        <v>0</v>
      </c>
      <c r="O1432">
        <v>5</v>
      </c>
      <c r="P1432" t="b">
        <v>0</v>
      </c>
      <c r="Q1432" t="s">
        <v>8287</v>
      </c>
      <c r="R1432" s="6">
        <f>E1432/D1432</f>
        <v>8.0600000000000005E-2</v>
      </c>
      <c r="S1432" s="5">
        <f>O1432/E1432</f>
        <v>1.2406947890818859E-2</v>
      </c>
      <c r="T1432" t="s">
        <v>8330</v>
      </c>
      <c r="U1432" t="s">
        <v>8348</v>
      </c>
    </row>
    <row r="1433" spans="1:21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0">
        <f t="shared" si="46"/>
        <v>42304.210833333331</v>
      </c>
      <c r="L1433" s="13" t="str">
        <f t="shared" si="47"/>
        <v>2015</v>
      </c>
      <c r="M1433" s="10">
        <f>(((I1433/60)/60)/24)+DATE(1970,1,1)</f>
        <v>42334.252500000002</v>
      </c>
      <c r="N1433" t="b">
        <v>0</v>
      </c>
      <c r="O1433">
        <v>47</v>
      </c>
      <c r="P1433" t="b">
        <v>0</v>
      </c>
      <c r="Q1433" t="s">
        <v>8287</v>
      </c>
      <c r="R1433" s="6">
        <f>E1433/D1433</f>
        <v>0.31947058823529412</v>
      </c>
      <c r="S1433" s="5">
        <f>O1433/E1433</f>
        <v>8.6540232001473018E-3</v>
      </c>
      <c r="T1433" t="s">
        <v>8330</v>
      </c>
      <c r="U1433" t="s">
        <v>8348</v>
      </c>
    </row>
    <row r="1434" spans="1:21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0">
        <f t="shared" si="46"/>
        <v>42175.780416666668</v>
      </c>
      <c r="L1434" s="13" t="str">
        <f t="shared" si="47"/>
        <v>2015</v>
      </c>
      <c r="M1434" s="10">
        <f>(((I1434/60)/60)/24)+DATE(1970,1,1)</f>
        <v>42205.780416666668</v>
      </c>
      <c r="N1434" t="b">
        <v>0</v>
      </c>
      <c r="O1434">
        <v>0</v>
      </c>
      <c r="P1434" t="b">
        <v>0</v>
      </c>
      <c r="Q1434" t="s">
        <v>8287</v>
      </c>
      <c r="R1434" s="6">
        <f>E1434/D1434</f>
        <v>0</v>
      </c>
      <c r="S1434" s="5" t="e">
        <f>O1434/E1434</f>
        <v>#DIV/0!</v>
      </c>
      <c r="T1434" t="s">
        <v>8330</v>
      </c>
      <c r="U1434" t="s">
        <v>8348</v>
      </c>
    </row>
    <row r="1435" spans="1:21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0">
        <f t="shared" si="46"/>
        <v>42673.625868055555</v>
      </c>
      <c r="L1435" s="13" t="str">
        <f t="shared" si="47"/>
        <v>2016</v>
      </c>
      <c r="M1435" s="10">
        <f>(((I1435/60)/60)/24)+DATE(1970,1,1)</f>
        <v>42714.458333333328</v>
      </c>
      <c r="N1435" t="b">
        <v>0</v>
      </c>
      <c r="O1435">
        <v>10</v>
      </c>
      <c r="P1435" t="b">
        <v>0</v>
      </c>
      <c r="Q1435" t="s">
        <v>8287</v>
      </c>
      <c r="R1435" s="6">
        <f>E1435/D1435</f>
        <v>6.7083333333333328E-2</v>
      </c>
      <c r="S1435" s="5">
        <f>O1435/E1435</f>
        <v>1.2422360248447204E-2</v>
      </c>
      <c r="T1435" t="s">
        <v>8330</v>
      </c>
      <c r="U1435" t="s">
        <v>8348</v>
      </c>
    </row>
    <row r="1436" spans="1:21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0">
        <f t="shared" si="46"/>
        <v>42142.767106481479</v>
      </c>
      <c r="L1436" s="13" t="str">
        <f t="shared" si="47"/>
        <v>2015</v>
      </c>
      <c r="M1436" s="10">
        <f>(((I1436/60)/60)/24)+DATE(1970,1,1)</f>
        <v>42163.625</v>
      </c>
      <c r="N1436" t="b">
        <v>0</v>
      </c>
      <c r="O1436">
        <v>11</v>
      </c>
      <c r="P1436" t="b">
        <v>0</v>
      </c>
      <c r="Q1436" t="s">
        <v>8287</v>
      </c>
      <c r="R1436" s="6">
        <f>E1436/D1436</f>
        <v>9.987804878048781E-2</v>
      </c>
      <c r="S1436" s="5">
        <f>O1436/E1436</f>
        <v>1.3431013431013431E-3</v>
      </c>
      <c r="T1436" t="s">
        <v>8330</v>
      </c>
      <c r="U1436" t="s">
        <v>8348</v>
      </c>
    </row>
    <row r="1437" spans="1:21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0">
        <f t="shared" si="46"/>
        <v>42258.780324074076</v>
      </c>
      <c r="L1437" s="13" t="str">
        <f t="shared" si="47"/>
        <v>2015</v>
      </c>
      <c r="M1437" s="10">
        <f>(((I1437/60)/60)/24)+DATE(1970,1,1)</f>
        <v>42288.780324074076</v>
      </c>
      <c r="N1437" t="b">
        <v>0</v>
      </c>
      <c r="O1437">
        <v>2</v>
      </c>
      <c r="P1437" t="b">
        <v>0</v>
      </c>
      <c r="Q1437" t="s">
        <v>8287</v>
      </c>
      <c r="R1437" s="6">
        <f>E1437/D1437</f>
        <v>1E-3</v>
      </c>
      <c r="S1437" s="5">
        <f>O1437/E1437</f>
        <v>0.13333333333333333</v>
      </c>
      <c r="T1437" t="s">
        <v>8330</v>
      </c>
      <c r="U1437" t="s">
        <v>8348</v>
      </c>
    </row>
    <row r="1438" spans="1:21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0">
        <f t="shared" si="46"/>
        <v>42391.35019675926</v>
      </c>
      <c r="L1438" s="13" t="str">
        <f t="shared" si="47"/>
        <v>2016</v>
      </c>
      <c r="M1438" s="10">
        <f>(((I1438/60)/60)/24)+DATE(1970,1,1)</f>
        <v>42421.35019675926</v>
      </c>
      <c r="N1438" t="b">
        <v>0</v>
      </c>
      <c r="O1438">
        <v>2</v>
      </c>
      <c r="P1438" t="b">
        <v>0</v>
      </c>
      <c r="Q1438" t="s">
        <v>8287</v>
      </c>
      <c r="R1438" s="6">
        <f>E1438/D1438</f>
        <v>7.7000000000000002E-3</v>
      </c>
      <c r="S1438" s="5">
        <f>O1438/E1438</f>
        <v>2.5974025974025976E-2</v>
      </c>
      <c r="T1438" t="s">
        <v>8330</v>
      </c>
      <c r="U1438" t="s">
        <v>8348</v>
      </c>
    </row>
    <row r="1439" spans="1:21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0">
        <f t="shared" si="46"/>
        <v>41796.531701388885</v>
      </c>
      <c r="L1439" s="13" t="str">
        <f t="shared" si="47"/>
        <v>2014</v>
      </c>
      <c r="M1439" s="10">
        <f>(((I1439/60)/60)/24)+DATE(1970,1,1)</f>
        <v>41833.207638888889</v>
      </c>
      <c r="N1439" t="b">
        <v>0</v>
      </c>
      <c r="O1439">
        <v>22</v>
      </c>
      <c r="P1439" t="b">
        <v>0</v>
      </c>
      <c r="Q1439" t="s">
        <v>8287</v>
      </c>
      <c r="R1439" s="6">
        <f>E1439/D1439</f>
        <v>0.26900000000000002</v>
      </c>
      <c r="S1439" s="5">
        <f>O1439/E1439</f>
        <v>2.7261462205700124E-2</v>
      </c>
      <c r="T1439" t="s">
        <v>8330</v>
      </c>
      <c r="U1439" t="s">
        <v>8348</v>
      </c>
    </row>
    <row r="1440" spans="1:21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0">
        <f t="shared" si="46"/>
        <v>42457.871516203704</v>
      </c>
      <c r="L1440" s="13" t="str">
        <f t="shared" si="47"/>
        <v>2016</v>
      </c>
      <c r="M1440" s="10">
        <f>(((I1440/60)/60)/24)+DATE(1970,1,1)</f>
        <v>42487.579861111109</v>
      </c>
      <c r="N1440" t="b">
        <v>0</v>
      </c>
      <c r="O1440">
        <v>8</v>
      </c>
      <c r="P1440" t="b">
        <v>0</v>
      </c>
      <c r="Q1440" t="s">
        <v>8287</v>
      </c>
      <c r="R1440" s="6">
        <f>E1440/D1440</f>
        <v>0.03</v>
      </c>
      <c r="S1440" s="5">
        <f>O1440/E1440</f>
        <v>1.3333333333333334E-2</v>
      </c>
      <c r="T1440" t="s">
        <v>8330</v>
      </c>
      <c r="U1440" t="s">
        <v>8348</v>
      </c>
    </row>
    <row r="1441" spans="1:21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0">
        <f t="shared" si="46"/>
        <v>42040.829872685179</v>
      </c>
      <c r="L1441" s="13" t="str">
        <f t="shared" si="47"/>
        <v>2015</v>
      </c>
      <c r="M1441" s="10">
        <f>(((I1441/60)/60)/24)+DATE(1970,1,1)</f>
        <v>42070.829872685179</v>
      </c>
      <c r="N1441" t="b">
        <v>0</v>
      </c>
      <c r="O1441">
        <v>6</v>
      </c>
      <c r="P1441" t="b">
        <v>0</v>
      </c>
      <c r="Q1441" t="s">
        <v>8287</v>
      </c>
      <c r="R1441" s="6">
        <f>E1441/D1441</f>
        <v>6.6055045871559637E-2</v>
      </c>
      <c r="S1441" s="5">
        <f>O1441/E1441</f>
        <v>3.3333333333333333E-2</v>
      </c>
      <c r="T1441" t="s">
        <v>8330</v>
      </c>
      <c r="U1441" t="s">
        <v>8348</v>
      </c>
    </row>
    <row r="1442" spans="1:21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0">
        <f t="shared" si="46"/>
        <v>42486.748414351852</v>
      </c>
      <c r="L1442" s="13" t="str">
        <f t="shared" si="47"/>
        <v>2016</v>
      </c>
      <c r="M1442" s="10">
        <f>(((I1442/60)/60)/24)+DATE(1970,1,1)</f>
        <v>42516.748414351852</v>
      </c>
      <c r="N1442" t="b">
        <v>0</v>
      </c>
      <c r="O1442">
        <v>1</v>
      </c>
      <c r="P1442" t="b">
        <v>0</v>
      </c>
      <c r="Q1442" t="s">
        <v>8287</v>
      </c>
      <c r="R1442" s="6">
        <f>E1442/D1442</f>
        <v>7.6923076923076926E-5</v>
      </c>
      <c r="S1442" s="5">
        <f>O1442/E1442</f>
        <v>1</v>
      </c>
      <c r="T1442" t="s">
        <v>8330</v>
      </c>
      <c r="U1442" t="s">
        <v>8348</v>
      </c>
    </row>
    <row r="1443" spans="1:21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0">
        <f t="shared" si="46"/>
        <v>42198.765844907408</v>
      </c>
      <c r="L1443" s="13" t="str">
        <f t="shared" si="47"/>
        <v>2015</v>
      </c>
      <c r="M1443" s="10">
        <f>(((I1443/60)/60)/24)+DATE(1970,1,1)</f>
        <v>42258.765844907408</v>
      </c>
      <c r="N1443" t="b">
        <v>0</v>
      </c>
      <c r="O1443">
        <v>3</v>
      </c>
      <c r="P1443" t="b">
        <v>0</v>
      </c>
      <c r="Q1443" t="s">
        <v>8287</v>
      </c>
      <c r="R1443" s="6">
        <f>E1443/D1443</f>
        <v>1.1222222222222222E-2</v>
      </c>
      <c r="S1443" s="5">
        <f>O1443/E1443</f>
        <v>1.4851485148514852E-3</v>
      </c>
      <c r="T1443" t="s">
        <v>8330</v>
      </c>
      <c r="U1443" t="s">
        <v>8348</v>
      </c>
    </row>
    <row r="1444" spans="1:21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0">
        <f t="shared" si="46"/>
        <v>42485.64534722222</v>
      </c>
      <c r="L1444" s="13" t="str">
        <f t="shared" si="47"/>
        <v>2016</v>
      </c>
      <c r="M1444" s="10">
        <f>(((I1444/60)/60)/24)+DATE(1970,1,1)</f>
        <v>42515.64534722222</v>
      </c>
      <c r="N1444" t="b">
        <v>0</v>
      </c>
      <c r="O1444">
        <v>0</v>
      </c>
      <c r="P1444" t="b">
        <v>0</v>
      </c>
      <c r="Q1444" t="s">
        <v>8287</v>
      </c>
      <c r="R1444" s="6">
        <f>E1444/D1444</f>
        <v>0</v>
      </c>
      <c r="S1444" s="5" t="e">
        <f>O1444/E1444</f>
        <v>#DIV/0!</v>
      </c>
      <c r="T1444" t="s">
        <v>8330</v>
      </c>
      <c r="U1444" t="s">
        <v>8348</v>
      </c>
    </row>
    <row r="1445" spans="1:21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0">
        <f t="shared" si="46"/>
        <v>42707.926030092596</v>
      </c>
      <c r="L1445" s="13" t="str">
        <f t="shared" si="47"/>
        <v>2016</v>
      </c>
      <c r="M1445" s="10">
        <f>(((I1445/60)/60)/24)+DATE(1970,1,1)</f>
        <v>42737.926030092596</v>
      </c>
      <c r="N1445" t="b">
        <v>0</v>
      </c>
      <c r="O1445">
        <v>0</v>
      </c>
      <c r="P1445" t="b">
        <v>0</v>
      </c>
      <c r="Q1445" t="s">
        <v>8287</v>
      </c>
      <c r="R1445" s="6">
        <f>E1445/D1445</f>
        <v>0</v>
      </c>
      <c r="S1445" s="5" t="e">
        <f>O1445/E1445</f>
        <v>#DIV/0!</v>
      </c>
      <c r="T1445" t="s">
        <v>8330</v>
      </c>
      <c r="U1445" t="s">
        <v>8348</v>
      </c>
    </row>
    <row r="1446" spans="1:21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0">
        <f t="shared" si="46"/>
        <v>42199.873402777783</v>
      </c>
      <c r="L1446" s="13" t="str">
        <f t="shared" si="47"/>
        <v>2015</v>
      </c>
      <c r="M1446" s="10">
        <f>(((I1446/60)/60)/24)+DATE(1970,1,1)</f>
        <v>42259.873402777783</v>
      </c>
      <c r="N1446" t="b">
        <v>0</v>
      </c>
      <c r="O1446">
        <v>0</v>
      </c>
      <c r="P1446" t="b">
        <v>0</v>
      </c>
      <c r="Q1446" t="s">
        <v>8287</v>
      </c>
      <c r="R1446" s="6">
        <f>E1446/D1446</f>
        <v>0</v>
      </c>
      <c r="S1446" s="5" t="e">
        <f>O1446/E1446</f>
        <v>#DIV/0!</v>
      </c>
      <c r="T1446" t="s">
        <v>8330</v>
      </c>
      <c r="U1446" t="s">
        <v>8348</v>
      </c>
    </row>
    <row r="1447" spans="1:21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0">
        <f t="shared" si="46"/>
        <v>42139.542303240742</v>
      </c>
      <c r="L1447" s="13" t="str">
        <f t="shared" si="47"/>
        <v>2015</v>
      </c>
      <c r="M1447" s="10">
        <f>(((I1447/60)/60)/24)+DATE(1970,1,1)</f>
        <v>42169.542303240742</v>
      </c>
      <c r="N1447" t="b">
        <v>0</v>
      </c>
      <c r="O1447">
        <v>0</v>
      </c>
      <c r="P1447" t="b">
        <v>0</v>
      </c>
      <c r="Q1447" t="s">
        <v>8287</v>
      </c>
      <c r="R1447" s="6">
        <f>E1447/D1447</f>
        <v>0</v>
      </c>
      <c r="S1447" s="5" t="e">
        <f>O1447/E1447</f>
        <v>#DIV/0!</v>
      </c>
      <c r="T1447" t="s">
        <v>8330</v>
      </c>
      <c r="U1447" t="s">
        <v>8348</v>
      </c>
    </row>
    <row r="1448" spans="1:21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0">
        <f t="shared" si="46"/>
        <v>42461.447662037041</v>
      </c>
      <c r="L1448" s="13" t="str">
        <f t="shared" si="47"/>
        <v>2016</v>
      </c>
      <c r="M1448" s="10">
        <f>(((I1448/60)/60)/24)+DATE(1970,1,1)</f>
        <v>42481.447662037041</v>
      </c>
      <c r="N1448" t="b">
        <v>0</v>
      </c>
      <c r="O1448">
        <v>0</v>
      </c>
      <c r="P1448" t="b">
        <v>0</v>
      </c>
      <c r="Q1448" t="s">
        <v>8287</v>
      </c>
      <c r="R1448" s="6">
        <f>E1448/D1448</f>
        <v>0</v>
      </c>
      <c r="S1448" s="5" t="e">
        <f>O1448/E1448</f>
        <v>#DIV/0!</v>
      </c>
      <c r="T1448" t="s">
        <v>8330</v>
      </c>
      <c r="U1448" t="s">
        <v>8348</v>
      </c>
    </row>
    <row r="1449" spans="1:21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0">
        <f t="shared" si="46"/>
        <v>42529.730717592596</v>
      </c>
      <c r="L1449" s="13" t="str">
        <f t="shared" si="47"/>
        <v>2016</v>
      </c>
      <c r="M1449" s="10">
        <f>(((I1449/60)/60)/24)+DATE(1970,1,1)</f>
        <v>42559.730717592596</v>
      </c>
      <c r="N1449" t="b">
        <v>0</v>
      </c>
      <c r="O1449">
        <v>3</v>
      </c>
      <c r="P1449" t="b">
        <v>0</v>
      </c>
      <c r="Q1449" t="s">
        <v>8287</v>
      </c>
      <c r="R1449" s="6">
        <f>E1449/D1449</f>
        <v>1.4999999999999999E-4</v>
      </c>
      <c r="S1449" s="5">
        <f>O1449/E1449</f>
        <v>0.04</v>
      </c>
      <c r="T1449" t="s">
        <v>8330</v>
      </c>
      <c r="U1449" t="s">
        <v>8348</v>
      </c>
    </row>
    <row r="1450" spans="1:21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0">
        <f t="shared" si="46"/>
        <v>42115.936550925922</v>
      </c>
      <c r="L1450" s="13" t="str">
        <f t="shared" si="47"/>
        <v>2015</v>
      </c>
      <c r="M1450" s="10">
        <f>(((I1450/60)/60)/24)+DATE(1970,1,1)</f>
        <v>42146.225694444445</v>
      </c>
      <c r="N1450" t="b">
        <v>0</v>
      </c>
      <c r="O1450">
        <v>0</v>
      </c>
      <c r="P1450" t="b">
        <v>0</v>
      </c>
      <c r="Q1450" t="s">
        <v>8287</v>
      </c>
      <c r="R1450" s="6">
        <f>E1450/D1450</f>
        <v>0</v>
      </c>
      <c r="S1450" s="5" t="e">
        <f>O1450/E1450</f>
        <v>#DIV/0!</v>
      </c>
      <c r="T1450" t="s">
        <v>8330</v>
      </c>
      <c r="U1450" t="s">
        <v>8348</v>
      </c>
    </row>
    <row r="1451" spans="1:21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0">
        <f t="shared" si="46"/>
        <v>42086.811400462961</v>
      </c>
      <c r="L1451" s="13" t="str">
        <f t="shared" si="47"/>
        <v>2015</v>
      </c>
      <c r="M1451" s="10">
        <f>(((I1451/60)/60)/24)+DATE(1970,1,1)</f>
        <v>42134.811400462961</v>
      </c>
      <c r="N1451" t="b">
        <v>0</v>
      </c>
      <c r="O1451">
        <v>0</v>
      </c>
      <c r="P1451" t="b">
        <v>0</v>
      </c>
      <c r="Q1451" t="s">
        <v>8287</v>
      </c>
      <c r="R1451" s="6">
        <f>E1451/D1451</f>
        <v>0</v>
      </c>
      <c r="S1451" s="5" t="e">
        <f>O1451/E1451</f>
        <v>#DIV/0!</v>
      </c>
      <c r="T1451" t="s">
        <v>8330</v>
      </c>
      <c r="U1451" t="s">
        <v>8348</v>
      </c>
    </row>
    <row r="1452" spans="1:21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0">
        <f t="shared" si="46"/>
        <v>42390.171261574069</v>
      </c>
      <c r="L1452" s="13" t="str">
        <f t="shared" si="47"/>
        <v>2016</v>
      </c>
      <c r="M1452" s="10">
        <f>(((I1452/60)/60)/24)+DATE(1970,1,1)</f>
        <v>42420.171261574069</v>
      </c>
      <c r="N1452" t="b">
        <v>0</v>
      </c>
      <c r="O1452">
        <v>1</v>
      </c>
      <c r="P1452" t="b">
        <v>0</v>
      </c>
      <c r="Q1452" t="s">
        <v>8287</v>
      </c>
      <c r="R1452" s="6">
        <f>E1452/D1452</f>
        <v>1.0000000000000001E-5</v>
      </c>
      <c r="S1452" s="5">
        <f>O1452/E1452</f>
        <v>1</v>
      </c>
      <c r="T1452" t="s">
        <v>8330</v>
      </c>
      <c r="U1452" t="s">
        <v>8348</v>
      </c>
    </row>
    <row r="1453" spans="1:21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0">
        <f t="shared" si="46"/>
        <v>41931.959016203706</v>
      </c>
      <c r="L1453" s="13" t="str">
        <f t="shared" si="47"/>
        <v>2014</v>
      </c>
      <c r="M1453" s="10">
        <f>(((I1453/60)/60)/24)+DATE(1970,1,1)</f>
        <v>41962.00068287037</v>
      </c>
      <c r="N1453" t="b">
        <v>0</v>
      </c>
      <c r="O1453">
        <v>2</v>
      </c>
      <c r="P1453" t="b">
        <v>0</v>
      </c>
      <c r="Q1453" t="s">
        <v>8287</v>
      </c>
      <c r="R1453" s="6">
        <f>E1453/D1453</f>
        <v>1.0554089709762533E-4</v>
      </c>
      <c r="S1453" s="5">
        <f>O1453/E1453</f>
        <v>1</v>
      </c>
      <c r="T1453" t="s">
        <v>8330</v>
      </c>
      <c r="U1453" t="s">
        <v>8348</v>
      </c>
    </row>
    <row r="1454" spans="1:21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0">
        <f t="shared" si="46"/>
        <v>41818.703275462962</v>
      </c>
      <c r="L1454" s="13" t="str">
        <f t="shared" si="47"/>
        <v>2014</v>
      </c>
      <c r="M1454" s="10">
        <f>(((I1454/60)/60)/24)+DATE(1970,1,1)</f>
        <v>41848.703275462962</v>
      </c>
      <c r="N1454" t="b">
        <v>0</v>
      </c>
      <c r="O1454">
        <v>0</v>
      </c>
      <c r="P1454" t="b">
        <v>0</v>
      </c>
      <c r="Q1454" t="s">
        <v>8287</v>
      </c>
      <c r="R1454" s="6">
        <f>E1454/D1454</f>
        <v>0</v>
      </c>
      <c r="S1454" s="5" t="e">
        <f>O1454/E1454</f>
        <v>#DIV/0!</v>
      </c>
      <c r="T1454" t="s">
        <v>8330</v>
      </c>
      <c r="U1454" t="s">
        <v>8348</v>
      </c>
    </row>
    <row r="1455" spans="1:21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0">
        <f t="shared" si="46"/>
        <v>42795.696145833332</v>
      </c>
      <c r="L1455" s="13" t="str">
        <f t="shared" si="47"/>
        <v>2017</v>
      </c>
      <c r="M1455" s="10">
        <f>(((I1455/60)/60)/24)+DATE(1970,1,1)</f>
        <v>42840.654479166667</v>
      </c>
      <c r="N1455" t="b">
        <v>0</v>
      </c>
      <c r="O1455">
        <v>0</v>
      </c>
      <c r="P1455" t="b">
        <v>0</v>
      </c>
      <c r="Q1455" t="s">
        <v>8287</v>
      </c>
      <c r="R1455" s="6">
        <f>E1455/D1455</f>
        <v>0</v>
      </c>
      <c r="S1455" s="5" t="e">
        <f>O1455/E1455</f>
        <v>#DIV/0!</v>
      </c>
      <c r="T1455" t="s">
        <v>8330</v>
      </c>
      <c r="U1455" t="s">
        <v>8348</v>
      </c>
    </row>
    <row r="1456" spans="1:21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0">
        <f t="shared" si="46"/>
        <v>42463.866666666669</v>
      </c>
      <c r="L1456" s="13" t="str">
        <f t="shared" si="47"/>
        <v>2016</v>
      </c>
      <c r="M1456" s="10">
        <f>(((I1456/60)/60)/24)+DATE(1970,1,1)</f>
        <v>42484.915972222225</v>
      </c>
      <c r="N1456" t="b">
        <v>0</v>
      </c>
      <c r="O1456">
        <v>1</v>
      </c>
      <c r="P1456" t="b">
        <v>0</v>
      </c>
      <c r="Q1456" t="s">
        <v>8287</v>
      </c>
      <c r="R1456" s="6">
        <f>E1456/D1456</f>
        <v>8.5714285714285719E-3</v>
      </c>
      <c r="S1456" s="5">
        <f>O1456/E1456</f>
        <v>6.6666666666666666E-2</v>
      </c>
      <c r="T1456" t="s">
        <v>8330</v>
      </c>
      <c r="U1456" t="s">
        <v>8348</v>
      </c>
    </row>
    <row r="1457" spans="1:21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0">
        <f t="shared" si="46"/>
        <v>41832.672685185185</v>
      </c>
      <c r="L1457" s="13" t="str">
        <f t="shared" si="47"/>
        <v>2014</v>
      </c>
      <c r="M1457" s="10">
        <f>(((I1457/60)/60)/24)+DATE(1970,1,1)</f>
        <v>41887.568749999999</v>
      </c>
      <c r="N1457" t="b">
        <v>0</v>
      </c>
      <c r="O1457">
        <v>7</v>
      </c>
      <c r="P1457" t="b">
        <v>0</v>
      </c>
      <c r="Q1457" t="s">
        <v>8287</v>
      </c>
      <c r="R1457" s="6">
        <f>E1457/D1457</f>
        <v>0.105</v>
      </c>
      <c r="S1457" s="5">
        <f>O1457/E1457</f>
        <v>4.4444444444444444E-3</v>
      </c>
      <c r="T1457" t="s">
        <v>8330</v>
      </c>
      <c r="U1457" t="s">
        <v>8348</v>
      </c>
    </row>
    <row r="1458" spans="1:2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0">
        <f t="shared" si="46"/>
        <v>42708.668576388889</v>
      </c>
      <c r="L1458" s="13" t="str">
        <f t="shared" si="47"/>
        <v>2016</v>
      </c>
      <c r="M1458" s="10">
        <f>(((I1458/60)/60)/24)+DATE(1970,1,1)</f>
        <v>42738.668576388889</v>
      </c>
      <c r="N1458" t="b">
        <v>0</v>
      </c>
      <c r="O1458">
        <v>3</v>
      </c>
      <c r="P1458" t="b">
        <v>0</v>
      </c>
      <c r="Q1458" t="s">
        <v>8287</v>
      </c>
      <c r="R1458" s="6">
        <f>E1458/D1458</f>
        <v>2.9000000000000001E-2</v>
      </c>
      <c r="S1458" s="5">
        <f>O1458/E1458</f>
        <v>2.0689655172413793E-2</v>
      </c>
      <c r="T1458" t="s">
        <v>8330</v>
      </c>
      <c r="U1458" t="s">
        <v>8348</v>
      </c>
    </row>
    <row r="1459" spans="1:21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0">
        <f t="shared" si="46"/>
        <v>42289.89634259259</v>
      </c>
      <c r="L1459" s="13" t="str">
        <f t="shared" si="47"/>
        <v>2015</v>
      </c>
      <c r="M1459" s="10">
        <f>(((I1459/60)/60)/24)+DATE(1970,1,1)</f>
        <v>42319.938009259262</v>
      </c>
      <c r="N1459" t="b">
        <v>0</v>
      </c>
      <c r="O1459">
        <v>0</v>
      </c>
      <c r="P1459" t="b">
        <v>0</v>
      </c>
      <c r="Q1459" t="s">
        <v>8287</v>
      </c>
      <c r="R1459" s="6">
        <f>E1459/D1459</f>
        <v>0</v>
      </c>
      <c r="S1459" s="5" t="e">
        <f>O1459/E1459</f>
        <v>#DIV/0!</v>
      </c>
      <c r="T1459" t="s">
        <v>8330</v>
      </c>
      <c r="U1459" t="s">
        <v>8348</v>
      </c>
    </row>
    <row r="1460" spans="1:21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0">
        <f t="shared" si="46"/>
        <v>41831.705555555556</v>
      </c>
      <c r="L1460" s="13" t="str">
        <f t="shared" si="47"/>
        <v>2014</v>
      </c>
      <c r="M1460" s="10">
        <f>(((I1460/60)/60)/24)+DATE(1970,1,1)</f>
        <v>41862.166666666664</v>
      </c>
      <c r="N1460" t="b">
        <v>0</v>
      </c>
      <c r="O1460">
        <v>0</v>
      </c>
      <c r="P1460" t="b">
        <v>0</v>
      </c>
      <c r="Q1460" t="s">
        <v>8287</v>
      </c>
      <c r="R1460" s="6">
        <f>E1460/D1460</f>
        <v>0</v>
      </c>
      <c r="S1460" s="5" t="e">
        <f>O1460/E1460</f>
        <v>#DIV/0!</v>
      </c>
      <c r="T1460" t="s">
        <v>8330</v>
      </c>
      <c r="U1460" t="s">
        <v>8348</v>
      </c>
    </row>
    <row r="1461" spans="1:21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0">
        <f t="shared" si="46"/>
        <v>42312.204814814817</v>
      </c>
      <c r="L1461" s="13" t="str">
        <f t="shared" si="47"/>
        <v>2015</v>
      </c>
      <c r="M1461" s="10">
        <f>(((I1461/60)/60)/24)+DATE(1970,1,1)</f>
        <v>42340.725694444445</v>
      </c>
      <c r="N1461" t="b">
        <v>0</v>
      </c>
      <c r="O1461">
        <v>0</v>
      </c>
      <c r="P1461" t="b">
        <v>0</v>
      </c>
      <c r="Q1461" t="s">
        <v>8287</v>
      </c>
      <c r="R1461" s="6">
        <f>E1461/D1461</f>
        <v>0</v>
      </c>
      <c r="S1461" s="5" t="e">
        <f>O1461/E1461</f>
        <v>#DIV/0!</v>
      </c>
      <c r="T1461" t="s">
        <v>8330</v>
      </c>
      <c r="U1461" t="s">
        <v>8348</v>
      </c>
    </row>
    <row r="1462" spans="1:21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0">
        <f t="shared" si="46"/>
        <v>41915.896967592591</v>
      </c>
      <c r="L1462" s="13" t="str">
        <f t="shared" si="47"/>
        <v>2014</v>
      </c>
      <c r="M1462" s="10">
        <f>(((I1462/60)/60)/24)+DATE(1970,1,1)</f>
        <v>41973.989583333328</v>
      </c>
      <c r="N1462" t="b">
        <v>0</v>
      </c>
      <c r="O1462">
        <v>0</v>
      </c>
      <c r="P1462" t="b">
        <v>0</v>
      </c>
      <c r="Q1462" t="s">
        <v>8287</v>
      </c>
      <c r="R1462" s="6">
        <f>E1462/D1462</f>
        <v>0</v>
      </c>
      <c r="S1462" s="5" t="e">
        <f>O1462/E1462</f>
        <v>#DIV/0!</v>
      </c>
      <c r="T1462" t="s">
        <v>8330</v>
      </c>
      <c r="U1462" t="s">
        <v>8348</v>
      </c>
    </row>
    <row r="1463" spans="1:21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0">
        <f t="shared" si="46"/>
        <v>41899.645300925928</v>
      </c>
      <c r="L1463" s="13" t="str">
        <f t="shared" si="47"/>
        <v>2014</v>
      </c>
      <c r="M1463" s="10">
        <f>(((I1463/60)/60)/24)+DATE(1970,1,1)</f>
        <v>41933</v>
      </c>
      <c r="N1463" t="b">
        <v>1</v>
      </c>
      <c r="O1463">
        <v>340</v>
      </c>
      <c r="P1463" t="b">
        <v>1</v>
      </c>
      <c r="Q1463" t="s">
        <v>8288</v>
      </c>
      <c r="R1463" s="6">
        <f>E1463/D1463</f>
        <v>1.012446</v>
      </c>
      <c r="S1463" s="5">
        <f>O1463/E1463</f>
        <v>2.2388025303736365E-2</v>
      </c>
      <c r="T1463" t="s">
        <v>8330</v>
      </c>
      <c r="U1463" t="s">
        <v>8349</v>
      </c>
    </row>
    <row r="1464" spans="1:21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0">
        <f t="shared" si="46"/>
        <v>41344.662858796299</v>
      </c>
      <c r="L1464" s="13" t="str">
        <f t="shared" si="47"/>
        <v>2013</v>
      </c>
      <c r="M1464" s="10">
        <f>(((I1464/60)/60)/24)+DATE(1970,1,1)</f>
        <v>41374.662858796299</v>
      </c>
      <c r="N1464" t="b">
        <v>1</v>
      </c>
      <c r="O1464">
        <v>150</v>
      </c>
      <c r="P1464" t="b">
        <v>1</v>
      </c>
      <c r="Q1464" t="s">
        <v>8288</v>
      </c>
      <c r="R1464" s="6">
        <f>E1464/D1464</f>
        <v>1.085175</v>
      </c>
      <c r="S1464" s="5">
        <f>O1464/E1464</f>
        <v>3.4556638330223238E-2</v>
      </c>
      <c r="T1464" t="s">
        <v>8330</v>
      </c>
      <c r="U1464" t="s">
        <v>8349</v>
      </c>
    </row>
    <row r="1465" spans="1:21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0">
        <f t="shared" si="46"/>
        <v>41326.911319444444</v>
      </c>
      <c r="L1465" s="13" t="str">
        <f t="shared" si="47"/>
        <v>2013</v>
      </c>
      <c r="M1465" s="10">
        <f>(((I1465/60)/60)/24)+DATE(1970,1,1)</f>
        <v>41371.869652777779</v>
      </c>
      <c r="N1465" t="b">
        <v>1</v>
      </c>
      <c r="O1465">
        <v>25</v>
      </c>
      <c r="P1465" t="b">
        <v>1</v>
      </c>
      <c r="Q1465" t="s">
        <v>8288</v>
      </c>
      <c r="R1465" s="6">
        <f>E1465/D1465</f>
        <v>1.4766666666666666</v>
      </c>
      <c r="S1465" s="5">
        <f>O1465/E1465</f>
        <v>2.8216704288939052E-2</v>
      </c>
      <c r="T1465" t="s">
        <v>8330</v>
      </c>
      <c r="U1465" t="s">
        <v>8349</v>
      </c>
    </row>
    <row r="1466" spans="1:2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0">
        <f t="shared" si="46"/>
        <v>41291.661550925928</v>
      </c>
      <c r="L1466" s="13" t="str">
        <f t="shared" si="47"/>
        <v>2013</v>
      </c>
      <c r="M1466" s="10">
        <f>(((I1466/60)/60)/24)+DATE(1970,1,1)</f>
        <v>41321.661550925928</v>
      </c>
      <c r="N1466" t="b">
        <v>1</v>
      </c>
      <c r="O1466">
        <v>234</v>
      </c>
      <c r="P1466" t="b">
        <v>1</v>
      </c>
      <c r="Q1466" t="s">
        <v>8288</v>
      </c>
      <c r="R1466" s="6">
        <f>E1466/D1466</f>
        <v>1.6319999999999999</v>
      </c>
      <c r="S1466" s="5">
        <f>O1466/E1466</f>
        <v>2.8676470588235293E-2</v>
      </c>
      <c r="T1466" t="s">
        <v>8330</v>
      </c>
      <c r="U1466" t="s">
        <v>8349</v>
      </c>
    </row>
    <row r="1467" spans="1:21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0">
        <f t="shared" si="46"/>
        <v>40959.734398148146</v>
      </c>
      <c r="L1467" s="13" t="str">
        <f t="shared" si="47"/>
        <v>2012</v>
      </c>
      <c r="M1467" s="10">
        <f>(((I1467/60)/60)/24)+DATE(1970,1,1)</f>
        <v>40990.125</v>
      </c>
      <c r="N1467" t="b">
        <v>1</v>
      </c>
      <c r="O1467">
        <v>2602</v>
      </c>
      <c r="P1467" t="b">
        <v>1</v>
      </c>
      <c r="Q1467" t="s">
        <v>8288</v>
      </c>
      <c r="R1467" s="6">
        <f>E1467/D1467</f>
        <v>4.5641449999999999</v>
      </c>
      <c r="S1467" s="5">
        <f>O1467/E1467</f>
        <v>1.9003194099515536E-2</v>
      </c>
      <c r="T1467" t="s">
        <v>8330</v>
      </c>
      <c r="U1467" t="s">
        <v>8349</v>
      </c>
    </row>
    <row r="1468" spans="1:21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0">
        <f t="shared" si="46"/>
        <v>42340.172060185185</v>
      </c>
      <c r="L1468" s="13" t="str">
        <f t="shared" si="47"/>
        <v>2015</v>
      </c>
      <c r="M1468" s="10">
        <f>(((I1468/60)/60)/24)+DATE(1970,1,1)</f>
        <v>42381.208333333328</v>
      </c>
      <c r="N1468" t="b">
        <v>1</v>
      </c>
      <c r="O1468">
        <v>248</v>
      </c>
      <c r="P1468" t="b">
        <v>1</v>
      </c>
      <c r="Q1468" t="s">
        <v>8288</v>
      </c>
      <c r="R1468" s="6">
        <f>E1468/D1468</f>
        <v>1.0787731249999999</v>
      </c>
      <c r="S1468" s="5">
        <f>O1468/E1468</f>
        <v>1.436817403103178E-2</v>
      </c>
      <c r="T1468" t="s">
        <v>8330</v>
      </c>
      <c r="U1468" t="s">
        <v>8349</v>
      </c>
    </row>
    <row r="1469" spans="1:21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0">
        <f t="shared" si="46"/>
        <v>40933.80190972222</v>
      </c>
      <c r="L1469" s="13" t="str">
        <f t="shared" si="47"/>
        <v>2012</v>
      </c>
      <c r="M1469" s="10">
        <f>(((I1469/60)/60)/24)+DATE(1970,1,1)</f>
        <v>40993.760243055556</v>
      </c>
      <c r="N1469" t="b">
        <v>1</v>
      </c>
      <c r="O1469">
        <v>600</v>
      </c>
      <c r="P1469" t="b">
        <v>1</v>
      </c>
      <c r="Q1469" t="s">
        <v>8288</v>
      </c>
      <c r="R1469" s="6">
        <f>E1469/D1469</f>
        <v>1.1508</v>
      </c>
      <c r="S1469" s="5">
        <f>O1469/E1469</f>
        <v>1.3034410844629822E-2</v>
      </c>
      <c r="T1469" t="s">
        <v>8330</v>
      </c>
      <c r="U1469" t="s">
        <v>8349</v>
      </c>
    </row>
    <row r="1470" spans="1:21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0">
        <f t="shared" si="46"/>
        <v>40646.014456018522</v>
      </c>
      <c r="L1470" s="13" t="str">
        <f t="shared" si="47"/>
        <v>2011</v>
      </c>
      <c r="M1470" s="10">
        <f>(((I1470/60)/60)/24)+DATE(1970,1,1)</f>
        <v>40706.014456018522</v>
      </c>
      <c r="N1470" t="b">
        <v>1</v>
      </c>
      <c r="O1470">
        <v>293</v>
      </c>
      <c r="P1470" t="b">
        <v>1</v>
      </c>
      <c r="Q1470" t="s">
        <v>8288</v>
      </c>
      <c r="R1470" s="6">
        <f>E1470/D1470</f>
        <v>1.0236842105263158</v>
      </c>
      <c r="S1470" s="5">
        <f>O1470/E1470</f>
        <v>3.0128534704370179E-2</v>
      </c>
      <c r="T1470" t="s">
        <v>8330</v>
      </c>
      <c r="U1470" t="s">
        <v>8349</v>
      </c>
    </row>
    <row r="1471" spans="1:21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0">
        <f t="shared" si="46"/>
        <v>41290.598483796297</v>
      </c>
      <c r="L1471" s="13" t="str">
        <f t="shared" si="47"/>
        <v>2013</v>
      </c>
      <c r="M1471" s="10">
        <f>(((I1471/60)/60)/24)+DATE(1970,1,1)</f>
        <v>41320.598483796297</v>
      </c>
      <c r="N1471" t="b">
        <v>1</v>
      </c>
      <c r="O1471">
        <v>321</v>
      </c>
      <c r="P1471" t="b">
        <v>1</v>
      </c>
      <c r="Q1471" t="s">
        <v>8288</v>
      </c>
      <c r="R1471" s="6">
        <f>E1471/D1471</f>
        <v>1.0842485875706214</v>
      </c>
      <c r="S1471" s="5">
        <f>O1471/E1471</f>
        <v>6.6905665096502562E-3</v>
      </c>
      <c r="T1471" t="s">
        <v>8330</v>
      </c>
      <c r="U1471" t="s">
        <v>8349</v>
      </c>
    </row>
    <row r="1472" spans="1:21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0">
        <f t="shared" si="46"/>
        <v>41250.827118055553</v>
      </c>
      <c r="L1472" s="13" t="str">
        <f t="shared" si="47"/>
        <v>2012</v>
      </c>
      <c r="M1472" s="10">
        <f>(((I1472/60)/60)/24)+DATE(1970,1,1)</f>
        <v>41271.827118055553</v>
      </c>
      <c r="N1472" t="b">
        <v>1</v>
      </c>
      <c r="O1472">
        <v>81</v>
      </c>
      <c r="P1472" t="b">
        <v>1</v>
      </c>
      <c r="Q1472" t="s">
        <v>8288</v>
      </c>
      <c r="R1472" s="6">
        <f>E1472/D1472</f>
        <v>1.2513333333333334</v>
      </c>
      <c r="S1472" s="5">
        <f>O1472/E1472</f>
        <v>4.3153969099627064E-2</v>
      </c>
      <c r="T1472" t="s">
        <v>8330</v>
      </c>
      <c r="U1472" t="s">
        <v>8349</v>
      </c>
    </row>
    <row r="1473" spans="1:21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0">
        <f t="shared" si="46"/>
        <v>42073.957569444443</v>
      </c>
      <c r="L1473" s="13" t="str">
        <f t="shared" si="47"/>
        <v>2015</v>
      </c>
      <c r="M1473" s="10">
        <f>(((I1473/60)/60)/24)+DATE(1970,1,1)</f>
        <v>42103.957569444443</v>
      </c>
      <c r="N1473" t="b">
        <v>1</v>
      </c>
      <c r="O1473">
        <v>343</v>
      </c>
      <c r="P1473" t="b">
        <v>1</v>
      </c>
      <c r="Q1473" t="s">
        <v>8288</v>
      </c>
      <c r="R1473" s="6">
        <f>E1473/D1473</f>
        <v>1.03840625</v>
      </c>
      <c r="S1473" s="5">
        <f>O1473/E1473</f>
        <v>1.0322308826627343E-2</v>
      </c>
      <c r="T1473" t="s">
        <v>8330</v>
      </c>
      <c r="U1473" t="s">
        <v>8349</v>
      </c>
    </row>
    <row r="1474" spans="1:21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0">
        <f t="shared" si="46"/>
        <v>41533.542858796296</v>
      </c>
      <c r="L1474" s="13" t="str">
        <f t="shared" si="47"/>
        <v>2013</v>
      </c>
      <c r="M1474" s="10">
        <f>(((I1474/60)/60)/24)+DATE(1970,1,1)</f>
        <v>41563.542858796296</v>
      </c>
      <c r="N1474" t="b">
        <v>1</v>
      </c>
      <c r="O1474">
        <v>336</v>
      </c>
      <c r="P1474" t="b">
        <v>1</v>
      </c>
      <c r="Q1474" t="s">
        <v>8288</v>
      </c>
      <c r="R1474" s="6">
        <f>E1474/D1474</f>
        <v>1.3870400000000001</v>
      </c>
      <c r="S1474" s="5">
        <f>O1474/E1474</f>
        <v>9.6896989272119045E-3</v>
      </c>
      <c r="T1474" t="s">
        <v>8330</v>
      </c>
      <c r="U1474" t="s">
        <v>8349</v>
      </c>
    </row>
    <row r="1475" spans="1:2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0">
        <f t="shared" ref="K1475:K1538" si="48">(((J1475/60)/60)/24)+DATE(1970,1,1)</f>
        <v>40939.979618055557</v>
      </c>
      <c r="L1475" s="13" t="str">
        <f t="shared" ref="L1475:L1538" si="49">TEXT(K1475,"yyyy")</f>
        <v>2012</v>
      </c>
      <c r="M1475" s="10">
        <f>(((I1475/60)/60)/24)+DATE(1970,1,1)</f>
        <v>40969.979618055557</v>
      </c>
      <c r="N1475" t="b">
        <v>1</v>
      </c>
      <c r="O1475">
        <v>47</v>
      </c>
      <c r="P1475" t="b">
        <v>1</v>
      </c>
      <c r="Q1475" t="s">
        <v>8288</v>
      </c>
      <c r="R1475" s="6">
        <f>E1475/D1475</f>
        <v>1.20516</v>
      </c>
      <c r="S1475" s="5">
        <f>O1475/E1475</f>
        <v>2.5999314060650314E-2</v>
      </c>
      <c r="T1475" t="s">
        <v>8330</v>
      </c>
      <c r="U1475" t="s">
        <v>8349</v>
      </c>
    </row>
    <row r="1476" spans="1:21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0">
        <f t="shared" si="48"/>
        <v>41500.727916666663</v>
      </c>
      <c r="L1476" s="13" t="str">
        <f t="shared" si="49"/>
        <v>2013</v>
      </c>
      <c r="M1476" s="10">
        <f>(((I1476/60)/60)/24)+DATE(1970,1,1)</f>
        <v>41530.727916666663</v>
      </c>
      <c r="N1476" t="b">
        <v>1</v>
      </c>
      <c r="O1476">
        <v>76</v>
      </c>
      <c r="P1476" t="b">
        <v>1</v>
      </c>
      <c r="Q1476" t="s">
        <v>8288</v>
      </c>
      <c r="R1476" s="6">
        <f>E1476/D1476</f>
        <v>1.1226666666666667</v>
      </c>
      <c r="S1476" s="5">
        <f>O1476/E1476</f>
        <v>2.2565320665083134E-2</v>
      </c>
      <c r="T1476" t="s">
        <v>8330</v>
      </c>
      <c r="U1476" t="s">
        <v>8349</v>
      </c>
    </row>
    <row r="1477" spans="1:21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0">
        <f t="shared" si="48"/>
        <v>41960.722951388889</v>
      </c>
      <c r="L1477" s="13" t="str">
        <f t="shared" si="49"/>
        <v>2014</v>
      </c>
      <c r="M1477" s="10">
        <f>(((I1477/60)/60)/24)+DATE(1970,1,1)</f>
        <v>41993.207638888889</v>
      </c>
      <c r="N1477" t="b">
        <v>1</v>
      </c>
      <c r="O1477">
        <v>441</v>
      </c>
      <c r="P1477" t="b">
        <v>1</v>
      </c>
      <c r="Q1477" t="s">
        <v>8288</v>
      </c>
      <c r="R1477" s="6">
        <f>E1477/D1477</f>
        <v>1.8866966666666667</v>
      </c>
      <c r="S1477" s="5">
        <f>O1477/E1477</f>
        <v>1.5582791086360816E-2</v>
      </c>
      <c r="T1477" t="s">
        <v>8330</v>
      </c>
      <c r="U1477" t="s">
        <v>8349</v>
      </c>
    </row>
    <row r="1478" spans="1:21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0">
        <f t="shared" si="48"/>
        <v>40766.041921296295</v>
      </c>
      <c r="L1478" s="13" t="str">
        <f t="shared" si="49"/>
        <v>2011</v>
      </c>
      <c r="M1478" s="10">
        <f>(((I1478/60)/60)/24)+DATE(1970,1,1)</f>
        <v>40796.041921296295</v>
      </c>
      <c r="N1478" t="b">
        <v>1</v>
      </c>
      <c r="O1478">
        <v>916</v>
      </c>
      <c r="P1478" t="b">
        <v>1</v>
      </c>
      <c r="Q1478" t="s">
        <v>8288</v>
      </c>
      <c r="R1478" s="6">
        <f>E1478/D1478</f>
        <v>6.6155466666666669</v>
      </c>
      <c r="S1478" s="5">
        <f>O1478/E1478</f>
        <v>2.3076954083915465E-2</v>
      </c>
      <c r="T1478" t="s">
        <v>8330</v>
      </c>
      <c r="U1478" t="s">
        <v>8349</v>
      </c>
    </row>
    <row r="1479" spans="1:21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0">
        <f t="shared" si="48"/>
        <v>40840.615787037037</v>
      </c>
      <c r="L1479" s="13" t="str">
        <f t="shared" si="49"/>
        <v>2011</v>
      </c>
      <c r="M1479" s="10">
        <f>(((I1479/60)/60)/24)+DATE(1970,1,1)</f>
        <v>40900.125</v>
      </c>
      <c r="N1479" t="b">
        <v>1</v>
      </c>
      <c r="O1479">
        <v>369</v>
      </c>
      <c r="P1479" t="b">
        <v>1</v>
      </c>
      <c r="Q1479" t="s">
        <v>8288</v>
      </c>
      <c r="R1479" s="6">
        <f>E1479/D1479</f>
        <v>1.1131</v>
      </c>
      <c r="S1479" s="5">
        <f>O1479/E1479</f>
        <v>1.1050220106010242E-2</v>
      </c>
      <c r="T1479" t="s">
        <v>8330</v>
      </c>
      <c r="U1479" t="s">
        <v>8349</v>
      </c>
    </row>
    <row r="1480" spans="1:21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0">
        <f t="shared" si="48"/>
        <v>41394.871678240743</v>
      </c>
      <c r="L1480" s="13" t="str">
        <f t="shared" si="49"/>
        <v>2013</v>
      </c>
      <c r="M1480" s="10">
        <f>(((I1480/60)/60)/24)+DATE(1970,1,1)</f>
        <v>41408.871678240743</v>
      </c>
      <c r="N1480" t="b">
        <v>1</v>
      </c>
      <c r="O1480">
        <v>20242</v>
      </c>
      <c r="P1480" t="b">
        <v>1</v>
      </c>
      <c r="Q1480" t="s">
        <v>8288</v>
      </c>
      <c r="R1480" s="6">
        <f>E1480/D1480</f>
        <v>11.8161422</v>
      </c>
      <c r="S1480" s="5">
        <f>O1480/E1480</f>
        <v>3.4261605280952019E-2</v>
      </c>
      <c r="T1480" t="s">
        <v>8330</v>
      </c>
      <c r="U1480" t="s">
        <v>8349</v>
      </c>
    </row>
    <row r="1481" spans="1:21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0">
        <f t="shared" si="48"/>
        <v>41754.745243055557</v>
      </c>
      <c r="L1481" s="13" t="str">
        <f t="shared" si="49"/>
        <v>2014</v>
      </c>
      <c r="M1481" s="10">
        <f>(((I1481/60)/60)/24)+DATE(1970,1,1)</f>
        <v>41769.165972222225</v>
      </c>
      <c r="N1481" t="b">
        <v>1</v>
      </c>
      <c r="O1481">
        <v>71</v>
      </c>
      <c r="P1481" t="b">
        <v>1</v>
      </c>
      <c r="Q1481" t="s">
        <v>8288</v>
      </c>
      <c r="R1481" s="6">
        <f>E1481/D1481</f>
        <v>1.37375</v>
      </c>
      <c r="S1481" s="5">
        <f>O1481/E1481</f>
        <v>3.2302092811646949E-2</v>
      </c>
      <c r="T1481" t="s">
        <v>8330</v>
      </c>
      <c r="U1481" t="s">
        <v>8349</v>
      </c>
    </row>
    <row r="1482" spans="1:21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0">
        <f t="shared" si="48"/>
        <v>41464.934016203704</v>
      </c>
      <c r="L1482" s="13" t="str">
        <f t="shared" si="49"/>
        <v>2013</v>
      </c>
      <c r="M1482" s="10">
        <f>(((I1482/60)/60)/24)+DATE(1970,1,1)</f>
        <v>41481.708333333336</v>
      </c>
      <c r="N1482" t="b">
        <v>1</v>
      </c>
      <c r="O1482">
        <v>635</v>
      </c>
      <c r="P1482" t="b">
        <v>1</v>
      </c>
      <c r="Q1482" t="s">
        <v>8288</v>
      </c>
      <c r="R1482" s="6">
        <f>E1482/D1482</f>
        <v>1.170404</v>
      </c>
      <c r="S1482" s="5">
        <f>O1482/E1482</f>
        <v>1.0850954029548771E-2</v>
      </c>
      <c r="T1482" t="s">
        <v>8330</v>
      </c>
      <c r="U1482" t="s">
        <v>8349</v>
      </c>
    </row>
    <row r="1483" spans="1:21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0">
        <f t="shared" si="48"/>
        <v>41550.922974537039</v>
      </c>
      <c r="L1483" s="13" t="str">
        <f t="shared" si="49"/>
        <v>2013</v>
      </c>
      <c r="M1483" s="10">
        <f>(((I1483/60)/60)/24)+DATE(1970,1,1)</f>
        <v>41580.922974537039</v>
      </c>
      <c r="N1483" t="b">
        <v>0</v>
      </c>
      <c r="O1483">
        <v>6</v>
      </c>
      <c r="P1483" t="b">
        <v>0</v>
      </c>
      <c r="Q1483" t="s">
        <v>8275</v>
      </c>
      <c r="R1483" s="6">
        <f>E1483/D1483</f>
        <v>2.1000000000000001E-2</v>
      </c>
      <c r="S1483" s="5">
        <f>O1483/E1483</f>
        <v>5.7142857142857141E-2</v>
      </c>
      <c r="T1483" t="s">
        <v>8330</v>
      </c>
      <c r="U1483" t="s">
        <v>8332</v>
      </c>
    </row>
    <row r="1484" spans="1:21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0">
        <f t="shared" si="48"/>
        <v>41136.85805555556</v>
      </c>
      <c r="L1484" s="13" t="str">
        <f t="shared" si="49"/>
        <v>2012</v>
      </c>
      <c r="M1484" s="10">
        <f>(((I1484/60)/60)/24)+DATE(1970,1,1)</f>
        <v>41159.32708333333</v>
      </c>
      <c r="N1484" t="b">
        <v>0</v>
      </c>
      <c r="O1484">
        <v>1</v>
      </c>
      <c r="P1484" t="b">
        <v>0</v>
      </c>
      <c r="Q1484" t="s">
        <v>8275</v>
      </c>
      <c r="R1484" s="6">
        <f>E1484/D1484</f>
        <v>1E-3</v>
      </c>
      <c r="S1484" s="5">
        <f>O1484/E1484</f>
        <v>0.2</v>
      </c>
      <c r="T1484" t="s">
        <v>8330</v>
      </c>
      <c r="U1484" t="s">
        <v>8332</v>
      </c>
    </row>
    <row r="1485" spans="1:21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0">
        <f t="shared" si="48"/>
        <v>42548.192997685182</v>
      </c>
      <c r="L1485" s="13" t="str">
        <f t="shared" si="49"/>
        <v>2016</v>
      </c>
      <c r="M1485" s="10">
        <f>(((I1485/60)/60)/24)+DATE(1970,1,1)</f>
        <v>42573.192997685182</v>
      </c>
      <c r="N1485" t="b">
        <v>0</v>
      </c>
      <c r="O1485">
        <v>2</v>
      </c>
      <c r="P1485" t="b">
        <v>0</v>
      </c>
      <c r="Q1485" t="s">
        <v>8275</v>
      </c>
      <c r="R1485" s="6">
        <f>E1485/D1485</f>
        <v>7.1428571428571426E-3</v>
      </c>
      <c r="S1485" s="5">
        <f>O1485/E1485</f>
        <v>0.04</v>
      </c>
      <c r="T1485" t="s">
        <v>8330</v>
      </c>
      <c r="U1485" t="s">
        <v>8332</v>
      </c>
    </row>
    <row r="1486" spans="1:21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0">
        <f t="shared" si="48"/>
        <v>41053.200960648144</v>
      </c>
      <c r="L1486" s="13" t="str">
        <f t="shared" si="49"/>
        <v>2012</v>
      </c>
      <c r="M1486" s="10">
        <f>(((I1486/60)/60)/24)+DATE(1970,1,1)</f>
        <v>41111.618750000001</v>
      </c>
      <c r="N1486" t="b">
        <v>0</v>
      </c>
      <c r="O1486">
        <v>0</v>
      </c>
      <c r="P1486" t="b">
        <v>0</v>
      </c>
      <c r="Q1486" t="s">
        <v>8275</v>
      </c>
      <c r="R1486" s="6">
        <f>E1486/D1486</f>
        <v>0</v>
      </c>
      <c r="S1486" s="5" t="e">
        <f>O1486/E1486</f>
        <v>#DIV/0!</v>
      </c>
      <c r="T1486" t="s">
        <v>8330</v>
      </c>
      <c r="U1486" t="s">
        <v>8332</v>
      </c>
    </row>
    <row r="1487" spans="1:21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0">
        <f t="shared" si="48"/>
        <v>42130.795983796299</v>
      </c>
      <c r="L1487" s="13" t="str">
        <f t="shared" si="49"/>
        <v>2015</v>
      </c>
      <c r="M1487" s="10">
        <f>(((I1487/60)/60)/24)+DATE(1970,1,1)</f>
        <v>42175.795983796299</v>
      </c>
      <c r="N1487" t="b">
        <v>0</v>
      </c>
      <c r="O1487">
        <v>3</v>
      </c>
      <c r="P1487" t="b">
        <v>0</v>
      </c>
      <c r="Q1487" t="s">
        <v>8275</v>
      </c>
      <c r="R1487" s="6">
        <f>E1487/D1487</f>
        <v>2.2388059701492536E-2</v>
      </c>
      <c r="S1487" s="5">
        <f>O1487/E1487</f>
        <v>0.02</v>
      </c>
      <c r="T1487" t="s">
        <v>8330</v>
      </c>
      <c r="U1487" t="s">
        <v>8332</v>
      </c>
    </row>
    <row r="1488" spans="1:21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0">
        <f t="shared" si="48"/>
        <v>42032.168530092589</v>
      </c>
      <c r="L1488" s="13" t="str">
        <f t="shared" si="49"/>
        <v>2015</v>
      </c>
      <c r="M1488" s="10">
        <f>(((I1488/60)/60)/24)+DATE(1970,1,1)</f>
        <v>42062.168530092589</v>
      </c>
      <c r="N1488" t="b">
        <v>0</v>
      </c>
      <c r="O1488">
        <v>3</v>
      </c>
      <c r="P1488" t="b">
        <v>0</v>
      </c>
      <c r="Q1488" t="s">
        <v>8275</v>
      </c>
      <c r="R1488" s="6">
        <f>E1488/D1488</f>
        <v>2.3999999999999998E-3</v>
      </c>
      <c r="S1488" s="5">
        <f>O1488/E1488</f>
        <v>6.25E-2</v>
      </c>
      <c r="T1488" t="s">
        <v>8330</v>
      </c>
      <c r="U1488" t="s">
        <v>8332</v>
      </c>
    </row>
    <row r="1489" spans="1:21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0">
        <f t="shared" si="48"/>
        <v>42554.917488425926</v>
      </c>
      <c r="L1489" s="13" t="str">
        <f t="shared" si="49"/>
        <v>2016</v>
      </c>
      <c r="M1489" s="10">
        <f>(((I1489/60)/60)/24)+DATE(1970,1,1)</f>
        <v>42584.917488425926</v>
      </c>
      <c r="N1489" t="b">
        <v>0</v>
      </c>
      <c r="O1489">
        <v>0</v>
      </c>
      <c r="P1489" t="b">
        <v>0</v>
      </c>
      <c r="Q1489" t="s">
        <v>8275</v>
      </c>
      <c r="R1489" s="6">
        <f>E1489/D1489</f>
        <v>0</v>
      </c>
      <c r="S1489" s="5" t="e">
        <f>O1489/E1489</f>
        <v>#DIV/0!</v>
      </c>
      <c r="T1489" t="s">
        <v>8330</v>
      </c>
      <c r="U1489" t="s">
        <v>8332</v>
      </c>
    </row>
    <row r="1490" spans="1:21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0">
        <f t="shared" si="48"/>
        <v>41614.563194444447</v>
      </c>
      <c r="L1490" s="13" t="str">
        <f t="shared" si="49"/>
        <v>2013</v>
      </c>
      <c r="M1490" s="10">
        <f>(((I1490/60)/60)/24)+DATE(1970,1,1)</f>
        <v>41644.563194444447</v>
      </c>
      <c r="N1490" t="b">
        <v>0</v>
      </c>
      <c r="O1490">
        <v>6</v>
      </c>
      <c r="P1490" t="b">
        <v>0</v>
      </c>
      <c r="Q1490" t="s">
        <v>8275</v>
      </c>
      <c r="R1490" s="6">
        <f>E1490/D1490</f>
        <v>2.4E-2</v>
      </c>
      <c r="S1490" s="5">
        <f>O1490/E1490</f>
        <v>1.6666666666666666E-2</v>
      </c>
      <c r="T1490" t="s">
        <v>8330</v>
      </c>
      <c r="U1490" t="s">
        <v>8332</v>
      </c>
    </row>
    <row r="1491" spans="1:21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0">
        <f t="shared" si="48"/>
        <v>41198.611712962964</v>
      </c>
      <c r="L1491" s="13" t="str">
        <f t="shared" si="49"/>
        <v>2012</v>
      </c>
      <c r="M1491" s="10">
        <f>(((I1491/60)/60)/24)+DATE(1970,1,1)</f>
        <v>41228.653379629628</v>
      </c>
      <c r="N1491" t="b">
        <v>0</v>
      </c>
      <c r="O1491">
        <v>0</v>
      </c>
      <c r="P1491" t="b">
        <v>0</v>
      </c>
      <c r="Q1491" t="s">
        <v>8275</v>
      </c>
      <c r="R1491" s="6">
        <f>E1491/D1491</f>
        <v>0</v>
      </c>
      <c r="S1491" s="5" t="e">
        <f>O1491/E1491</f>
        <v>#DIV/0!</v>
      </c>
      <c r="T1491" t="s">
        <v>8330</v>
      </c>
      <c r="U1491" t="s">
        <v>8332</v>
      </c>
    </row>
    <row r="1492" spans="1:21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0">
        <f t="shared" si="48"/>
        <v>41520.561041666668</v>
      </c>
      <c r="L1492" s="13" t="str">
        <f t="shared" si="49"/>
        <v>2013</v>
      </c>
      <c r="M1492" s="10">
        <f>(((I1492/60)/60)/24)+DATE(1970,1,1)</f>
        <v>41549.561041666668</v>
      </c>
      <c r="N1492" t="b">
        <v>0</v>
      </c>
      <c r="O1492">
        <v>19</v>
      </c>
      <c r="P1492" t="b">
        <v>0</v>
      </c>
      <c r="Q1492" t="s">
        <v>8275</v>
      </c>
      <c r="R1492" s="6">
        <f>E1492/D1492</f>
        <v>0.30862068965517242</v>
      </c>
      <c r="S1492" s="5">
        <f>O1492/E1492</f>
        <v>2.1229050279329607E-2</v>
      </c>
      <c r="T1492" t="s">
        <v>8330</v>
      </c>
      <c r="U1492" t="s">
        <v>8332</v>
      </c>
    </row>
    <row r="1493" spans="1:21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0">
        <f t="shared" si="48"/>
        <v>41991.713460648149</v>
      </c>
      <c r="L1493" s="13" t="str">
        <f t="shared" si="49"/>
        <v>2014</v>
      </c>
      <c r="M1493" s="10">
        <f>(((I1493/60)/60)/24)+DATE(1970,1,1)</f>
        <v>42050.651388888888</v>
      </c>
      <c r="N1493" t="b">
        <v>0</v>
      </c>
      <c r="O1493">
        <v>1</v>
      </c>
      <c r="P1493" t="b">
        <v>0</v>
      </c>
      <c r="Q1493" t="s">
        <v>8275</v>
      </c>
      <c r="R1493" s="6">
        <f>E1493/D1493</f>
        <v>8.3333333333333329E-2</v>
      </c>
      <c r="S1493" s="5">
        <f>O1493/E1493</f>
        <v>0.01</v>
      </c>
      <c r="T1493" t="s">
        <v>8330</v>
      </c>
      <c r="U1493" t="s">
        <v>8332</v>
      </c>
    </row>
    <row r="1494" spans="1:21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0">
        <f t="shared" si="48"/>
        <v>40682.884791666671</v>
      </c>
      <c r="L1494" s="13" t="str">
        <f t="shared" si="49"/>
        <v>2011</v>
      </c>
      <c r="M1494" s="10">
        <f>(((I1494/60)/60)/24)+DATE(1970,1,1)</f>
        <v>40712.884791666671</v>
      </c>
      <c r="N1494" t="b">
        <v>0</v>
      </c>
      <c r="O1494">
        <v>2</v>
      </c>
      <c r="P1494" t="b">
        <v>0</v>
      </c>
      <c r="Q1494" t="s">
        <v>8275</v>
      </c>
      <c r="R1494" s="6">
        <f>E1494/D1494</f>
        <v>7.4999999999999997E-3</v>
      </c>
      <c r="S1494" s="5">
        <f>O1494/E1494</f>
        <v>6.6666666666666666E-2</v>
      </c>
      <c r="T1494" t="s">
        <v>8330</v>
      </c>
      <c r="U1494" t="s">
        <v>8332</v>
      </c>
    </row>
    <row r="1495" spans="1:21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0">
        <f t="shared" si="48"/>
        <v>41411.866608796299</v>
      </c>
      <c r="L1495" s="13" t="str">
        <f t="shared" si="49"/>
        <v>2013</v>
      </c>
      <c r="M1495" s="10">
        <f>(((I1495/60)/60)/24)+DATE(1970,1,1)</f>
        <v>41441.866608796299</v>
      </c>
      <c r="N1495" t="b">
        <v>0</v>
      </c>
      <c r="O1495">
        <v>0</v>
      </c>
      <c r="P1495" t="b">
        <v>0</v>
      </c>
      <c r="Q1495" t="s">
        <v>8275</v>
      </c>
      <c r="R1495" s="6">
        <f>E1495/D1495</f>
        <v>0</v>
      </c>
      <c r="S1495" s="5" t="e">
        <f>O1495/E1495</f>
        <v>#DIV/0!</v>
      </c>
      <c r="T1495" t="s">
        <v>8330</v>
      </c>
      <c r="U1495" t="s">
        <v>8332</v>
      </c>
    </row>
    <row r="1496" spans="1:21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0">
        <f t="shared" si="48"/>
        <v>42067.722372685181</v>
      </c>
      <c r="L1496" s="13" t="str">
        <f t="shared" si="49"/>
        <v>2015</v>
      </c>
      <c r="M1496" s="10">
        <f>(((I1496/60)/60)/24)+DATE(1970,1,1)</f>
        <v>42097.651388888888</v>
      </c>
      <c r="N1496" t="b">
        <v>0</v>
      </c>
      <c r="O1496">
        <v>11</v>
      </c>
      <c r="P1496" t="b">
        <v>0</v>
      </c>
      <c r="Q1496" t="s">
        <v>8275</v>
      </c>
      <c r="R1496" s="6">
        <f>E1496/D1496</f>
        <v>8.8999999999999996E-2</v>
      </c>
      <c r="S1496" s="5">
        <f>O1496/E1496</f>
        <v>2.4719101123595506E-2</v>
      </c>
      <c r="T1496" t="s">
        <v>8330</v>
      </c>
      <c r="U1496" t="s">
        <v>8332</v>
      </c>
    </row>
    <row r="1497" spans="1:21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0">
        <f t="shared" si="48"/>
        <v>40752.789710648147</v>
      </c>
      <c r="L1497" s="13" t="str">
        <f t="shared" si="49"/>
        <v>2011</v>
      </c>
      <c r="M1497" s="10">
        <f>(((I1497/60)/60)/24)+DATE(1970,1,1)</f>
        <v>40782.789710648147</v>
      </c>
      <c r="N1497" t="b">
        <v>0</v>
      </c>
      <c r="O1497">
        <v>0</v>
      </c>
      <c r="P1497" t="b">
        <v>0</v>
      </c>
      <c r="Q1497" t="s">
        <v>8275</v>
      </c>
      <c r="R1497" s="6">
        <f>E1497/D1497</f>
        <v>0</v>
      </c>
      <c r="S1497" s="5" t="e">
        <f>O1497/E1497</f>
        <v>#DIV/0!</v>
      </c>
      <c r="T1497" t="s">
        <v>8330</v>
      </c>
      <c r="U1497" t="s">
        <v>8332</v>
      </c>
    </row>
    <row r="1498" spans="1:21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0">
        <f t="shared" si="48"/>
        <v>41838.475219907406</v>
      </c>
      <c r="L1498" s="13" t="str">
        <f t="shared" si="49"/>
        <v>2014</v>
      </c>
      <c r="M1498" s="10">
        <f>(((I1498/60)/60)/24)+DATE(1970,1,1)</f>
        <v>41898.475219907406</v>
      </c>
      <c r="N1498" t="b">
        <v>0</v>
      </c>
      <c r="O1498">
        <v>0</v>
      </c>
      <c r="P1498" t="b">
        <v>0</v>
      </c>
      <c r="Q1498" t="s">
        <v>8275</v>
      </c>
      <c r="R1498" s="6">
        <f>E1498/D1498</f>
        <v>0</v>
      </c>
      <c r="S1498" s="5" t="e">
        <f>O1498/E1498</f>
        <v>#DIV/0!</v>
      </c>
      <c r="T1498" t="s">
        <v>8330</v>
      </c>
      <c r="U1498" t="s">
        <v>8332</v>
      </c>
    </row>
    <row r="1499" spans="1:21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0">
        <f t="shared" si="48"/>
        <v>41444.64261574074</v>
      </c>
      <c r="L1499" s="13" t="str">
        <f t="shared" si="49"/>
        <v>2013</v>
      </c>
      <c r="M1499" s="10">
        <f>(((I1499/60)/60)/24)+DATE(1970,1,1)</f>
        <v>41486.821527777778</v>
      </c>
      <c r="N1499" t="b">
        <v>0</v>
      </c>
      <c r="O1499">
        <v>1</v>
      </c>
      <c r="P1499" t="b">
        <v>0</v>
      </c>
      <c r="Q1499" t="s">
        <v>8275</v>
      </c>
      <c r="R1499" s="6">
        <f>E1499/D1499</f>
        <v>6.666666666666667E-5</v>
      </c>
      <c r="S1499" s="5">
        <f>O1499/E1499</f>
        <v>1</v>
      </c>
      <c r="T1499" t="s">
        <v>8330</v>
      </c>
      <c r="U1499" t="s">
        <v>8332</v>
      </c>
    </row>
    <row r="1500" spans="1:21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0">
        <f t="shared" si="48"/>
        <v>41840.983541666668</v>
      </c>
      <c r="L1500" s="13" t="str">
        <f t="shared" si="49"/>
        <v>2014</v>
      </c>
      <c r="M1500" s="10">
        <f>(((I1500/60)/60)/24)+DATE(1970,1,1)</f>
        <v>41885.983541666668</v>
      </c>
      <c r="N1500" t="b">
        <v>0</v>
      </c>
      <c r="O1500">
        <v>3</v>
      </c>
      <c r="P1500" t="b">
        <v>0</v>
      </c>
      <c r="Q1500" t="s">
        <v>8275</v>
      </c>
      <c r="R1500" s="6">
        <f>E1500/D1500</f>
        <v>1.9E-2</v>
      </c>
      <c r="S1500" s="5">
        <f>O1500/E1500</f>
        <v>5.2631578947368418E-2</v>
      </c>
      <c r="T1500" t="s">
        <v>8330</v>
      </c>
      <c r="U1500" t="s">
        <v>8332</v>
      </c>
    </row>
    <row r="1501" spans="1:21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0">
        <f t="shared" si="48"/>
        <v>42527.007326388892</v>
      </c>
      <c r="L1501" s="13" t="str">
        <f t="shared" si="49"/>
        <v>2016</v>
      </c>
      <c r="M1501" s="10">
        <f>(((I1501/60)/60)/24)+DATE(1970,1,1)</f>
        <v>42587.007326388892</v>
      </c>
      <c r="N1501" t="b">
        <v>0</v>
      </c>
      <c r="O1501">
        <v>1</v>
      </c>
      <c r="P1501" t="b">
        <v>0</v>
      </c>
      <c r="Q1501" t="s">
        <v>8275</v>
      </c>
      <c r="R1501" s="6">
        <f>E1501/D1501</f>
        <v>2.5000000000000001E-3</v>
      </c>
      <c r="S1501" s="5">
        <f>O1501/E1501</f>
        <v>0.2</v>
      </c>
      <c r="T1501" t="s">
        <v>8330</v>
      </c>
      <c r="U1501" t="s">
        <v>8332</v>
      </c>
    </row>
    <row r="1502" spans="1:21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0">
        <f t="shared" si="48"/>
        <v>41365.904594907406</v>
      </c>
      <c r="L1502" s="13" t="str">
        <f t="shared" si="49"/>
        <v>2013</v>
      </c>
      <c r="M1502" s="10">
        <f>(((I1502/60)/60)/24)+DATE(1970,1,1)</f>
        <v>41395.904594907406</v>
      </c>
      <c r="N1502" t="b">
        <v>0</v>
      </c>
      <c r="O1502">
        <v>15</v>
      </c>
      <c r="P1502" t="b">
        <v>0</v>
      </c>
      <c r="Q1502" t="s">
        <v>8275</v>
      </c>
      <c r="R1502" s="6">
        <f>E1502/D1502</f>
        <v>0.25035714285714283</v>
      </c>
      <c r="S1502" s="5">
        <f>O1502/E1502</f>
        <v>2.1398002853067047E-2</v>
      </c>
      <c r="T1502" t="s">
        <v>8330</v>
      </c>
      <c r="U1502" t="s">
        <v>8332</v>
      </c>
    </row>
    <row r="1503" spans="1:21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0">
        <f t="shared" si="48"/>
        <v>42163.583599537036</v>
      </c>
      <c r="L1503" s="13" t="str">
        <f t="shared" si="49"/>
        <v>2015</v>
      </c>
      <c r="M1503" s="10">
        <f>(((I1503/60)/60)/24)+DATE(1970,1,1)</f>
        <v>42193.583599537036</v>
      </c>
      <c r="N1503" t="b">
        <v>1</v>
      </c>
      <c r="O1503">
        <v>885</v>
      </c>
      <c r="P1503" t="b">
        <v>1</v>
      </c>
      <c r="Q1503" t="s">
        <v>8285</v>
      </c>
      <c r="R1503" s="6">
        <f>E1503/D1503</f>
        <v>1.6633076923076924</v>
      </c>
      <c r="S1503" s="5">
        <f>O1503/E1503</f>
        <v>1.0232160199787264E-2</v>
      </c>
      <c r="T1503" t="s">
        <v>8345</v>
      </c>
      <c r="U1503" t="s">
        <v>8346</v>
      </c>
    </row>
    <row r="1504" spans="1:21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0">
        <f t="shared" si="48"/>
        <v>42426.542592592596</v>
      </c>
      <c r="L1504" s="13" t="str">
        <f t="shared" si="49"/>
        <v>2016</v>
      </c>
      <c r="M1504" s="10">
        <f>(((I1504/60)/60)/24)+DATE(1970,1,1)</f>
        <v>42454.916666666672</v>
      </c>
      <c r="N1504" t="b">
        <v>1</v>
      </c>
      <c r="O1504">
        <v>329</v>
      </c>
      <c r="P1504" t="b">
        <v>1</v>
      </c>
      <c r="Q1504" t="s">
        <v>8285</v>
      </c>
      <c r="R1504" s="6">
        <f>E1504/D1504</f>
        <v>1.0144545454545455</v>
      </c>
      <c r="S1504" s="5">
        <f>O1504/E1504</f>
        <v>1.4741464288914777E-2</v>
      </c>
      <c r="T1504" t="s">
        <v>8345</v>
      </c>
      <c r="U1504" t="s">
        <v>8346</v>
      </c>
    </row>
    <row r="1505" spans="1:21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0">
        <f t="shared" si="48"/>
        <v>42606.347233796296</v>
      </c>
      <c r="L1505" s="13" t="str">
        <f t="shared" si="49"/>
        <v>2016</v>
      </c>
      <c r="M1505" s="10">
        <f>(((I1505/60)/60)/24)+DATE(1970,1,1)</f>
        <v>42666.347233796296</v>
      </c>
      <c r="N1505" t="b">
        <v>1</v>
      </c>
      <c r="O1505">
        <v>71</v>
      </c>
      <c r="P1505" t="b">
        <v>1</v>
      </c>
      <c r="Q1505" t="s">
        <v>8285</v>
      </c>
      <c r="R1505" s="6">
        <f>E1505/D1505</f>
        <v>1.0789146666666667</v>
      </c>
      <c r="S1505" s="5">
        <f>O1505/E1505</f>
        <v>1.7548499356143089E-2</v>
      </c>
      <c r="T1505" t="s">
        <v>8345</v>
      </c>
      <c r="U1505" t="s">
        <v>8346</v>
      </c>
    </row>
    <row r="1506" spans="1:21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0">
        <f t="shared" si="48"/>
        <v>41772.657685185186</v>
      </c>
      <c r="L1506" s="13" t="str">
        <f t="shared" si="49"/>
        <v>2014</v>
      </c>
      <c r="M1506" s="10">
        <f>(((I1506/60)/60)/24)+DATE(1970,1,1)</f>
        <v>41800.356249999997</v>
      </c>
      <c r="N1506" t="b">
        <v>1</v>
      </c>
      <c r="O1506">
        <v>269</v>
      </c>
      <c r="P1506" t="b">
        <v>1</v>
      </c>
      <c r="Q1506" t="s">
        <v>8285</v>
      </c>
      <c r="R1506" s="6">
        <f>E1506/D1506</f>
        <v>2.7793846153846156</v>
      </c>
      <c r="S1506" s="5">
        <f>O1506/E1506</f>
        <v>1.488984833388686E-2</v>
      </c>
      <c r="T1506" t="s">
        <v>8345</v>
      </c>
      <c r="U1506" t="s">
        <v>8346</v>
      </c>
    </row>
    <row r="1507" spans="1:21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0">
        <f t="shared" si="48"/>
        <v>42414.44332175926</v>
      </c>
      <c r="L1507" s="13" t="str">
        <f t="shared" si="49"/>
        <v>2016</v>
      </c>
      <c r="M1507" s="10">
        <f>(((I1507/60)/60)/24)+DATE(1970,1,1)</f>
        <v>42451.834027777775</v>
      </c>
      <c r="N1507" t="b">
        <v>1</v>
      </c>
      <c r="O1507">
        <v>345</v>
      </c>
      <c r="P1507" t="b">
        <v>1</v>
      </c>
      <c r="Q1507" t="s">
        <v>8285</v>
      </c>
      <c r="R1507" s="6">
        <f>E1507/D1507</f>
        <v>1.0358125</v>
      </c>
      <c r="S1507" s="5">
        <f>O1507/E1507</f>
        <v>2.0816991492186087E-2</v>
      </c>
      <c r="T1507" t="s">
        <v>8345</v>
      </c>
      <c r="U1507" t="s">
        <v>8346</v>
      </c>
    </row>
    <row r="1508" spans="1:21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0">
        <f t="shared" si="48"/>
        <v>41814.785925925928</v>
      </c>
      <c r="L1508" s="13" t="str">
        <f t="shared" si="49"/>
        <v>2014</v>
      </c>
      <c r="M1508" s="10">
        <f>(((I1508/60)/60)/24)+DATE(1970,1,1)</f>
        <v>41844.785925925928</v>
      </c>
      <c r="N1508" t="b">
        <v>1</v>
      </c>
      <c r="O1508">
        <v>43</v>
      </c>
      <c r="P1508" t="b">
        <v>1</v>
      </c>
      <c r="Q1508" t="s">
        <v>8285</v>
      </c>
      <c r="R1508" s="6">
        <f>E1508/D1508</f>
        <v>1.1140000000000001</v>
      </c>
      <c r="S1508" s="5">
        <f>O1508/E1508</f>
        <v>2.5733093955715141E-2</v>
      </c>
      <c r="T1508" t="s">
        <v>8345</v>
      </c>
      <c r="U1508" t="s">
        <v>8346</v>
      </c>
    </row>
    <row r="1509" spans="1:21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0">
        <f t="shared" si="48"/>
        <v>40254.450335648151</v>
      </c>
      <c r="L1509" s="13" t="str">
        <f t="shared" si="49"/>
        <v>2010</v>
      </c>
      <c r="M1509" s="10">
        <f>(((I1509/60)/60)/24)+DATE(1970,1,1)</f>
        <v>40313.340277777781</v>
      </c>
      <c r="N1509" t="b">
        <v>1</v>
      </c>
      <c r="O1509">
        <v>33</v>
      </c>
      <c r="P1509" t="b">
        <v>1</v>
      </c>
      <c r="Q1509" t="s">
        <v>8285</v>
      </c>
      <c r="R1509" s="6">
        <f>E1509/D1509</f>
        <v>2.15</v>
      </c>
      <c r="S1509" s="5">
        <f>O1509/E1509</f>
        <v>1.2790697674418604E-2</v>
      </c>
      <c r="T1509" t="s">
        <v>8345</v>
      </c>
      <c r="U1509" t="s">
        <v>8346</v>
      </c>
    </row>
    <row r="1510" spans="1:21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0">
        <f t="shared" si="48"/>
        <v>41786.614363425928</v>
      </c>
      <c r="L1510" s="13" t="str">
        <f t="shared" si="49"/>
        <v>2014</v>
      </c>
      <c r="M1510" s="10">
        <f>(((I1510/60)/60)/24)+DATE(1970,1,1)</f>
        <v>41817.614363425928</v>
      </c>
      <c r="N1510" t="b">
        <v>1</v>
      </c>
      <c r="O1510">
        <v>211</v>
      </c>
      <c r="P1510" t="b">
        <v>1</v>
      </c>
      <c r="Q1510" t="s">
        <v>8285</v>
      </c>
      <c r="R1510" s="6">
        <f>E1510/D1510</f>
        <v>1.1076216216216217</v>
      </c>
      <c r="S1510" s="5">
        <f>O1510/E1510</f>
        <v>1.0297203650383094E-2</v>
      </c>
      <c r="T1510" t="s">
        <v>8345</v>
      </c>
      <c r="U1510" t="s">
        <v>8346</v>
      </c>
    </row>
    <row r="1511" spans="1:21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0">
        <f t="shared" si="48"/>
        <v>42751.533391203702</v>
      </c>
      <c r="L1511" s="13" t="str">
        <f t="shared" si="49"/>
        <v>2017</v>
      </c>
      <c r="M1511" s="10">
        <f>(((I1511/60)/60)/24)+DATE(1970,1,1)</f>
        <v>42780.957638888889</v>
      </c>
      <c r="N1511" t="b">
        <v>1</v>
      </c>
      <c r="O1511">
        <v>196</v>
      </c>
      <c r="P1511" t="b">
        <v>1</v>
      </c>
      <c r="Q1511" t="s">
        <v>8285</v>
      </c>
      <c r="R1511" s="6">
        <f>E1511/D1511</f>
        <v>1.2364125714285714</v>
      </c>
      <c r="S1511" s="5">
        <f>O1511/E1511</f>
        <v>9.0584649968896182E-3</v>
      </c>
      <c r="T1511" t="s">
        <v>8345</v>
      </c>
      <c r="U1511" t="s">
        <v>8346</v>
      </c>
    </row>
    <row r="1512" spans="1:21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0">
        <f t="shared" si="48"/>
        <v>41809.385162037033</v>
      </c>
      <c r="L1512" s="13" t="str">
        <f t="shared" si="49"/>
        <v>2014</v>
      </c>
      <c r="M1512" s="10">
        <f>(((I1512/60)/60)/24)+DATE(1970,1,1)</f>
        <v>41839.385162037033</v>
      </c>
      <c r="N1512" t="b">
        <v>1</v>
      </c>
      <c r="O1512">
        <v>405</v>
      </c>
      <c r="P1512" t="b">
        <v>1</v>
      </c>
      <c r="Q1512" t="s">
        <v>8285</v>
      </c>
      <c r="R1512" s="6">
        <f>E1512/D1512</f>
        <v>1.0103500000000001</v>
      </c>
      <c r="S1512" s="5">
        <f>O1512/E1512</f>
        <v>2.5053199386351265E-2</v>
      </c>
      <c r="T1512" t="s">
        <v>8345</v>
      </c>
      <c r="U1512" t="s">
        <v>8346</v>
      </c>
    </row>
    <row r="1513" spans="1:21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0">
        <f t="shared" si="48"/>
        <v>42296.583379629628</v>
      </c>
      <c r="L1513" s="13" t="str">
        <f t="shared" si="49"/>
        <v>2015</v>
      </c>
      <c r="M1513" s="10">
        <f>(((I1513/60)/60)/24)+DATE(1970,1,1)</f>
        <v>42326.625046296293</v>
      </c>
      <c r="N1513" t="b">
        <v>1</v>
      </c>
      <c r="O1513">
        <v>206</v>
      </c>
      <c r="P1513" t="b">
        <v>1</v>
      </c>
      <c r="Q1513" t="s">
        <v>8285</v>
      </c>
      <c r="R1513" s="6">
        <f>E1513/D1513</f>
        <v>1.1179285714285714</v>
      </c>
      <c r="S1513" s="5">
        <f>O1513/E1513</f>
        <v>1.3162098268481246E-2</v>
      </c>
      <c r="T1513" t="s">
        <v>8345</v>
      </c>
      <c r="U1513" t="s">
        <v>8346</v>
      </c>
    </row>
    <row r="1514" spans="1:21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0">
        <f t="shared" si="48"/>
        <v>42741.684479166666</v>
      </c>
      <c r="L1514" s="13" t="str">
        <f t="shared" si="49"/>
        <v>2017</v>
      </c>
      <c r="M1514" s="10">
        <f>(((I1514/60)/60)/24)+DATE(1970,1,1)</f>
        <v>42771.684479166666</v>
      </c>
      <c r="N1514" t="b">
        <v>1</v>
      </c>
      <c r="O1514">
        <v>335</v>
      </c>
      <c r="P1514" t="b">
        <v>1</v>
      </c>
      <c r="Q1514" t="s">
        <v>8285</v>
      </c>
      <c r="R1514" s="6">
        <f>E1514/D1514</f>
        <v>5.5877142857142861</v>
      </c>
      <c r="S1514" s="5">
        <f>O1514/E1514</f>
        <v>1.7129416577184638E-2</v>
      </c>
      <c r="T1514" t="s">
        <v>8345</v>
      </c>
      <c r="U1514" t="s">
        <v>8346</v>
      </c>
    </row>
    <row r="1515" spans="1:21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0">
        <f t="shared" si="48"/>
        <v>41806.637337962966</v>
      </c>
      <c r="L1515" s="13" t="str">
        <f t="shared" si="49"/>
        <v>2014</v>
      </c>
      <c r="M1515" s="10">
        <f>(((I1515/60)/60)/24)+DATE(1970,1,1)</f>
        <v>41836.637337962966</v>
      </c>
      <c r="N1515" t="b">
        <v>1</v>
      </c>
      <c r="O1515">
        <v>215</v>
      </c>
      <c r="P1515" t="b">
        <v>1</v>
      </c>
      <c r="Q1515" t="s">
        <v>8285</v>
      </c>
      <c r="R1515" s="6">
        <f>E1515/D1515</f>
        <v>1.5001875</v>
      </c>
      <c r="S1515" s="5">
        <f>O1515/E1515</f>
        <v>1.791442736324626E-2</v>
      </c>
      <c r="T1515" t="s">
        <v>8345</v>
      </c>
      <c r="U1515" t="s">
        <v>8346</v>
      </c>
    </row>
    <row r="1516" spans="1:21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0">
        <f t="shared" si="48"/>
        <v>42234.597685185188</v>
      </c>
      <c r="L1516" s="13" t="str">
        <f t="shared" si="49"/>
        <v>2015</v>
      </c>
      <c r="M1516" s="10">
        <f>(((I1516/60)/60)/24)+DATE(1970,1,1)</f>
        <v>42274.597685185188</v>
      </c>
      <c r="N1516" t="b">
        <v>1</v>
      </c>
      <c r="O1516">
        <v>176</v>
      </c>
      <c r="P1516" t="b">
        <v>1</v>
      </c>
      <c r="Q1516" t="s">
        <v>8285</v>
      </c>
      <c r="R1516" s="6">
        <f>E1516/D1516</f>
        <v>1.0647599999999999</v>
      </c>
      <c r="S1516" s="5">
        <f>O1516/E1516</f>
        <v>6.6118186257936064E-3</v>
      </c>
      <c r="T1516" t="s">
        <v>8345</v>
      </c>
      <c r="U1516" t="s">
        <v>8346</v>
      </c>
    </row>
    <row r="1517" spans="1:21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0">
        <f t="shared" si="48"/>
        <v>42415.253437499996</v>
      </c>
      <c r="L1517" s="13" t="str">
        <f t="shared" si="49"/>
        <v>2016</v>
      </c>
      <c r="M1517" s="10">
        <f>(((I1517/60)/60)/24)+DATE(1970,1,1)</f>
        <v>42445.211770833332</v>
      </c>
      <c r="N1517" t="b">
        <v>1</v>
      </c>
      <c r="O1517">
        <v>555</v>
      </c>
      <c r="P1517" t="b">
        <v>1</v>
      </c>
      <c r="Q1517" t="s">
        <v>8285</v>
      </c>
      <c r="R1517" s="6">
        <f>E1517/D1517</f>
        <v>1.57189</v>
      </c>
      <c r="S1517" s="5">
        <f>O1517/E1517</f>
        <v>1.1769271386674639E-3</v>
      </c>
      <c r="T1517" t="s">
        <v>8345</v>
      </c>
      <c r="U1517" t="s">
        <v>8346</v>
      </c>
    </row>
    <row r="1518" spans="1:21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0">
        <f t="shared" si="48"/>
        <v>42619.466342592597</v>
      </c>
      <c r="L1518" s="13" t="str">
        <f t="shared" si="49"/>
        <v>2016</v>
      </c>
      <c r="M1518" s="10">
        <f>(((I1518/60)/60)/24)+DATE(1970,1,1)</f>
        <v>42649.583333333328</v>
      </c>
      <c r="N1518" t="b">
        <v>1</v>
      </c>
      <c r="O1518">
        <v>116</v>
      </c>
      <c r="P1518" t="b">
        <v>1</v>
      </c>
      <c r="Q1518" t="s">
        <v>8285</v>
      </c>
      <c r="R1518" s="6">
        <f>E1518/D1518</f>
        <v>1.0865882352941176</v>
      </c>
      <c r="S1518" s="5">
        <f>O1518/E1518</f>
        <v>6.2797747942832391E-3</v>
      </c>
      <c r="T1518" t="s">
        <v>8345</v>
      </c>
      <c r="U1518" t="s">
        <v>8346</v>
      </c>
    </row>
    <row r="1519" spans="1:21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0">
        <f t="shared" si="48"/>
        <v>41948.56658564815</v>
      </c>
      <c r="L1519" s="13" t="str">
        <f t="shared" si="49"/>
        <v>2014</v>
      </c>
      <c r="M1519" s="10">
        <f>(((I1519/60)/60)/24)+DATE(1970,1,1)</f>
        <v>41979.25</v>
      </c>
      <c r="N1519" t="b">
        <v>1</v>
      </c>
      <c r="O1519">
        <v>615</v>
      </c>
      <c r="P1519" t="b">
        <v>1</v>
      </c>
      <c r="Q1519" t="s">
        <v>8285</v>
      </c>
      <c r="R1519" s="6">
        <f>E1519/D1519</f>
        <v>1.6197999999999999</v>
      </c>
      <c r="S1519" s="5">
        <f>O1519/E1519</f>
        <v>2.5311766884800593E-2</v>
      </c>
      <c r="T1519" t="s">
        <v>8345</v>
      </c>
      <c r="U1519" t="s">
        <v>8346</v>
      </c>
    </row>
    <row r="1520" spans="1:21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0">
        <f t="shared" si="48"/>
        <v>41760.8200462963</v>
      </c>
      <c r="L1520" s="13" t="str">
        <f t="shared" si="49"/>
        <v>2014</v>
      </c>
      <c r="M1520" s="10">
        <f>(((I1520/60)/60)/24)+DATE(1970,1,1)</f>
        <v>41790.8200462963</v>
      </c>
      <c r="N1520" t="b">
        <v>1</v>
      </c>
      <c r="O1520">
        <v>236</v>
      </c>
      <c r="P1520" t="b">
        <v>1</v>
      </c>
      <c r="Q1520" t="s">
        <v>8285</v>
      </c>
      <c r="R1520" s="6">
        <f>E1520/D1520</f>
        <v>2.0536666666666665</v>
      </c>
      <c r="S1520" s="5">
        <f>O1520/E1520</f>
        <v>7.6610939782502836E-3</v>
      </c>
      <c r="T1520" t="s">
        <v>8345</v>
      </c>
      <c r="U1520" t="s">
        <v>8346</v>
      </c>
    </row>
    <row r="1521" spans="1:21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0">
        <f t="shared" si="48"/>
        <v>41782.741701388892</v>
      </c>
      <c r="L1521" s="13" t="str">
        <f t="shared" si="49"/>
        <v>2014</v>
      </c>
      <c r="M1521" s="10">
        <f>(((I1521/60)/60)/24)+DATE(1970,1,1)</f>
        <v>41810.915972222225</v>
      </c>
      <c r="N1521" t="b">
        <v>1</v>
      </c>
      <c r="O1521">
        <v>145</v>
      </c>
      <c r="P1521" t="b">
        <v>1</v>
      </c>
      <c r="Q1521" t="s">
        <v>8285</v>
      </c>
      <c r="R1521" s="6">
        <f>E1521/D1521</f>
        <v>1.033638888888889</v>
      </c>
      <c r="S1521" s="5">
        <f>O1521/E1521</f>
        <v>1.5586788852758594E-2</v>
      </c>
      <c r="T1521" t="s">
        <v>8345</v>
      </c>
      <c r="U1521" t="s">
        <v>8346</v>
      </c>
    </row>
    <row r="1522" spans="1:21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0">
        <f t="shared" si="48"/>
        <v>41955.857789351852</v>
      </c>
      <c r="L1522" s="13" t="str">
        <f t="shared" si="49"/>
        <v>2014</v>
      </c>
      <c r="M1522" s="10">
        <f>(((I1522/60)/60)/24)+DATE(1970,1,1)</f>
        <v>41992.166666666672</v>
      </c>
      <c r="N1522" t="b">
        <v>1</v>
      </c>
      <c r="O1522">
        <v>167</v>
      </c>
      <c r="P1522" t="b">
        <v>1</v>
      </c>
      <c r="Q1522" t="s">
        <v>8285</v>
      </c>
      <c r="R1522" s="6">
        <f>E1522/D1522</f>
        <v>1.0347222222222223</v>
      </c>
      <c r="S1522" s="5">
        <f>O1522/E1522</f>
        <v>8.9664429530201348E-3</v>
      </c>
      <c r="T1522" t="s">
        <v>8345</v>
      </c>
      <c r="U1522" t="s">
        <v>8346</v>
      </c>
    </row>
    <row r="1523" spans="1:21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0">
        <f t="shared" si="48"/>
        <v>42493.167719907404</v>
      </c>
      <c r="L1523" s="13" t="str">
        <f t="shared" si="49"/>
        <v>2016</v>
      </c>
      <c r="M1523" s="10">
        <f>(((I1523/60)/60)/24)+DATE(1970,1,1)</f>
        <v>42528.167719907404</v>
      </c>
      <c r="N1523" t="b">
        <v>1</v>
      </c>
      <c r="O1523">
        <v>235</v>
      </c>
      <c r="P1523" t="b">
        <v>1</v>
      </c>
      <c r="Q1523" t="s">
        <v>8285</v>
      </c>
      <c r="R1523" s="6">
        <f>E1523/D1523</f>
        <v>1.0681333333333334</v>
      </c>
      <c r="S1523" s="5">
        <f>O1523/E1523</f>
        <v>5.8669329671701409E-3</v>
      </c>
      <c r="T1523" t="s">
        <v>8345</v>
      </c>
      <c r="U1523" t="s">
        <v>8346</v>
      </c>
    </row>
    <row r="1524" spans="1:21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0">
        <f t="shared" si="48"/>
        <v>41899.830312500002</v>
      </c>
      <c r="L1524" s="13" t="str">
        <f t="shared" si="49"/>
        <v>2014</v>
      </c>
      <c r="M1524" s="10">
        <f>(((I1524/60)/60)/24)+DATE(1970,1,1)</f>
        <v>41929.830312500002</v>
      </c>
      <c r="N1524" t="b">
        <v>1</v>
      </c>
      <c r="O1524">
        <v>452</v>
      </c>
      <c r="P1524" t="b">
        <v>1</v>
      </c>
      <c r="Q1524" t="s">
        <v>8285</v>
      </c>
      <c r="R1524" s="6">
        <f>E1524/D1524</f>
        <v>1.3896574712643677</v>
      </c>
      <c r="S1524" s="5">
        <f>O1524/E1524</f>
        <v>7.4772415595673125E-3</v>
      </c>
      <c r="T1524" t="s">
        <v>8345</v>
      </c>
      <c r="U1524" t="s">
        <v>8346</v>
      </c>
    </row>
    <row r="1525" spans="1:21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0">
        <f t="shared" si="48"/>
        <v>41964.751342592594</v>
      </c>
      <c r="L1525" s="13" t="str">
        <f t="shared" si="49"/>
        <v>2014</v>
      </c>
      <c r="M1525" s="10">
        <f>(((I1525/60)/60)/24)+DATE(1970,1,1)</f>
        <v>41996</v>
      </c>
      <c r="N1525" t="b">
        <v>1</v>
      </c>
      <c r="O1525">
        <v>241</v>
      </c>
      <c r="P1525" t="b">
        <v>1</v>
      </c>
      <c r="Q1525" t="s">
        <v>8285</v>
      </c>
      <c r="R1525" s="6">
        <f>E1525/D1525</f>
        <v>1.2484324324324325</v>
      </c>
      <c r="S1525" s="5">
        <f>O1525/E1525</f>
        <v>1.043470730862487E-2</v>
      </c>
      <c r="T1525" t="s">
        <v>8345</v>
      </c>
      <c r="U1525" t="s">
        <v>8346</v>
      </c>
    </row>
    <row r="1526" spans="1:21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0">
        <f t="shared" si="48"/>
        <v>42756.501041666663</v>
      </c>
      <c r="L1526" s="13" t="str">
        <f t="shared" si="49"/>
        <v>2017</v>
      </c>
      <c r="M1526" s="10">
        <f>(((I1526/60)/60)/24)+DATE(1970,1,1)</f>
        <v>42786.501041666663</v>
      </c>
      <c r="N1526" t="b">
        <v>1</v>
      </c>
      <c r="O1526">
        <v>28</v>
      </c>
      <c r="P1526" t="b">
        <v>1</v>
      </c>
      <c r="Q1526" t="s">
        <v>8285</v>
      </c>
      <c r="R1526" s="6">
        <f>E1526/D1526</f>
        <v>2.0699999999999998</v>
      </c>
      <c r="S1526" s="5">
        <f>O1526/E1526</f>
        <v>4.5088566827697265E-3</v>
      </c>
      <c r="T1526" t="s">
        <v>8345</v>
      </c>
      <c r="U1526" t="s">
        <v>8346</v>
      </c>
    </row>
    <row r="1527" spans="1:21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0">
        <f t="shared" si="48"/>
        <v>42570.702986111108</v>
      </c>
      <c r="L1527" s="13" t="str">
        <f t="shared" si="49"/>
        <v>2016</v>
      </c>
      <c r="M1527" s="10">
        <f>(((I1527/60)/60)/24)+DATE(1970,1,1)</f>
        <v>42600.702986111108</v>
      </c>
      <c r="N1527" t="b">
        <v>1</v>
      </c>
      <c r="O1527">
        <v>140</v>
      </c>
      <c r="P1527" t="b">
        <v>1</v>
      </c>
      <c r="Q1527" t="s">
        <v>8285</v>
      </c>
      <c r="R1527" s="6">
        <f>E1527/D1527</f>
        <v>1.7400576923076922</v>
      </c>
      <c r="S1527" s="5">
        <f>O1527/E1527</f>
        <v>3.0945039399666238E-2</v>
      </c>
      <c r="T1527" t="s">
        <v>8345</v>
      </c>
      <c r="U1527" t="s">
        <v>8346</v>
      </c>
    </row>
    <row r="1528" spans="1:21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0">
        <f t="shared" si="48"/>
        <v>42339.276006944448</v>
      </c>
      <c r="L1528" s="13" t="str">
        <f t="shared" si="49"/>
        <v>2015</v>
      </c>
      <c r="M1528" s="10">
        <f>(((I1528/60)/60)/24)+DATE(1970,1,1)</f>
        <v>42388.276006944448</v>
      </c>
      <c r="N1528" t="b">
        <v>1</v>
      </c>
      <c r="O1528">
        <v>280</v>
      </c>
      <c r="P1528" t="b">
        <v>1</v>
      </c>
      <c r="Q1528" t="s">
        <v>8285</v>
      </c>
      <c r="R1528" s="6">
        <f>E1528/D1528</f>
        <v>1.2032608695652174</v>
      </c>
      <c r="S1528" s="5">
        <f>O1528/E1528</f>
        <v>1.011743450767841E-2</v>
      </c>
      <c r="T1528" t="s">
        <v>8345</v>
      </c>
      <c r="U1528" t="s">
        <v>8346</v>
      </c>
    </row>
    <row r="1529" spans="1:21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0">
        <f t="shared" si="48"/>
        <v>42780.600532407407</v>
      </c>
      <c r="L1529" s="13" t="str">
        <f t="shared" si="49"/>
        <v>2017</v>
      </c>
      <c r="M1529" s="10">
        <f>(((I1529/60)/60)/24)+DATE(1970,1,1)</f>
        <v>42808.558865740735</v>
      </c>
      <c r="N1529" t="b">
        <v>1</v>
      </c>
      <c r="O1529">
        <v>70</v>
      </c>
      <c r="P1529" t="b">
        <v>1</v>
      </c>
      <c r="Q1529" t="s">
        <v>8285</v>
      </c>
      <c r="R1529" s="6">
        <f>E1529/D1529</f>
        <v>1.1044428571428573</v>
      </c>
      <c r="S1529" s="5">
        <f>O1529/E1529</f>
        <v>1.8108677937162886E-2</v>
      </c>
      <c r="T1529" t="s">
        <v>8345</v>
      </c>
      <c r="U1529" t="s">
        <v>8346</v>
      </c>
    </row>
    <row r="1530" spans="1:21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0">
        <f t="shared" si="48"/>
        <v>42736.732893518521</v>
      </c>
      <c r="L1530" s="13" t="str">
        <f t="shared" si="49"/>
        <v>2017</v>
      </c>
      <c r="M1530" s="10">
        <f>(((I1530/60)/60)/24)+DATE(1970,1,1)</f>
        <v>42767</v>
      </c>
      <c r="N1530" t="b">
        <v>1</v>
      </c>
      <c r="O1530">
        <v>160</v>
      </c>
      <c r="P1530" t="b">
        <v>1</v>
      </c>
      <c r="Q1530" t="s">
        <v>8285</v>
      </c>
      <c r="R1530" s="6">
        <f>E1530/D1530</f>
        <v>2.8156666666666665</v>
      </c>
      <c r="S1530" s="5">
        <f>O1530/E1530</f>
        <v>1.894163608381674E-2</v>
      </c>
      <c r="T1530" t="s">
        <v>8345</v>
      </c>
      <c r="U1530" t="s">
        <v>8346</v>
      </c>
    </row>
    <row r="1531" spans="1:21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0">
        <f t="shared" si="48"/>
        <v>42052.628703703704</v>
      </c>
      <c r="L1531" s="13" t="str">
        <f t="shared" si="49"/>
        <v>2015</v>
      </c>
      <c r="M1531" s="10">
        <f>(((I1531/60)/60)/24)+DATE(1970,1,1)</f>
        <v>42082.587037037039</v>
      </c>
      <c r="N1531" t="b">
        <v>1</v>
      </c>
      <c r="O1531">
        <v>141</v>
      </c>
      <c r="P1531" t="b">
        <v>1</v>
      </c>
      <c r="Q1531" t="s">
        <v>8285</v>
      </c>
      <c r="R1531" s="6">
        <f>E1531/D1531</f>
        <v>1.0067894736842105</v>
      </c>
      <c r="S1531" s="5">
        <f>O1531/E1531</f>
        <v>7.3710073710073713E-3</v>
      </c>
      <c r="T1531" t="s">
        <v>8345</v>
      </c>
      <c r="U1531" t="s">
        <v>8346</v>
      </c>
    </row>
    <row r="1532" spans="1:21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0">
        <f t="shared" si="48"/>
        <v>42275.767303240747</v>
      </c>
      <c r="L1532" s="13" t="str">
        <f t="shared" si="49"/>
        <v>2015</v>
      </c>
      <c r="M1532" s="10">
        <f>(((I1532/60)/60)/24)+DATE(1970,1,1)</f>
        <v>42300.767303240747</v>
      </c>
      <c r="N1532" t="b">
        <v>1</v>
      </c>
      <c r="O1532">
        <v>874</v>
      </c>
      <c r="P1532" t="b">
        <v>1</v>
      </c>
      <c r="Q1532" t="s">
        <v>8285</v>
      </c>
      <c r="R1532" s="6">
        <f>E1532/D1532</f>
        <v>1.3482571428571428</v>
      </c>
      <c r="S1532" s="5">
        <f>O1532/E1532</f>
        <v>1.8521265549174597E-2</v>
      </c>
      <c r="T1532" t="s">
        <v>8345</v>
      </c>
      <c r="U1532" t="s">
        <v>8346</v>
      </c>
    </row>
    <row r="1533" spans="1:21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0">
        <f t="shared" si="48"/>
        <v>41941.802384259259</v>
      </c>
      <c r="L1533" s="13" t="str">
        <f t="shared" si="49"/>
        <v>2014</v>
      </c>
      <c r="M1533" s="10">
        <f>(((I1533/60)/60)/24)+DATE(1970,1,1)</f>
        <v>41974.125</v>
      </c>
      <c r="N1533" t="b">
        <v>1</v>
      </c>
      <c r="O1533">
        <v>73</v>
      </c>
      <c r="P1533" t="b">
        <v>1</v>
      </c>
      <c r="Q1533" t="s">
        <v>8285</v>
      </c>
      <c r="R1533" s="6">
        <f>E1533/D1533</f>
        <v>1.7595744680851064</v>
      </c>
      <c r="S1533" s="5">
        <f>O1533/E1533</f>
        <v>1.7654171704957679E-2</v>
      </c>
      <c r="T1533" t="s">
        <v>8345</v>
      </c>
      <c r="U1533" t="s">
        <v>8346</v>
      </c>
    </row>
    <row r="1534" spans="1:21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0">
        <f t="shared" si="48"/>
        <v>42391.475289351853</v>
      </c>
      <c r="L1534" s="13" t="str">
        <f t="shared" si="49"/>
        <v>2016</v>
      </c>
      <c r="M1534" s="10">
        <f>(((I1534/60)/60)/24)+DATE(1970,1,1)</f>
        <v>42415.625</v>
      </c>
      <c r="N1534" t="b">
        <v>1</v>
      </c>
      <c r="O1534">
        <v>294</v>
      </c>
      <c r="P1534" t="b">
        <v>1</v>
      </c>
      <c r="Q1534" t="s">
        <v>8285</v>
      </c>
      <c r="R1534" s="6">
        <f>E1534/D1534</f>
        <v>4.8402000000000003</v>
      </c>
      <c r="S1534" s="5">
        <f>O1534/E1534</f>
        <v>1.2148258336432379E-2</v>
      </c>
      <c r="T1534" t="s">
        <v>8345</v>
      </c>
      <c r="U1534" t="s">
        <v>8346</v>
      </c>
    </row>
    <row r="1535" spans="1:21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0">
        <f t="shared" si="48"/>
        <v>42443.00204861111</v>
      </c>
      <c r="L1535" s="13" t="str">
        <f t="shared" si="49"/>
        <v>2016</v>
      </c>
      <c r="M1535" s="10">
        <f>(((I1535/60)/60)/24)+DATE(1970,1,1)</f>
        <v>42492.165972222225</v>
      </c>
      <c r="N1535" t="b">
        <v>1</v>
      </c>
      <c r="O1535">
        <v>740</v>
      </c>
      <c r="P1535" t="b">
        <v>1</v>
      </c>
      <c r="Q1535" t="s">
        <v>8285</v>
      </c>
      <c r="R1535" s="6">
        <f>E1535/D1535</f>
        <v>1.4514</v>
      </c>
      <c r="S1535" s="5">
        <f>O1535/E1535</f>
        <v>1.1330056803392892E-2</v>
      </c>
      <c r="T1535" t="s">
        <v>8345</v>
      </c>
      <c r="U1535" t="s">
        <v>8346</v>
      </c>
    </row>
    <row r="1536" spans="1:21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0">
        <f t="shared" si="48"/>
        <v>42221.67432870371</v>
      </c>
      <c r="L1536" s="13" t="str">
        <f t="shared" si="49"/>
        <v>2015</v>
      </c>
      <c r="M1536" s="10">
        <f>(((I1536/60)/60)/24)+DATE(1970,1,1)</f>
        <v>42251.67432870371</v>
      </c>
      <c r="N1536" t="b">
        <v>1</v>
      </c>
      <c r="O1536">
        <v>369</v>
      </c>
      <c r="P1536" t="b">
        <v>1</v>
      </c>
      <c r="Q1536" t="s">
        <v>8285</v>
      </c>
      <c r="R1536" s="6">
        <f>E1536/D1536</f>
        <v>4.1773333333333333</v>
      </c>
      <c r="S1536" s="5">
        <f>O1536/E1536</f>
        <v>1.1777848707309288E-2</v>
      </c>
      <c r="T1536" t="s">
        <v>8345</v>
      </c>
      <c r="U1536" t="s">
        <v>8346</v>
      </c>
    </row>
    <row r="1537" spans="1:21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0">
        <f t="shared" si="48"/>
        <v>42484.829062500001</v>
      </c>
      <c r="L1537" s="13" t="str">
        <f t="shared" si="49"/>
        <v>2016</v>
      </c>
      <c r="M1537" s="10">
        <f>(((I1537/60)/60)/24)+DATE(1970,1,1)</f>
        <v>42513.916666666672</v>
      </c>
      <c r="N1537" t="b">
        <v>1</v>
      </c>
      <c r="O1537">
        <v>110</v>
      </c>
      <c r="P1537" t="b">
        <v>1</v>
      </c>
      <c r="Q1537" t="s">
        <v>8285</v>
      </c>
      <c r="R1537" s="6">
        <f>E1537/D1537</f>
        <v>1.3242499999999999</v>
      </c>
      <c r="S1537" s="5">
        <f>O1537/E1537</f>
        <v>2.0766471587691147E-2</v>
      </c>
      <c r="T1537" t="s">
        <v>8345</v>
      </c>
      <c r="U1537" t="s">
        <v>8346</v>
      </c>
    </row>
    <row r="1538" spans="1:21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0">
        <f t="shared" si="48"/>
        <v>42213.802199074074</v>
      </c>
      <c r="L1538" s="13" t="str">
        <f t="shared" si="49"/>
        <v>2015</v>
      </c>
      <c r="M1538" s="10">
        <f>(((I1538/60)/60)/24)+DATE(1970,1,1)</f>
        <v>42243.802199074074</v>
      </c>
      <c r="N1538" t="b">
        <v>1</v>
      </c>
      <c r="O1538">
        <v>455</v>
      </c>
      <c r="P1538" t="b">
        <v>1</v>
      </c>
      <c r="Q1538" t="s">
        <v>8285</v>
      </c>
      <c r="R1538" s="6">
        <f>E1538/D1538</f>
        <v>2.5030841666666666</v>
      </c>
      <c r="S1538" s="5">
        <f>O1538/E1538</f>
        <v>1.514797910977158E-2</v>
      </c>
      <c r="T1538" t="s">
        <v>8345</v>
      </c>
      <c r="U1538" t="s">
        <v>8346</v>
      </c>
    </row>
    <row r="1539" spans="1:21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0">
        <f t="shared" ref="K1539:K1602" si="50">(((J1539/60)/60)/24)+DATE(1970,1,1)</f>
        <v>42552.315127314811</v>
      </c>
      <c r="L1539" s="13" t="str">
        <f t="shared" ref="L1539:L1602" si="51">TEXT(K1539,"yyyy")</f>
        <v>2016</v>
      </c>
      <c r="M1539" s="10">
        <f>(((I1539/60)/60)/24)+DATE(1970,1,1)</f>
        <v>42588.75</v>
      </c>
      <c r="N1539" t="b">
        <v>1</v>
      </c>
      <c r="O1539">
        <v>224</v>
      </c>
      <c r="P1539" t="b">
        <v>1</v>
      </c>
      <c r="Q1539" t="s">
        <v>8285</v>
      </c>
      <c r="R1539" s="6">
        <f>E1539/D1539</f>
        <v>1.7989999999999999</v>
      </c>
      <c r="S1539" s="5">
        <f>O1539/E1539</f>
        <v>1.0376134889753566E-2</v>
      </c>
      <c r="T1539" t="s">
        <v>8345</v>
      </c>
      <c r="U1539" t="s">
        <v>8346</v>
      </c>
    </row>
    <row r="1540" spans="1:21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0">
        <f t="shared" si="50"/>
        <v>41981.782060185185</v>
      </c>
      <c r="L1540" s="13" t="str">
        <f t="shared" si="51"/>
        <v>2014</v>
      </c>
      <c r="M1540" s="10">
        <f>(((I1540/60)/60)/24)+DATE(1970,1,1)</f>
        <v>42026.782060185185</v>
      </c>
      <c r="N1540" t="b">
        <v>1</v>
      </c>
      <c r="O1540">
        <v>46</v>
      </c>
      <c r="P1540" t="b">
        <v>1</v>
      </c>
      <c r="Q1540" t="s">
        <v>8285</v>
      </c>
      <c r="R1540" s="6">
        <f>E1540/D1540</f>
        <v>1.0262857142857142</v>
      </c>
      <c r="S1540" s="5">
        <f>O1540/E1540</f>
        <v>6.4031180400890867E-3</v>
      </c>
      <c r="T1540" t="s">
        <v>8345</v>
      </c>
      <c r="U1540" t="s">
        <v>8346</v>
      </c>
    </row>
    <row r="1541" spans="1:21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0">
        <f t="shared" si="50"/>
        <v>42705.919201388882</v>
      </c>
      <c r="L1541" s="13" t="str">
        <f t="shared" si="51"/>
        <v>2016</v>
      </c>
      <c r="M1541" s="10">
        <f>(((I1541/60)/60)/24)+DATE(1970,1,1)</f>
        <v>42738.919201388882</v>
      </c>
      <c r="N1541" t="b">
        <v>0</v>
      </c>
      <c r="O1541">
        <v>284</v>
      </c>
      <c r="P1541" t="b">
        <v>1</v>
      </c>
      <c r="Q1541" t="s">
        <v>8285</v>
      </c>
      <c r="R1541" s="6">
        <f>E1541/D1541</f>
        <v>1.359861</v>
      </c>
      <c r="S1541" s="5">
        <f>O1541/E1541</f>
        <v>1.0442243729322336E-2</v>
      </c>
      <c r="T1541" t="s">
        <v>8345</v>
      </c>
      <c r="U1541" t="s">
        <v>8346</v>
      </c>
    </row>
    <row r="1542" spans="1:21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0">
        <f t="shared" si="50"/>
        <v>41939.00712962963</v>
      </c>
      <c r="L1542" s="13" t="str">
        <f t="shared" si="51"/>
        <v>2014</v>
      </c>
      <c r="M1542" s="10">
        <f>(((I1542/60)/60)/24)+DATE(1970,1,1)</f>
        <v>41969.052083333328</v>
      </c>
      <c r="N1542" t="b">
        <v>1</v>
      </c>
      <c r="O1542">
        <v>98</v>
      </c>
      <c r="P1542" t="b">
        <v>1</v>
      </c>
      <c r="Q1542" t="s">
        <v>8285</v>
      </c>
      <c r="R1542" s="6">
        <f>E1542/D1542</f>
        <v>1.1786666666666668</v>
      </c>
      <c r="S1542" s="5">
        <f>O1542/E1542</f>
        <v>5.5429864253393668E-3</v>
      </c>
      <c r="T1542" t="s">
        <v>8345</v>
      </c>
      <c r="U1542" t="s">
        <v>8346</v>
      </c>
    </row>
    <row r="1543" spans="1:21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0">
        <f t="shared" si="50"/>
        <v>41974.712245370371</v>
      </c>
      <c r="L1543" s="13" t="str">
        <f t="shared" si="51"/>
        <v>2014</v>
      </c>
      <c r="M1543" s="10">
        <f>(((I1543/60)/60)/24)+DATE(1970,1,1)</f>
        <v>42004.712245370371</v>
      </c>
      <c r="N1543" t="b">
        <v>0</v>
      </c>
      <c r="O1543">
        <v>2</v>
      </c>
      <c r="P1543" t="b">
        <v>0</v>
      </c>
      <c r="Q1543" t="s">
        <v>8289</v>
      </c>
      <c r="R1543" s="6">
        <f>E1543/D1543</f>
        <v>3.3333333333333332E-4</v>
      </c>
      <c r="S1543" s="5">
        <f>O1543/E1543</f>
        <v>0.33333333333333331</v>
      </c>
      <c r="T1543" t="s">
        <v>8345</v>
      </c>
      <c r="U1543" t="s">
        <v>8350</v>
      </c>
    </row>
    <row r="1544" spans="1:21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0">
        <f t="shared" si="50"/>
        <v>42170.996527777781</v>
      </c>
      <c r="L1544" s="13" t="str">
        <f t="shared" si="51"/>
        <v>2015</v>
      </c>
      <c r="M1544" s="10">
        <f>(((I1544/60)/60)/24)+DATE(1970,1,1)</f>
        <v>42185.996527777781</v>
      </c>
      <c r="N1544" t="b">
        <v>0</v>
      </c>
      <c r="O1544">
        <v>1</v>
      </c>
      <c r="P1544" t="b">
        <v>0</v>
      </c>
      <c r="Q1544" t="s">
        <v>8289</v>
      </c>
      <c r="R1544" s="6">
        <f>E1544/D1544</f>
        <v>0.04</v>
      </c>
      <c r="S1544" s="5">
        <f>O1544/E1544</f>
        <v>0.05</v>
      </c>
      <c r="T1544" t="s">
        <v>8345</v>
      </c>
      <c r="U1544" t="s">
        <v>8350</v>
      </c>
    </row>
    <row r="1545" spans="1:21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0">
        <f t="shared" si="50"/>
        <v>41935.509652777779</v>
      </c>
      <c r="L1545" s="13" t="str">
        <f t="shared" si="51"/>
        <v>2014</v>
      </c>
      <c r="M1545" s="10">
        <f>(((I1545/60)/60)/24)+DATE(1970,1,1)</f>
        <v>41965.551319444443</v>
      </c>
      <c r="N1545" t="b">
        <v>0</v>
      </c>
      <c r="O1545">
        <v>1</v>
      </c>
      <c r="P1545" t="b">
        <v>0</v>
      </c>
      <c r="Q1545" t="s">
        <v>8289</v>
      </c>
      <c r="R1545" s="6">
        <f>E1545/D1545</f>
        <v>4.4444444444444444E-3</v>
      </c>
      <c r="S1545" s="5">
        <f>O1545/E1545</f>
        <v>0.1</v>
      </c>
      <c r="T1545" t="s">
        <v>8345</v>
      </c>
      <c r="U1545" t="s">
        <v>8350</v>
      </c>
    </row>
    <row r="1546" spans="1:21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0">
        <f t="shared" si="50"/>
        <v>42053.051203703704</v>
      </c>
      <c r="L1546" s="13" t="str">
        <f t="shared" si="51"/>
        <v>2015</v>
      </c>
      <c r="M1546" s="10">
        <f>(((I1546/60)/60)/24)+DATE(1970,1,1)</f>
        <v>42095.012499999997</v>
      </c>
      <c r="N1546" t="b">
        <v>0</v>
      </c>
      <c r="O1546">
        <v>0</v>
      </c>
      <c r="P1546" t="b">
        <v>0</v>
      </c>
      <c r="Q1546" t="s">
        <v>8289</v>
      </c>
      <c r="R1546" s="6">
        <f>E1546/D1546</f>
        <v>0</v>
      </c>
      <c r="S1546" s="5" t="e">
        <f>O1546/E1546</f>
        <v>#DIV/0!</v>
      </c>
      <c r="T1546" t="s">
        <v>8345</v>
      </c>
      <c r="U1546" t="s">
        <v>8350</v>
      </c>
    </row>
    <row r="1547" spans="1:21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0">
        <f t="shared" si="50"/>
        <v>42031.884652777779</v>
      </c>
      <c r="L1547" s="13" t="str">
        <f t="shared" si="51"/>
        <v>2015</v>
      </c>
      <c r="M1547" s="10">
        <f>(((I1547/60)/60)/24)+DATE(1970,1,1)</f>
        <v>42065.886111111111</v>
      </c>
      <c r="N1547" t="b">
        <v>0</v>
      </c>
      <c r="O1547">
        <v>1</v>
      </c>
      <c r="P1547" t="b">
        <v>0</v>
      </c>
      <c r="Q1547" t="s">
        <v>8289</v>
      </c>
      <c r="R1547" s="6">
        <f>E1547/D1547</f>
        <v>3.3333333333333332E-4</v>
      </c>
      <c r="S1547" s="5">
        <f>O1547/E1547</f>
        <v>1</v>
      </c>
      <c r="T1547" t="s">
        <v>8345</v>
      </c>
      <c r="U1547" t="s">
        <v>8350</v>
      </c>
    </row>
    <row r="1548" spans="1:21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0">
        <f t="shared" si="50"/>
        <v>41839.212951388887</v>
      </c>
      <c r="L1548" s="13" t="str">
        <f t="shared" si="51"/>
        <v>2014</v>
      </c>
      <c r="M1548" s="10">
        <f>(((I1548/60)/60)/24)+DATE(1970,1,1)</f>
        <v>41899.212951388887</v>
      </c>
      <c r="N1548" t="b">
        <v>0</v>
      </c>
      <c r="O1548">
        <v>11</v>
      </c>
      <c r="P1548" t="b">
        <v>0</v>
      </c>
      <c r="Q1548" t="s">
        <v>8289</v>
      </c>
      <c r="R1548" s="6">
        <f>E1548/D1548</f>
        <v>0.28899999999999998</v>
      </c>
      <c r="S1548" s="5">
        <f>O1548/E1548</f>
        <v>3.8062283737024222E-2</v>
      </c>
      <c r="T1548" t="s">
        <v>8345</v>
      </c>
      <c r="U1548" t="s">
        <v>8350</v>
      </c>
    </row>
    <row r="1549" spans="1:21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0">
        <f t="shared" si="50"/>
        <v>42782.426875000005</v>
      </c>
      <c r="L1549" s="13" t="str">
        <f t="shared" si="51"/>
        <v>2017</v>
      </c>
      <c r="M1549" s="10">
        <f>(((I1549/60)/60)/24)+DATE(1970,1,1)</f>
        <v>42789.426875000005</v>
      </c>
      <c r="N1549" t="b">
        <v>0</v>
      </c>
      <c r="O1549">
        <v>0</v>
      </c>
      <c r="P1549" t="b">
        <v>0</v>
      </c>
      <c r="Q1549" t="s">
        <v>8289</v>
      </c>
      <c r="R1549" s="6">
        <f>E1549/D1549</f>
        <v>0</v>
      </c>
      <c r="S1549" s="5" t="e">
        <f>O1549/E1549</f>
        <v>#DIV/0!</v>
      </c>
      <c r="T1549" t="s">
        <v>8345</v>
      </c>
      <c r="U1549" t="s">
        <v>8350</v>
      </c>
    </row>
    <row r="1550" spans="1:21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0">
        <f t="shared" si="50"/>
        <v>42286.88217592593</v>
      </c>
      <c r="L1550" s="13" t="str">
        <f t="shared" si="51"/>
        <v>2015</v>
      </c>
      <c r="M1550" s="10">
        <f>(((I1550/60)/60)/24)+DATE(1970,1,1)</f>
        <v>42316.923842592587</v>
      </c>
      <c r="N1550" t="b">
        <v>0</v>
      </c>
      <c r="O1550">
        <v>1</v>
      </c>
      <c r="P1550" t="b">
        <v>0</v>
      </c>
      <c r="Q1550" t="s">
        <v>8289</v>
      </c>
      <c r="R1550" s="6">
        <f>E1550/D1550</f>
        <v>8.5714285714285715E-2</v>
      </c>
      <c r="S1550" s="5">
        <f>O1550/E1550</f>
        <v>1.6666666666666666E-2</v>
      </c>
      <c r="T1550" t="s">
        <v>8345</v>
      </c>
      <c r="U1550" t="s">
        <v>8350</v>
      </c>
    </row>
    <row r="1551" spans="1:21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0">
        <f t="shared" si="50"/>
        <v>42281.136099537034</v>
      </c>
      <c r="L1551" s="13" t="str">
        <f t="shared" si="51"/>
        <v>2015</v>
      </c>
      <c r="M1551" s="10">
        <f>(((I1551/60)/60)/24)+DATE(1970,1,1)</f>
        <v>42311.177766203706</v>
      </c>
      <c r="N1551" t="b">
        <v>0</v>
      </c>
      <c r="O1551">
        <v>6</v>
      </c>
      <c r="P1551" t="b">
        <v>0</v>
      </c>
      <c r="Q1551" t="s">
        <v>8289</v>
      </c>
      <c r="R1551" s="6">
        <f>E1551/D1551</f>
        <v>0.34</v>
      </c>
      <c r="S1551" s="5">
        <f>O1551/E1551</f>
        <v>3.5294117647058823E-2</v>
      </c>
      <c r="T1551" t="s">
        <v>8345</v>
      </c>
      <c r="U1551" t="s">
        <v>8350</v>
      </c>
    </row>
    <row r="1552" spans="1:21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0">
        <f t="shared" si="50"/>
        <v>42472.449467592596</v>
      </c>
      <c r="L1552" s="13" t="str">
        <f t="shared" si="51"/>
        <v>2016</v>
      </c>
      <c r="M1552" s="10">
        <f>(((I1552/60)/60)/24)+DATE(1970,1,1)</f>
        <v>42502.449467592596</v>
      </c>
      <c r="N1552" t="b">
        <v>0</v>
      </c>
      <c r="O1552">
        <v>7</v>
      </c>
      <c r="P1552" t="b">
        <v>0</v>
      </c>
      <c r="Q1552" t="s">
        <v>8289</v>
      </c>
      <c r="R1552" s="6">
        <f>E1552/D1552</f>
        <v>0.13466666666666666</v>
      </c>
      <c r="S1552" s="5">
        <f>O1552/E1552</f>
        <v>6.9306930693069313E-2</v>
      </c>
      <c r="T1552" t="s">
        <v>8345</v>
      </c>
      <c r="U1552" t="s">
        <v>8350</v>
      </c>
    </row>
    <row r="1553" spans="1:21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0">
        <f t="shared" si="50"/>
        <v>42121.824525462958</v>
      </c>
      <c r="L1553" s="13" t="str">
        <f t="shared" si="51"/>
        <v>2015</v>
      </c>
      <c r="M1553" s="10">
        <f>(((I1553/60)/60)/24)+DATE(1970,1,1)</f>
        <v>42151.824525462958</v>
      </c>
      <c r="N1553" t="b">
        <v>0</v>
      </c>
      <c r="O1553">
        <v>0</v>
      </c>
      <c r="P1553" t="b">
        <v>0</v>
      </c>
      <c r="Q1553" t="s">
        <v>8289</v>
      </c>
      <c r="R1553" s="6">
        <f>E1553/D1553</f>
        <v>0</v>
      </c>
      <c r="S1553" s="5" t="e">
        <f>O1553/E1553</f>
        <v>#DIV/0!</v>
      </c>
      <c r="T1553" t="s">
        <v>8345</v>
      </c>
      <c r="U1553" t="s">
        <v>8350</v>
      </c>
    </row>
    <row r="1554" spans="1:21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0">
        <f t="shared" si="50"/>
        <v>41892.688750000001</v>
      </c>
      <c r="L1554" s="13" t="str">
        <f t="shared" si="51"/>
        <v>2014</v>
      </c>
      <c r="M1554" s="10">
        <f>(((I1554/60)/60)/24)+DATE(1970,1,1)</f>
        <v>41913.165972222225</v>
      </c>
      <c r="N1554" t="b">
        <v>0</v>
      </c>
      <c r="O1554">
        <v>16</v>
      </c>
      <c r="P1554" t="b">
        <v>0</v>
      </c>
      <c r="Q1554" t="s">
        <v>8289</v>
      </c>
      <c r="R1554" s="6">
        <f>E1554/D1554</f>
        <v>0.49186046511627907</v>
      </c>
      <c r="S1554" s="5">
        <f>O1554/E1554</f>
        <v>7.5650118203309689E-3</v>
      </c>
      <c r="T1554" t="s">
        <v>8345</v>
      </c>
      <c r="U1554" t="s">
        <v>8350</v>
      </c>
    </row>
    <row r="1555" spans="1:21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0">
        <f t="shared" si="50"/>
        <v>42219.282951388886</v>
      </c>
      <c r="L1555" s="13" t="str">
        <f t="shared" si="51"/>
        <v>2015</v>
      </c>
      <c r="M1555" s="10">
        <f>(((I1555/60)/60)/24)+DATE(1970,1,1)</f>
        <v>42249.282951388886</v>
      </c>
      <c r="N1555" t="b">
        <v>0</v>
      </c>
      <c r="O1555">
        <v>0</v>
      </c>
      <c r="P1555" t="b">
        <v>0</v>
      </c>
      <c r="Q1555" t="s">
        <v>8289</v>
      </c>
      <c r="R1555" s="6">
        <f>E1555/D1555</f>
        <v>0</v>
      </c>
      <c r="S1555" s="5" t="e">
        <f>O1555/E1555</f>
        <v>#DIV/0!</v>
      </c>
      <c r="T1555" t="s">
        <v>8345</v>
      </c>
      <c r="U1555" t="s">
        <v>8350</v>
      </c>
    </row>
    <row r="1556" spans="1:21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0">
        <f t="shared" si="50"/>
        <v>42188.252199074079</v>
      </c>
      <c r="L1556" s="13" t="str">
        <f t="shared" si="51"/>
        <v>2015</v>
      </c>
      <c r="M1556" s="10">
        <f>(((I1556/60)/60)/24)+DATE(1970,1,1)</f>
        <v>42218.252199074079</v>
      </c>
      <c r="N1556" t="b">
        <v>0</v>
      </c>
      <c r="O1556">
        <v>0</v>
      </c>
      <c r="P1556" t="b">
        <v>0</v>
      </c>
      <c r="Q1556" t="s">
        <v>8289</v>
      </c>
      <c r="R1556" s="6">
        <f>E1556/D1556</f>
        <v>0</v>
      </c>
      <c r="S1556" s="5" t="e">
        <f>O1556/E1556</f>
        <v>#DIV/0!</v>
      </c>
      <c r="T1556" t="s">
        <v>8345</v>
      </c>
      <c r="U1556" t="s">
        <v>8350</v>
      </c>
    </row>
    <row r="1557" spans="1:21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0">
        <f t="shared" si="50"/>
        <v>42241.613796296297</v>
      </c>
      <c r="L1557" s="13" t="str">
        <f t="shared" si="51"/>
        <v>2015</v>
      </c>
      <c r="M1557" s="10">
        <f>(((I1557/60)/60)/24)+DATE(1970,1,1)</f>
        <v>42264.708333333328</v>
      </c>
      <c r="N1557" t="b">
        <v>0</v>
      </c>
      <c r="O1557">
        <v>0</v>
      </c>
      <c r="P1557" t="b">
        <v>0</v>
      </c>
      <c r="Q1557" t="s">
        <v>8289</v>
      </c>
      <c r="R1557" s="6">
        <f>E1557/D1557</f>
        <v>0</v>
      </c>
      <c r="S1557" s="5" t="e">
        <f>O1557/E1557</f>
        <v>#DIV/0!</v>
      </c>
      <c r="T1557" t="s">
        <v>8345</v>
      </c>
      <c r="U1557" t="s">
        <v>8350</v>
      </c>
    </row>
    <row r="1558" spans="1:21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0">
        <f t="shared" si="50"/>
        <v>42525.153055555551</v>
      </c>
      <c r="L1558" s="13" t="str">
        <f t="shared" si="51"/>
        <v>2016</v>
      </c>
      <c r="M1558" s="10">
        <f>(((I1558/60)/60)/24)+DATE(1970,1,1)</f>
        <v>42555.153055555551</v>
      </c>
      <c r="N1558" t="b">
        <v>0</v>
      </c>
      <c r="O1558">
        <v>12</v>
      </c>
      <c r="P1558" t="b">
        <v>0</v>
      </c>
      <c r="Q1558" t="s">
        <v>8289</v>
      </c>
      <c r="R1558" s="6">
        <f>E1558/D1558</f>
        <v>0.45133333333333331</v>
      </c>
      <c r="S1558" s="5">
        <f>O1558/E1558</f>
        <v>1.7725258493353029E-2</v>
      </c>
      <c r="T1558" t="s">
        <v>8345</v>
      </c>
      <c r="U1558" t="s">
        <v>8350</v>
      </c>
    </row>
    <row r="1559" spans="1:21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0">
        <f t="shared" si="50"/>
        <v>41871.65315972222</v>
      </c>
      <c r="L1559" s="13" t="str">
        <f t="shared" si="51"/>
        <v>2014</v>
      </c>
      <c r="M1559" s="10">
        <f>(((I1559/60)/60)/24)+DATE(1970,1,1)</f>
        <v>41902.65315972222</v>
      </c>
      <c r="N1559" t="b">
        <v>0</v>
      </c>
      <c r="O1559">
        <v>1</v>
      </c>
      <c r="P1559" t="b">
        <v>0</v>
      </c>
      <c r="Q1559" t="s">
        <v>8289</v>
      </c>
      <c r="R1559" s="6">
        <f>E1559/D1559</f>
        <v>0.04</v>
      </c>
      <c r="S1559" s="5">
        <f>O1559/E1559</f>
        <v>0.01</v>
      </c>
      <c r="T1559" t="s">
        <v>8345</v>
      </c>
      <c r="U1559" t="s">
        <v>8350</v>
      </c>
    </row>
    <row r="1560" spans="1:21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0">
        <f t="shared" si="50"/>
        <v>42185.397673611107</v>
      </c>
      <c r="L1560" s="13" t="str">
        <f t="shared" si="51"/>
        <v>2015</v>
      </c>
      <c r="M1560" s="10">
        <f>(((I1560/60)/60)/24)+DATE(1970,1,1)</f>
        <v>42244.508333333331</v>
      </c>
      <c r="N1560" t="b">
        <v>0</v>
      </c>
      <c r="O1560">
        <v>3</v>
      </c>
      <c r="P1560" t="b">
        <v>0</v>
      </c>
      <c r="Q1560" t="s">
        <v>8289</v>
      </c>
      <c r="R1560" s="6">
        <f>E1560/D1560</f>
        <v>4.6666666666666669E-2</v>
      </c>
      <c r="S1560" s="5">
        <f>O1560/E1560</f>
        <v>8.5714285714285715E-2</v>
      </c>
      <c r="T1560" t="s">
        <v>8345</v>
      </c>
      <c r="U1560" t="s">
        <v>8350</v>
      </c>
    </row>
    <row r="1561" spans="1:21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0">
        <f t="shared" si="50"/>
        <v>42108.05322916666</v>
      </c>
      <c r="L1561" s="13" t="str">
        <f t="shared" si="51"/>
        <v>2015</v>
      </c>
      <c r="M1561" s="10">
        <f>(((I1561/60)/60)/24)+DATE(1970,1,1)</f>
        <v>42123.05322916666</v>
      </c>
      <c r="N1561" t="b">
        <v>0</v>
      </c>
      <c r="O1561">
        <v>1</v>
      </c>
      <c r="P1561" t="b">
        <v>0</v>
      </c>
      <c r="Q1561" t="s">
        <v>8289</v>
      </c>
      <c r="R1561" s="6">
        <f>E1561/D1561</f>
        <v>3.3333333333333335E-3</v>
      </c>
      <c r="S1561" s="5">
        <f>O1561/E1561</f>
        <v>0.02</v>
      </c>
      <c r="T1561" t="s">
        <v>8345</v>
      </c>
      <c r="U1561" t="s">
        <v>8350</v>
      </c>
    </row>
    <row r="1562" spans="1:21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0">
        <f t="shared" si="50"/>
        <v>41936.020752314813</v>
      </c>
      <c r="L1562" s="13" t="str">
        <f t="shared" si="51"/>
        <v>2014</v>
      </c>
      <c r="M1562" s="10">
        <f>(((I1562/60)/60)/24)+DATE(1970,1,1)</f>
        <v>41956.062418981484</v>
      </c>
      <c r="N1562" t="b">
        <v>0</v>
      </c>
      <c r="O1562">
        <v>4</v>
      </c>
      <c r="P1562" t="b">
        <v>0</v>
      </c>
      <c r="Q1562" t="s">
        <v>8289</v>
      </c>
      <c r="R1562" s="6">
        <f>E1562/D1562</f>
        <v>3.7600000000000001E-2</v>
      </c>
      <c r="S1562" s="5">
        <f>O1562/E1562</f>
        <v>4.2553191489361701E-2</v>
      </c>
      <c r="T1562" t="s">
        <v>8345</v>
      </c>
      <c r="U1562" t="s">
        <v>8350</v>
      </c>
    </row>
    <row r="1563" spans="1:21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0">
        <f t="shared" si="50"/>
        <v>41555.041701388887</v>
      </c>
      <c r="L1563" s="13" t="str">
        <f t="shared" si="51"/>
        <v>2013</v>
      </c>
      <c r="M1563" s="10">
        <f>(((I1563/60)/60)/24)+DATE(1970,1,1)</f>
        <v>41585.083368055559</v>
      </c>
      <c r="N1563" t="b">
        <v>0</v>
      </c>
      <c r="O1563">
        <v>1</v>
      </c>
      <c r="P1563" t="b">
        <v>0</v>
      </c>
      <c r="Q1563" t="s">
        <v>8290</v>
      </c>
      <c r="R1563" s="6">
        <f>E1563/D1563</f>
        <v>6.7000000000000002E-3</v>
      </c>
      <c r="S1563" s="5">
        <f>O1563/E1563</f>
        <v>1.4925373134328358E-2</v>
      </c>
      <c r="T1563" t="s">
        <v>8330</v>
      </c>
      <c r="U1563" t="s">
        <v>8351</v>
      </c>
    </row>
    <row r="1564" spans="1:21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0">
        <f t="shared" si="50"/>
        <v>40079.566157407404</v>
      </c>
      <c r="L1564" s="13" t="str">
        <f t="shared" si="51"/>
        <v>2009</v>
      </c>
      <c r="M1564" s="10">
        <f>(((I1564/60)/60)/24)+DATE(1970,1,1)</f>
        <v>40149.034722222219</v>
      </c>
      <c r="N1564" t="b">
        <v>0</v>
      </c>
      <c r="O1564">
        <v>0</v>
      </c>
      <c r="P1564" t="b">
        <v>0</v>
      </c>
      <c r="Q1564" t="s">
        <v>8290</v>
      </c>
      <c r="R1564" s="6">
        <f>E1564/D1564</f>
        <v>0</v>
      </c>
      <c r="S1564" s="5" t="e">
        <f>O1564/E1564</f>
        <v>#DIV/0!</v>
      </c>
      <c r="T1564" t="s">
        <v>8330</v>
      </c>
      <c r="U1564" t="s">
        <v>8351</v>
      </c>
    </row>
    <row r="1565" spans="1:21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0">
        <f t="shared" si="50"/>
        <v>41652.742488425924</v>
      </c>
      <c r="L1565" s="13" t="str">
        <f t="shared" si="51"/>
        <v>2014</v>
      </c>
      <c r="M1565" s="10">
        <f>(((I1565/60)/60)/24)+DATE(1970,1,1)</f>
        <v>41712.700821759259</v>
      </c>
      <c r="N1565" t="b">
        <v>0</v>
      </c>
      <c r="O1565">
        <v>2</v>
      </c>
      <c r="P1565" t="b">
        <v>0</v>
      </c>
      <c r="Q1565" t="s">
        <v>8290</v>
      </c>
      <c r="R1565" s="6">
        <f>E1565/D1565</f>
        <v>1.4166666666666666E-2</v>
      </c>
      <c r="S1565" s="5">
        <f>O1565/E1565</f>
        <v>2.3529411764705882E-2</v>
      </c>
      <c r="T1565" t="s">
        <v>8330</v>
      </c>
      <c r="U1565" t="s">
        <v>8351</v>
      </c>
    </row>
    <row r="1566" spans="1:21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0">
        <f t="shared" si="50"/>
        <v>42121.367002314815</v>
      </c>
      <c r="L1566" s="13" t="str">
        <f t="shared" si="51"/>
        <v>2015</v>
      </c>
      <c r="M1566" s="10">
        <f>(((I1566/60)/60)/24)+DATE(1970,1,1)</f>
        <v>42152.836805555555</v>
      </c>
      <c r="N1566" t="b">
        <v>0</v>
      </c>
      <c r="O1566">
        <v>1</v>
      </c>
      <c r="P1566" t="b">
        <v>0</v>
      </c>
      <c r="Q1566" t="s">
        <v>8290</v>
      </c>
      <c r="R1566" s="6">
        <f>E1566/D1566</f>
        <v>1E-3</v>
      </c>
      <c r="S1566" s="5">
        <f>O1566/E1566</f>
        <v>0.1</v>
      </c>
      <c r="T1566" t="s">
        <v>8330</v>
      </c>
      <c r="U1566" t="s">
        <v>8351</v>
      </c>
    </row>
    <row r="1567" spans="1:21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0">
        <f t="shared" si="50"/>
        <v>40672.729872685188</v>
      </c>
      <c r="L1567" s="13" t="str">
        <f t="shared" si="51"/>
        <v>2011</v>
      </c>
      <c r="M1567" s="10">
        <f>(((I1567/60)/60)/24)+DATE(1970,1,1)</f>
        <v>40702.729872685188</v>
      </c>
      <c r="N1567" t="b">
        <v>0</v>
      </c>
      <c r="O1567">
        <v>1</v>
      </c>
      <c r="P1567" t="b">
        <v>0</v>
      </c>
      <c r="Q1567" t="s">
        <v>8290</v>
      </c>
      <c r="R1567" s="6">
        <f>E1567/D1567</f>
        <v>2.5000000000000001E-2</v>
      </c>
      <c r="S1567" s="5">
        <f>O1567/E1567</f>
        <v>0.01</v>
      </c>
      <c r="T1567" t="s">
        <v>8330</v>
      </c>
      <c r="U1567" t="s">
        <v>8351</v>
      </c>
    </row>
    <row r="1568" spans="1:21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0">
        <f t="shared" si="50"/>
        <v>42549.916712962964</v>
      </c>
      <c r="L1568" s="13" t="str">
        <f t="shared" si="51"/>
        <v>2016</v>
      </c>
      <c r="M1568" s="10">
        <f>(((I1568/60)/60)/24)+DATE(1970,1,1)</f>
        <v>42578.916666666672</v>
      </c>
      <c r="N1568" t="b">
        <v>0</v>
      </c>
      <c r="O1568">
        <v>59</v>
      </c>
      <c r="P1568" t="b">
        <v>0</v>
      </c>
      <c r="Q1568" t="s">
        <v>8290</v>
      </c>
      <c r="R1568" s="6">
        <f>E1568/D1568</f>
        <v>0.21249999999999999</v>
      </c>
      <c r="S1568" s="5">
        <f>O1568/E1568</f>
        <v>9.2549019607843144E-3</v>
      </c>
      <c r="T1568" t="s">
        <v>8330</v>
      </c>
      <c r="U1568" t="s">
        <v>8351</v>
      </c>
    </row>
    <row r="1569" spans="1:21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0">
        <f t="shared" si="50"/>
        <v>41671.936863425923</v>
      </c>
      <c r="L1569" s="13" t="str">
        <f t="shared" si="51"/>
        <v>2014</v>
      </c>
      <c r="M1569" s="10">
        <f>(((I1569/60)/60)/24)+DATE(1970,1,1)</f>
        <v>41687</v>
      </c>
      <c r="N1569" t="b">
        <v>0</v>
      </c>
      <c r="O1569">
        <v>13</v>
      </c>
      <c r="P1569" t="b">
        <v>0</v>
      </c>
      <c r="Q1569" t="s">
        <v>8290</v>
      </c>
      <c r="R1569" s="6">
        <f>E1569/D1569</f>
        <v>4.1176470588235294E-2</v>
      </c>
      <c r="S1569" s="5">
        <f>O1569/E1569</f>
        <v>3.7142857142857144E-2</v>
      </c>
      <c r="T1569" t="s">
        <v>8330</v>
      </c>
      <c r="U1569" t="s">
        <v>8351</v>
      </c>
    </row>
    <row r="1570" spans="1:21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0">
        <f t="shared" si="50"/>
        <v>41962.062326388885</v>
      </c>
      <c r="L1570" s="13" t="str">
        <f t="shared" si="51"/>
        <v>2014</v>
      </c>
      <c r="M1570" s="10">
        <f>(((I1570/60)/60)/24)+DATE(1970,1,1)</f>
        <v>41997.062326388885</v>
      </c>
      <c r="N1570" t="b">
        <v>0</v>
      </c>
      <c r="O1570">
        <v>22</v>
      </c>
      <c r="P1570" t="b">
        <v>0</v>
      </c>
      <c r="Q1570" t="s">
        <v>8290</v>
      </c>
      <c r="R1570" s="6">
        <f>E1570/D1570</f>
        <v>0.13639999999999999</v>
      </c>
      <c r="S1570" s="5">
        <f>O1570/E1570</f>
        <v>6.4516129032258064E-3</v>
      </c>
      <c r="T1570" t="s">
        <v>8330</v>
      </c>
      <c r="U1570" t="s">
        <v>8351</v>
      </c>
    </row>
    <row r="1571" spans="1:2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0">
        <f t="shared" si="50"/>
        <v>41389.679560185185</v>
      </c>
      <c r="L1571" s="13" t="str">
        <f t="shared" si="51"/>
        <v>2013</v>
      </c>
      <c r="M1571" s="10">
        <f>(((I1571/60)/60)/24)+DATE(1970,1,1)</f>
        <v>41419.679560185185</v>
      </c>
      <c r="N1571" t="b">
        <v>0</v>
      </c>
      <c r="O1571">
        <v>0</v>
      </c>
      <c r="P1571" t="b">
        <v>0</v>
      </c>
      <c r="Q1571" t="s">
        <v>8290</v>
      </c>
      <c r="R1571" s="6">
        <f>E1571/D1571</f>
        <v>0</v>
      </c>
      <c r="S1571" s="5" t="e">
        <f>O1571/E1571</f>
        <v>#DIV/0!</v>
      </c>
      <c r="T1571" t="s">
        <v>8330</v>
      </c>
      <c r="U1571" t="s">
        <v>8351</v>
      </c>
    </row>
    <row r="1572" spans="1:21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0">
        <f t="shared" si="50"/>
        <v>42438.813449074078</v>
      </c>
      <c r="L1572" s="13" t="str">
        <f t="shared" si="51"/>
        <v>2016</v>
      </c>
      <c r="M1572" s="10">
        <f>(((I1572/60)/60)/24)+DATE(1970,1,1)</f>
        <v>42468.771782407406</v>
      </c>
      <c r="N1572" t="b">
        <v>0</v>
      </c>
      <c r="O1572">
        <v>52</v>
      </c>
      <c r="P1572" t="b">
        <v>0</v>
      </c>
      <c r="Q1572" t="s">
        <v>8290</v>
      </c>
      <c r="R1572" s="6">
        <f>E1572/D1572</f>
        <v>0.41399999999999998</v>
      </c>
      <c r="S1572" s="5">
        <f>O1572/E1572</f>
        <v>2.0933977455716585E-2</v>
      </c>
      <c r="T1572" t="s">
        <v>8330</v>
      </c>
      <c r="U1572" t="s">
        <v>8351</v>
      </c>
    </row>
    <row r="1573" spans="1:21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0">
        <f t="shared" si="50"/>
        <v>42144.769479166673</v>
      </c>
      <c r="L1573" s="13" t="str">
        <f t="shared" si="51"/>
        <v>2015</v>
      </c>
      <c r="M1573" s="10">
        <f>(((I1573/60)/60)/24)+DATE(1970,1,1)</f>
        <v>42174.769479166673</v>
      </c>
      <c r="N1573" t="b">
        <v>0</v>
      </c>
      <c r="O1573">
        <v>4</v>
      </c>
      <c r="P1573" t="b">
        <v>0</v>
      </c>
      <c r="Q1573" t="s">
        <v>8290</v>
      </c>
      <c r="R1573" s="6">
        <f>E1573/D1573</f>
        <v>6.6115702479338841E-3</v>
      </c>
      <c r="S1573" s="5">
        <f>O1573/E1573</f>
        <v>0.05</v>
      </c>
      <c r="T1573" t="s">
        <v>8330</v>
      </c>
      <c r="U1573" t="s">
        <v>8351</v>
      </c>
    </row>
    <row r="1574" spans="1:21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0">
        <f t="shared" si="50"/>
        <v>42404.033090277779</v>
      </c>
      <c r="L1574" s="13" t="str">
        <f t="shared" si="51"/>
        <v>2016</v>
      </c>
      <c r="M1574" s="10">
        <f>(((I1574/60)/60)/24)+DATE(1970,1,1)</f>
        <v>42428.999305555553</v>
      </c>
      <c r="N1574" t="b">
        <v>0</v>
      </c>
      <c r="O1574">
        <v>3</v>
      </c>
      <c r="P1574" t="b">
        <v>0</v>
      </c>
      <c r="Q1574" t="s">
        <v>8290</v>
      </c>
      <c r="R1574" s="6">
        <f>E1574/D1574</f>
        <v>0.05</v>
      </c>
      <c r="S1574" s="5">
        <f>O1574/E1574</f>
        <v>2.4E-2</v>
      </c>
      <c r="T1574" t="s">
        <v>8330</v>
      </c>
      <c r="U1574" t="s">
        <v>8351</v>
      </c>
    </row>
    <row r="1575" spans="1:21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0">
        <f t="shared" si="50"/>
        <v>42786.000023148154</v>
      </c>
      <c r="L1575" s="13" t="str">
        <f t="shared" si="51"/>
        <v>2017</v>
      </c>
      <c r="M1575" s="10">
        <f>(((I1575/60)/60)/24)+DATE(1970,1,1)</f>
        <v>42826.165972222225</v>
      </c>
      <c r="N1575" t="b">
        <v>0</v>
      </c>
      <c r="O1575">
        <v>3</v>
      </c>
      <c r="P1575" t="b">
        <v>0</v>
      </c>
      <c r="Q1575" t="s">
        <v>8290</v>
      </c>
      <c r="R1575" s="6">
        <f>E1575/D1575</f>
        <v>2.4777777777777777E-2</v>
      </c>
      <c r="S1575" s="5">
        <f>O1575/E1575</f>
        <v>1.3452914798206279E-2</v>
      </c>
      <c r="T1575" t="s">
        <v>8330</v>
      </c>
      <c r="U1575" t="s">
        <v>8351</v>
      </c>
    </row>
    <row r="1576" spans="1:21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0">
        <f t="shared" si="50"/>
        <v>42017.927418981482</v>
      </c>
      <c r="L1576" s="13" t="str">
        <f t="shared" si="51"/>
        <v>2015</v>
      </c>
      <c r="M1576" s="10">
        <f>(((I1576/60)/60)/24)+DATE(1970,1,1)</f>
        <v>42052.927418981482</v>
      </c>
      <c r="N1576" t="b">
        <v>0</v>
      </c>
      <c r="O1576">
        <v>6</v>
      </c>
      <c r="P1576" t="b">
        <v>0</v>
      </c>
      <c r="Q1576" t="s">
        <v>8290</v>
      </c>
      <c r="R1576" s="6">
        <f>E1576/D1576</f>
        <v>5.0599999999999999E-2</v>
      </c>
      <c r="S1576" s="5">
        <f>O1576/E1576</f>
        <v>1.1857707509881422E-2</v>
      </c>
      <c r="T1576" t="s">
        <v>8330</v>
      </c>
      <c r="U1576" t="s">
        <v>8351</v>
      </c>
    </row>
    <row r="1577" spans="1:21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0">
        <f t="shared" si="50"/>
        <v>41799.524259259262</v>
      </c>
      <c r="L1577" s="13" t="str">
        <f t="shared" si="51"/>
        <v>2014</v>
      </c>
      <c r="M1577" s="10">
        <f>(((I1577/60)/60)/24)+DATE(1970,1,1)</f>
        <v>41829.524259259262</v>
      </c>
      <c r="N1577" t="b">
        <v>0</v>
      </c>
      <c r="O1577">
        <v>35</v>
      </c>
      <c r="P1577" t="b">
        <v>0</v>
      </c>
      <c r="Q1577" t="s">
        <v>8290</v>
      </c>
      <c r="R1577" s="6">
        <f>E1577/D1577</f>
        <v>0.2291</v>
      </c>
      <c r="S1577" s="5">
        <f>O1577/E1577</f>
        <v>1.5277171540811872E-2</v>
      </c>
      <c r="T1577" t="s">
        <v>8330</v>
      </c>
      <c r="U1577" t="s">
        <v>8351</v>
      </c>
    </row>
    <row r="1578" spans="1:21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0">
        <f t="shared" si="50"/>
        <v>42140.879259259258</v>
      </c>
      <c r="L1578" s="13" t="str">
        <f t="shared" si="51"/>
        <v>2015</v>
      </c>
      <c r="M1578" s="10">
        <f>(((I1578/60)/60)/24)+DATE(1970,1,1)</f>
        <v>42185.879259259258</v>
      </c>
      <c r="N1578" t="b">
        <v>0</v>
      </c>
      <c r="O1578">
        <v>10</v>
      </c>
      <c r="P1578" t="b">
        <v>0</v>
      </c>
      <c r="Q1578" t="s">
        <v>8290</v>
      </c>
      <c r="R1578" s="6">
        <f>E1578/D1578</f>
        <v>0.13</v>
      </c>
      <c r="S1578" s="5">
        <f>O1578/E1578</f>
        <v>1.5384615384615385E-2</v>
      </c>
      <c r="T1578" t="s">
        <v>8330</v>
      </c>
      <c r="U1578" t="s">
        <v>8351</v>
      </c>
    </row>
    <row r="1579" spans="1:21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0">
        <f t="shared" si="50"/>
        <v>41054.847777777781</v>
      </c>
      <c r="L1579" s="13" t="str">
        <f t="shared" si="51"/>
        <v>2012</v>
      </c>
      <c r="M1579" s="10">
        <f>(((I1579/60)/60)/24)+DATE(1970,1,1)</f>
        <v>41114.847777777781</v>
      </c>
      <c r="N1579" t="b">
        <v>0</v>
      </c>
      <c r="O1579">
        <v>2</v>
      </c>
      <c r="P1579" t="b">
        <v>0</v>
      </c>
      <c r="Q1579" t="s">
        <v>8290</v>
      </c>
      <c r="R1579" s="6">
        <f>E1579/D1579</f>
        <v>5.4999999999999997E-3</v>
      </c>
      <c r="S1579" s="5">
        <f>O1579/E1579</f>
        <v>3.6363636363636362E-2</v>
      </c>
      <c r="T1579" t="s">
        <v>8330</v>
      </c>
      <c r="U1579" t="s">
        <v>8351</v>
      </c>
    </row>
    <row r="1580" spans="1:21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0">
        <f t="shared" si="50"/>
        <v>40399.065868055557</v>
      </c>
      <c r="L1580" s="13" t="str">
        <f t="shared" si="51"/>
        <v>2010</v>
      </c>
      <c r="M1580" s="10">
        <f>(((I1580/60)/60)/24)+DATE(1970,1,1)</f>
        <v>40423.083333333336</v>
      </c>
      <c r="N1580" t="b">
        <v>0</v>
      </c>
      <c r="O1580">
        <v>4</v>
      </c>
      <c r="P1580" t="b">
        <v>0</v>
      </c>
      <c r="Q1580" t="s">
        <v>8290</v>
      </c>
      <c r="R1580" s="6">
        <f>E1580/D1580</f>
        <v>0.10806536636794939</v>
      </c>
      <c r="S1580" s="5">
        <f>O1580/E1580</f>
        <v>1.9512195121951219E-2</v>
      </c>
      <c r="T1580" t="s">
        <v>8330</v>
      </c>
      <c r="U1580" t="s">
        <v>8351</v>
      </c>
    </row>
    <row r="1581" spans="1:21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0">
        <f t="shared" si="50"/>
        <v>41481.996423611112</v>
      </c>
      <c r="L1581" s="13" t="str">
        <f t="shared" si="51"/>
        <v>2013</v>
      </c>
      <c r="M1581" s="10">
        <f>(((I1581/60)/60)/24)+DATE(1970,1,1)</f>
        <v>41514.996423611112</v>
      </c>
      <c r="N1581" t="b">
        <v>0</v>
      </c>
      <c r="O1581">
        <v>2</v>
      </c>
      <c r="P1581" t="b">
        <v>0</v>
      </c>
      <c r="Q1581" t="s">
        <v>8290</v>
      </c>
      <c r="R1581" s="6">
        <f>E1581/D1581</f>
        <v>8.4008400840084006E-3</v>
      </c>
      <c r="S1581" s="5">
        <f>O1581/E1581</f>
        <v>7.1428571428571425E-2</v>
      </c>
      <c r="T1581" t="s">
        <v>8330</v>
      </c>
      <c r="U1581" t="s">
        <v>8351</v>
      </c>
    </row>
    <row r="1582" spans="1:21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0">
        <f t="shared" si="50"/>
        <v>40990.050069444449</v>
      </c>
      <c r="L1582" s="13" t="str">
        <f t="shared" si="51"/>
        <v>2012</v>
      </c>
      <c r="M1582" s="10">
        <f>(((I1582/60)/60)/24)+DATE(1970,1,1)</f>
        <v>41050.050069444449</v>
      </c>
      <c r="N1582" t="b">
        <v>0</v>
      </c>
      <c r="O1582">
        <v>0</v>
      </c>
      <c r="P1582" t="b">
        <v>0</v>
      </c>
      <c r="Q1582" t="s">
        <v>8290</v>
      </c>
      <c r="R1582" s="6">
        <f>E1582/D1582</f>
        <v>0</v>
      </c>
      <c r="S1582" s="5" t="e">
        <f>O1582/E1582</f>
        <v>#DIV/0!</v>
      </c>
      <c r="T1582" t="s">
        <v>8330</v>
      </c>
      <c r="U1582" t="s">
        <v>8351</v>
      </c>
    </row>
    <row r="1583" spans="1:21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0">
        <f t="shared" si="50"/>
        <v>42325.448958333334</v>
      </c>
      <c r="L1583" s="13" t="str">
        <f t="shared" si="51"/>
        <v>2015</v>
      </c>
      <c r="M1583" s="10">
        <f>(((I1583/60)/60)/24)+DATE(1970,1,1)</f>
        <v>42357.448958333334</v>
      </c>
      <c r="N1583" t="b">
        <v>0</v>
      </c>
      <c r="O1583">
        <v>1</v>
      </c>
      <c r="P1583" t="b">
        <v>0</v>
      </c>
      <c r="Q1583" t="s">
        <v>8291</v>
      </c>
      <c r="R1583" s="6">
        <f>E1583/D1583</f>
        <v>5.0000000000000001E-3</v>
      </c>
      <c r="S1583" s="5">
        <f>O1583/E1583</f>
        <v>0.2</v>
      </c>
      <c r="T1583" t="s">
        <v>8345</v>
      </c>
      <c r="U1583" t="s">
        <v>8352</v>
      </c>
    </row>
    <row r="1584" spans="1:21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0">
        <f t="shared" si="50"/>
        <v>42246.789965277778</v>
      </c>
      <c r="L1584" s="13" t="str">
        <f t="shared" si="51"/>
        <v>2015</v>
      </c>
      <c r="M1584" s="10">
        <f>(((I1584/60)/60)/24)+DATE(1970,1,1)</f>
        <v>42303.888888888891</v>
      </c>
      <c r="N1584" t="b">
        <v>0</v>
      </c>
      <c r="O1584">
        <v>3</v>
      </c>
      <c r="P1584" t="b">
        <v>0</v>
      </c>
      <c r="Q1584" t="s">
        <v>8291</v>
      </c>
      <c r="R1584" s="6">
        <f>E1584/D1584</f>
        <v>9.2999999999999999E-2</v>
      </c>
      <c r="S1584" s="5">
        <f>O1584/E1584</f>
        <v>3.2258064516129031E-2</v>
      </c>
      <c r="T1584" t="s">
        <v>8345</v>
      </c>
      <c r="U1584" t="s">
        <v>8352</v>
      </c>
    </row>
    <row r="1585" spans="1:21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0">
        <f t="shared" si="50"/>
        <v>41877.904988425929</v>
      </c>
      <c r="L1585" s="13" t="str">
        <f t="shared" si="51"/>
        <v>2014</v>
      </c>
      <c r="M1585" s="10">
        <f>(((I1585/60)/60)/24)+DATE(1970,1,1)</f>
        <v>41907.904988425929</v>
      </c>
      <c r="N1585" t="b">
        <v>0</v>
      </c>
      <c r="O1585">
        <v>1</v>
      </c>
      <c r="P1585" t="b">
        <v>0</v>
      </c>
      <c r="Q1585" t="s">
        <v>8291</v>
      </c>
      <c r="R1585" s="6">
        <f>E1585/D1585</f>
        <v>7.5000000000000002E-4</v>
      </c>
      <c r="S1585" s="5">
        <f>O1585/E1585</f>
        <v>6.6666666666666666E-2</v>
      </c>
      <c r="T1585" t="s">
        <v>8345</v>
      </c>
      <c r="U1585" t="s">
        <v>8352</v>
      </c>
    </row>
    <row r="1586" spans="1:21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0">
        <f t="shared" si="50"/>
        <v>41779.649317129632</v>
      </c>
      <c r="L1586" s="13" t="str">
        <f t="shared" si="51"/>
        <v>2014</v>
      </c>
      <c r="M1586" s="10">
        <f>(((I1586/60)/60)/24)+DATE(1970,1,1)</f>
        <v>41789.649317129632</v>
      </c>
      <c r="N1586" t="b">
        <v>0</v>
      </c>
      <c r="O1586">
        <v>0</v>
      </c>
      <c r="P1586" t="b">
        <v>0</v>
      </c>
      <c r="Q1586" t="s">
        <v>8291</v>
      </c>
      <c r="R1586" s="6">
        <f>E1586/D1586</f>
        <v>0</v>
      </c>
      <c r="S1586" s="5" t="e">
        <f>O1586/E1586</f>
        <v>#DIV/0!</v>
      </c>
      <c r="T1586" t="s">
        <v>8345</v>
      </c>
      <c r="U1586" t="s">
        <v>8352</v>
      </c>
    </row>
    <row r="1587" spans="1:21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0">
        <f t="shared" si="50"/>
        <v>42707.895462962959</v>
      </c>
      <c r="L1587" s="13" t="str">
        <f t="shared" si="51"/>
        <v>2016</v>
      </c>
      <c r="M1587" s="10">
        <f>(((I1587/60)/60)/24)+DATE(1970,1,1)</f>
        <v>42729.458333333328</v>
      </c>
      <c r="N1587" t="b">
        <v>0</v>
      </c>
      <c r="O1587">
        <v>12</v>
      </c>
      <c r="P1587" t="b">
        <v>0</v>
      </c>
      <c r="Q1587" t="s">
        <v>8291</v>
      </c>
      <c r="R1587" s="6">
        <f>E1587/D1587</f>
        <v>0.79</v>
      </c>
      <c r="S1587" s="5">
        <f>O1587/E1587</f>
        <v>7.5949367088607592E-3</v>
      </c>
      <c r="T1587" t="s">
        <v>8345</v>
      </c>
      <c r="U1587" t="s">
        <v>8352</v>
      </c>
    </row>
    <row r="1588" spans="1:21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0">
        <f t="shared" si="50"/>
        <v>42069.104421296302</v>
      </c>
      <c r="L1588" s="13" t="str">
        <f t="shared" si="51"/>
        <v>2015</v>
      </c>
      <c r="M1588" s="10">
        <f>(((I1588/60)/60)/24)+DATE(1970,1,1)</f>
        <v>42099.062754629631</v>
      </c>
      <c r="N1588" t="b">
        <v>0</v>
      </c>
      <c r="O1588">
        <v>0</v>
      </c>
      <c r="P1588" t="b">
        <v>0</v>
      </c>
      <c r="Q1588" t="s">
        <v>8291</v>
      </c>
      <c r="R1588" s="6">
        <f>E1588/D1588</f>
        <v>0</v>
      </c>
      <c r="S1588" s="5" t="e">
        <f>O1588/E1588</f>
        <v>#DIV/0!</v>
      </c>
      <c r="T1588" t="s">
        <v>8345</v>
      </c>
      <c r="U1588" t="s">
        <v>8352</v>
      </c>
    </row>
    <row r="1589" spans="1:21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0">
        <f t="shared" si="50"/>
        <v>41956.950983796298</v>
      </c>
      <c r="L1589" s="13" t="str">
        <f t="shared" si="51"/>
        <v>2014</v>
      </c>
      <c r="M1589" s="10">
        <f>(((I1589/60)/60)/24)+DATE(1970,1,1)</f>
        <v>41986.950983796298</v>
      </c>
      <c r="N1589" t="b">
        <v>0</v>
      </c>
      <c r="O1589">
        <v>1</v>
      </c>
      <c r="P1589" t="b">
        <v>0</v>
      </c>
      <c r="Q1589" t="s">
        <v>8291</v>
      </c>
      <c r="R1589" s="6">
        <f>E1589/D1589</f>
        <v>1.3333333333333334E-4</v>
      </c>
      <c r="S1589" s="5">
        <f>O1589/E1589</f>
        <v>1</v>
      </c>
      <c r="T1589" t="s">
        <v>8345</v>
      </c>
      <c r="U1589" t="s">
        <v>8352</v>
      </c>
    </row>
    <row r="1590" spans="1:21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0">
        <f t="shared" si="50"/>
        <v>42005.24998842593</v>
      </c>
      <c r="L1590" s="13" t="str">
        <f t="shared" si="51"/>
        <v>2015</v>
      </c>
      <c r="M1590" s="10">
        <f>(((I1590/60)/60)/24)+DATE(1970,1,1)</f>
        <v>42035.841666666667</v>
      </c>
      <c r="N1590" t="b">
        <v>0</v>
      </c>
      <c r="O1590">
        <v>0</v>
      </c>
      <c r="P1590" t="b">
        <v>0</v>
      </c>
      <c r="Q1590" t="s">
        <v>8291</v>
      </c>
      <c r="R1590" s="6">
        <f>E1590/D1590</f>
        <v>0</v>
      </c>
      <c r="S1590" s="5" t="e">
        <f>O1590/E1590</f>
        <v>#DIV/0!</v>
      </c>
      <c r="T1590" t="s">
        <v>8345</v>
      </c>
      <c r="U1590" t="s">
        <v>8352</v>
      </c>
    </row>
    <row r="1591" spans="1:21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0">
        <f t="shared" si="50"/>
        <v>42256.984791666662</v>
      </c>
      <c r="L1591" s="13" t="str">
        <f t="shared" si="51"/>
        <v>2015</v>
      </c>
      <c r="M1591" s="10">
        <f>(((I1591/60)/60)/24)+DATE(1970,1,1)</f>
        <v>42286.984791666662</v>
      </c>
      <c r="N1591" t="b">
        <v>0</v>
      </c>
      <c r="O1591">
        <v>0</v>
      </c>
      <c r="P1591" t="b">
        <v>0</v>
      </c>
      <c r="Q1591" t="s">
        <v>8291</v>
      </c>
      <c r="R1591" s="6">
        <f>E1591/D1591</f>
        <v>0</v>
      </c>
      <c r="S1591" s="5" t="e">
        <f>O1591/E1591</f>
        <v>#DIV/0!</v>
      </c>
      <c r="T1591" t="s">
        <v>8345</v>
      </c>
      <c r="U1591" t="s">
        <v>8352</v>
      </c>
    </row>
    <row r="1592" spans="1:21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0">
        <f t="shared" si="50"/>
        <v>42240.857222222221</v>
      </c>
      <c r="L1592" s="13" t="str">
        <f t="shared" si="51"/>
        <v>2015</v>
      </c>
      <c r="M1592" s="10">
        <f>(((I1592/60)/60)/24)+DATE(1970,1,1)</f>
        <v>42270.857222222221</v>
      </c>
      <c r="N1592" t="b">
        <v>0</v>
      </c>
      <c r="O1592">
        <v>2</v>
      </c>
      <c r="P1592" t="b">
        <v>0</v>
      </c>
      <c r="Q1592" t="s">
        <v>8291</v>
      </c>
      <c r="R1592" s="6">
        <f>E1592/D1592</f>
        <v>1.7000000000000001E-2</v>
      </c>
      <c r="S1592" s="5">
        <f>O1592/E1592</f>
        <v>1.9607843137254902E-3</v>
      </c>
      <c r="T1592" t="s">
        <v>8345</v>
      </c>
      <c r="U1592" t="s">
        <v>8352</v>
      </c>
    </row>
    <row r="1593" spans="1:21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0">
        <f t="shared" si="50"/>
        <v>42433.726168981477</v>
      </c>
      <c r="L1593" s="13" t="str">
        <f t="shared" si="51"/>
        <v>2016</v>
      </c>
      <c r="M1593" s="10">
        <f>(((I1593/60)/60)/24)+DATE(1970,1,1)</f>
        <v>42463.68450231482</v>
      </c>
      <c r="N1593" t="b">
        <v>0</v>
      </c>
      <c r="O1593">
        <v>92</v>
      </c>
      <c r="P1593" t="b">
        <v>0</v>
      </c>
      <c r="Q1593" t="s">
        <v>8291</v>
      </c>
      <c r="R1593" s="6">
        <f>E1593/D1593</f>
        <v>0.29228571428571426</v>
      </c>
      <c r="S1593" s="5">
        <f>O1593/E1593</f>
        <v>2.2482893450635387E-2</v>
      </c>
      <c r="T1593" t="s">
        <v>8345</v>
      </c>
      <c r="U1593" t="s">
        <v>8352</v>
      </c>
    </row>
    <row r="1594" spans="1:21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0">
        <f t="shared" si="50"/>
        <v>42046.072743055556</v>
      </c>
      <c r="L1594" s="13" t="str">
        <f t="shared" si="51"/>
        <v>2015</v>
      </c>
      <c r="M1594" s="10">
        <f>(((I1594/60)/60)/24)+DATE(1970,1,1)</f>
        <v>42091.031076388885</v>
      </c>
      <c r="N1594" t="b">
        <v>0</v>
      </c>
      <c r="O1594">
        <v>0</v>
      </c>
      <c r="P1594" t="b">
        <v>0</v>
      </c>
      <c r="Q1594" t="s">
        <v>8291</v>
      </c>
      <c r="R1594" s="6">
        <f>E1594/D1594</f>
        <v>0</v>
      </c>
      <c r="S1594" s="5" t="e">
        <f>O1594/E1594</f>
        <v>#DIV/0!</v>
      </c>
      <c r="T1594" t="s">
        <v>8345</v>
      </c>
      <c r="U1594" t="s">
        <v>8352</v>
      </c>
    </row>
    <row r="1595" spans="1:21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0">
        <f t="shared" si="50"/>
        <v>42033.845543981486</v>
      </c>
      <c r="L1595" s="13" t="str">
        <f t="shared" si="51"/>
        <v>2015</v>
      </c>
      <c r="M1595" s="10">
        <f>(((I1595/60)/60)/24)+DATE(1970,1,1)</f>
        <v>42063.845543981486</v>
      </c>
      <c r="N1595" t="b">
        <v>0</v>
      </c>
      <c r="O1595">
        <v>3</v>
      </c>
      <c r="P1595" t="b">
        <v>0</v>
      </c>
      <c r="Q1595" t="s">
        <v>8291</v>
      </c>
      <c r="R1595" s="6">
        <f>E1595/D1595</f>
        <v>1.3636363636363637E-4</v>
      </c>
      <c r="S1595" s="5">
        <f>O1595/E1595</f>
        <v>1</v>
      </c>
      <c r="T1595" t="s">
        <v>8345</v>
      </c>
      <c r="U1595" t="s">
        <v>8352</v>
      </c>
    </row>
    <row r="1596" spans="1:21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0">
        <f t="shared" si="50"/>
        <v>42445.712754629625</v>
      </c>
      <c r="L1596" s="13" t="str">
        <f t="shared" si="51"/>
        <v>2016</v>
      </c>
      <c r="M1596" s="10">
        <f>(((I1596/60)/60)/24)+DATE(1970,1,1)</f>
        <v>42505.681249999994</v>
      </c>
      <c r="N1596" t="b">
        <v>0</v>
      </c>
      <c r="O1596">
        <v>10</v>
      </c>
      <c r="P1596" t="b">
        <v>0</v>
      </c>
      <c r="Q1596" t="s">
        <v>8291</v>
      </c>
      <c r="R1596" s="6">
        <f>E1596/D1596</f>
        <v>0.20499999999999999</v>
      </c>
      <c r="S1596" s="5">
        <f>O1596/E1596</f>
        <v>4.878048780487805E-2</v>
      </c>
      <c r="T1596" t="s">
        <v>8345</v>
      </c>
      <c r="U1596" t="s">
        <v>8352</v>
      </c>
    </row>
    <row r="1597" spans="1:21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0">
        <f t="shared" si="50"/>
        <v>41780.050092592595</v>
      </c>
      <c r="L1597" s="13" t="str">
        <f t="shared" si="51"/>
        <v>2014</v>
      </c>
      <c r="M1597" s="10">
        <f>(((I1597/60)/60)/24)+DATE(1970,1,1)</f>
        <v>41808.842361111114</v>
      </c>
      <c r="N1597" t="b">
        <v>0</v>
      </c>
      <c r="O1597">
        <v>7</v>
      </c>
      <c r="P1597" t="b">
        <v>0</v>
      </c>
      <c r="Q1597" t="s">
        <v>8291</v>
      </c>
      <c r="R1597" s="6">
        <f>E1597/D1597</f>
        <v>2.8E-3</v>
      </c>
      <c r="S1597" s="5">
        <f>O1597/E1597</f>
        <v>2.5000000000000001E-2</v>
      </c>
      <c r="T1597" t="s">
        <v>8345</v>
      </c>
      <c r="U1597" t="s">
        <v>8352</v>
      </c>
    </row>
    <row r="1598" spans="1:21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0">
        <f t="shared" si="50"/>
        <v>41941.430196759262</v>
      </c>
      <c r="L1598" s="13" t="str">
        <f t="shared" si="51"/>
        <v>2014</v>
      </c>
      <c r="M1598" s="10">
        <f>(((I1598/60)/60)/24)+DATE(1970,1,1)</f>
        <v>41986.471863425926</v>
      </c>
      <c r="N1598" t="b">
        <v>0</v>
      </c>
      <c r="O1598">
        <v>3</v>
      </c>
      <c r="P1598" t="b">
        <v>0</v>
      </c>
      <c r="Q1598" t="s">
        <v>8291</v>
      </c>
      <c r="R1598" s="6">
        <f>E1598/D1598</f>
        <v>2.3076923076923078E-2</v>
      </c>
      <c r="S1598" s="5">
        <f>O1598/E1598</f>
        <v>0.04</v>
      </c>
      <c r="T1598" t="s">
        <v>8345</v>
      </c>
      <c r="U1598" t="s">
        <v>8352</v>
      </c>
    </row>
    <row r="1599" spans="1:21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0">
        <f t="shared" si="50"/>
        <v>42603.354131944448</v>
      </c>
      <c r="L1599" s="13" t="str">
        <f t="shared" si="51"/>
        <v>2016</v>
      </c>
      <c r="M1599" s="10">
        <f>(((I1599/60)/60)/24)+DATE(1970,1,1)</f>
        <v>42633.354131944448</v>
      </c>
      <c r="N1599" t="b">
        <v>0</v>
      </c>
      <c r="O1599">
        <v>0</v>
      </c>
      <c r="P1599" t="b">
        <v>0</v>
      </c>
      <c r="Q1599" t="s">
        <v>8291</v>
      </c>
      <c r="R1599" s="6">
        <f>E1599/D1599</f>
        <v>0</v>
      </c>
      <c r="S1599" s="5" t="e">
        <f>O1599/E1599</f>
        <v>#DIV/0!</v>
      </c>
      <c r="T1599" t="s">
        <v>8345</v>
      </c>
      <c r="U1599" t="s">
        <v>8352</v>
      </c>
    </row>
    <row r="1600" spans="1:21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0">
        <f t="shared" si="50"/>
        <v>42151.667337962965</v>
      </c>
      <c r="L1600" s="13" t="str">
        <f t="shared" si="51"/>
        <v>2015</v>
      </c>
      <c r="M1600" s="10">
        <f>(((I1600/60)/60)/24)+DATE(1970,1,1)</f>
        <v>42211.667337962965</v>
      </c>
      <c r="N1600" t="b">
        <v>0</v>
      </c>
      <c r="O1600">
        <v>1</v>
      </c>
      <c r="P1600" t="b">
        <v>0</v>
      </c>
      <c r="Q1600" t="s">
        <v>8291</v>
      </c>
      <c r="R1600" s="6">
        <f>E1600/D1600</f>
        <v>1.25E-3</v>
      </c>
      <c r="S1600" s="5">
        <f>O1600/E1600</f>
        <v>1</v>
      </c>
      <c r="T1600" t="s">
        <v>8345</v>
      </c>
      <c r="U1600" t="s">
        <v>8352</v>
      </c>
    </row>
    <row r="1601" spans="1:21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0">
        <f t="shared" si="50"/>
        <v>42438.53907407407</v>
      </c>
      <c r="L1601" s="13" t="str">
        <f t="shared" si="51"/>
        <v>2016</v>
      </c>
      <c r="M1601" s="10">
        <f>(((I1601/60)/60)/24)+DATE(1970,1,1)</f>
        <v>42468.497407407413</v>
      </c>
      <c r="N1601" t="b">
        <v>0</v>
      </c>
      <c r="O1601">
        <v>0</v>
      </c>
      <c r="P1601" t="b">
        <v>0</v>
      </c>
      <c r="Q1601" t="s">
        <v>8291</v>
      </c>
      <c r="R1601" s="6">
        <f>E1601/D1601</f>
        <v>0</v>
      </c>
      <c r="S1601" s="5" t="e">
        <f>O1601/E1601</f>
        <v>#DIV/0!</v>
      </c>
      <c r="T1601" t="s">
        <v>8345</v>
      </c>
      <c r="U1601" t="s">
        <v>8352</v>
      </c>
    </row>
    <row r="1602" spans="1:21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0">
        <f t="shared" si="50"/>
        <v>41791.057314814818</v>
      </c>
      <c r="L1602" s="13" t="str">
        <f t="shared" si="51"/>
        <v>2014</v>
      </c>
      <c r="M1602" s="10">
        <f>(((I1602/60)/60)/24)+DATE(1970,1,1)</f>
        <v>41835.21597222222</v>
      </c>
      <c r="N1602" t="b">
        <v>0</v>
      </c>
      <c r="O1602">
        <v>9</v>
      </c>
      <c r="P1602" t="b">
        <v>0</v>
      </c>
      <c r="Q1602" t="s">
        <v>8291</v>
      </c>
      <c r="R1602" s="6">
        <f>E1602/D1602</f>
        <v>7.3400000000000007E-2</v>
      </c>
      <c r="S1602" s="5">
        <f>O1602/E1602</f>
        <v>2.4523160762942781E-2</v>
      </c>
      <c r="T1602" t="s">
        <v>8345</v>
      </c>
      <c r="U1602" t="s">
        <v>8352</v>
      </c>
    </row>
    <row r="1603" spans="1:21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0">
        <f t="shared" ref="K1603:K1666" si="52">(((J1603/60)/60)/24)+DATE(1970,1,1)</f>
        <v>40638.092974537038</v>
      </c>
      <c r="L1603" s="13" t="str">
        <f t="shared" ref="L1603:L1666" si="53">TEXT(K1603,"yyyy")</f>
        <v>2011</v>
      </c>
      <c r="M1603" s="10">
        <f>(((I1603/60)/60)/24)+DATE(1970,1,1)</f>
        <v>40668.092974537038</v>
      </c>
      <c r="N1603" t="b">
        <v>0</v>
      </c>
      <c r="O1603">
        <v>56</v>
      </c>
      <c r="P1603" t="b">
        <v>1</v>
      </c>
      <c r="Q1603" t="s">
        <v>8276</v>
      </c>
      <c r="R1603" s="6">
        <f>E1603/D1603</f>
        <v>1.082492</v>
      </c>
      <c r="S1603" s="5">
        <f>O1603/E1603</f>
        <v>2.0692993574086459E-2</v>
      </c>
      <c r="T1603" t="s">
        <v>8333</v>
      </c>
      <c r="U1603" t="s">
        <v>8334</v>
      </c>
    </row>
    <row r="1604" spans="1:21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0">
        <f t="shared" si="52"/>
        <v>40788.297650462962</v>
      </c>
      <c r="L1604" s="13" t="str">
        <f t="shared" si="53"/>
        <v>2011</v>
      </c>
      <c r="M1604" s="10">
        <f>(((I1604/60)/60)/24)+DATE(1970,1,1)</f>
        <v>40830.958333333336</v>
      </c>
      <c r="N1604" t="b">
        <v>0</v>
      </c>
      <c r="O1604">
        <v>32</v>
      </c>
      <c r="P1604" t="b">
        <v>1</v>
      </c>
      <c r="Q1604" t="s">
        <v>8276</v>
      </c>
      <c r="R1604" s="6">
        <f>E1604/D1604</f>
        <v>1.0016666666666667</v>
      </c>
      <c r="S1604" s="5">
        <f>O1604/E1604</f>
        <v>2.1297836938435941E-2</v>
      </c>
      <c r="T1604" t="s">
        <v>8333</v>
      </c>
      <c r="U1604" t="s">
        <v>8334</v>
      </c>
    </row>
    <row r="1605" spans="1:21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0">
        <f t="shared" si="52"/>
        <v>40876.169664351852</v>
      </c>
      <c r="L1605" s="13" t="str">
        <f t="shared" si="53"/>
        <v>2011</v>
      </c>
      <c r="M1605" s="10">
        <f>(((I1605/60)/60)/24)+DATE(1970,1,1)</f>
        <v>40936.169664351852</v>
      </c>
      <c r="N1605" t="b">
        <v>0</v>
      </c>
      <c r="O1605">
        <v>30</v>
      </c>
      <c r="P1605" t="b">
        <v>1</v>
      </c>
      <c r="Q1605" t="s">
        <v>8276</v>
      </c>
      <c r="R1605" s="6">
        <f>E1605/D1605</f>
        <v>1.0003299999999999</v>
      </c>
      <c r="S1605" s="5">
        <f>O1605/E1605</f>
        <v>1.4995051632961122E-2</v>
      </c>
      <c r="T1605" t="s">
        <v>8333</v>
      </c>
      <c r="U1605" t="s">
        <v>8334</v>
      </c>
    </row>
    <row r="1606" spans="1:21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0">
        <f t="shared" si="52"/>
        <v>40945.845312500001</v>
      </c>
      <c r="L1606" s="13" t="str">
        <f t="shared" si="53"/>
        <v>2012</v>
      </c>
      <c r="M1606" s="10">
        <f>(((I1606/60)/60)/24)+DATE(1970,1,1)</f>
        <v>40985.80364583333</v>
      </c>
      <c r="N1606" t="b">
        <v>0</v>
      </c>
      <c r="O1606">
        <v>70</v>
      </c>
      <c r="P1606" t="b">
        <v>1</v>
      </c>
      <c r="Q1606" t="s">
        <v>8276</v>
      </c>
      <c r="R1606" s="6">
        <f>E1606/D1606</f>
        <v>1.2210714285714286</v>
      </c>
      <c r="S1606" s="5">
        <f>O1606/E1606</f>
        <v>2.0473822755191575E-2</v>
      </c>
      <c r="T1606" t="s">
        <v>8333</v>
      </c>
      <c r="U1606" t="s">
        <v>8334</v>
      </c>
    </row>
    <row r="1607" spans="1:21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0">
        <f t="shared" si="52"/>
        <v>40747.012881944444</v>
      </c>
      <c r="L1607" s="13" t="str">
        <f t="shared" si="53"/>
        <v>2011</v>
      </c>
      <c r="M1607" s="10">
        <f>(((I1607/60)/60)/24)+DATE(1970,1,1)</f>
        <v>40756.291666666664</v>
      </c>
      <c r="N1607" t="b">
        <v>0</v>
      </c>
      <c r="O1607">
        <v>44</v>
      </c>
      <c r="P1607" t="b">
        <v>1</v>
      </c>
      <c r="Q1607" t="s">
        <v>8276</v>
      </c>
      <c r="R1607" s="6">
        <f>E1607/D1607</f>
        <v>1.0069333333333335</v>
      </c>
      <c r="S1607" s="5">
        <f>O1607/E1607</f>
        <v>7.2828389830508471E-3</v>
      </c>
      <c r="T1607" t="s">
        <v>8333</v>
      </c>
      <c r="U1607" t="s">
        <v>8334</v>
      </c>
    </row>
    <row r="1608" spans="1:21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0">
        <f t="shared" si="52"/>
        <v>40536.111550925925</v>
      </c>
      <c r="L1608" s="13" t="str">
        <f t="shared" si="53"/>
        <v>2010</v>
      </c>
      <c r="M1608" s="10">
        <f>(((I1608/60)/60)/24)+DATE(1970,1,1)</f>
        <v>40626.069884259261</v>
      </c>
      <c r="N1608" t="b">
        <v>0</v>
      </c>
      <c r="O1608">
        <v>92</v>
      </c>
      <c r="P1608" t="b">
        <v>1</v>
      </c>
      <c r="Q1608" t="s">
        <v>8276</v>
      </c>
      <c r="R1608" s="6">
        <f>E1608/D1608</f>
        <v>1.01004125</v>
      </c>
      <c r="S1608" s="5">
        <f>O1608/E1608</f>
        <v>1.138567360491465E-2</v>
      </c>
      <c r="T1608" t="s">
        <v>8333</v>
      </c>
      <c r="U1608" t="s">
        <v>8334</v>
      </c>
    </row>
    <row r="1609" spans="1:21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0">
        <f t="shared" si="52"/>
        <v>41053.80846064815</v>
      </c>
      <c r="L1609" s="13" t="str">
        <f t="shared" si="53"/>
        <v>2012</v>
      </c>
      <c r="M1609" s="10">
        <f>(((I1609/60)/60)/24)+DATE(1970,1,1)</f>
        <v>41074.80846064815</v>
      </c>
      <c r="N1609" t="b">
        <v>0</v>
      </c>
      <c r="O1609">
        <v>205</v>
      </c>
      <c r="P1609" t="b">
        <v>1</v>
      </c>
      <c r="Q1609" t="s">
        <v>8276</v>
      </c>
      <c r="R1609" s="6">
        <f>E1609/D1609</f>
        <v>1.4511000000000001</v>
      </c>
      <c r="S1609" s="5">
        <f>O1609/E1609</f>
        <v>1.4127213837778237E-2</v>
      </c>
      <c r="T1609" t="s">
        <v>8333</v>
      </c>
      <c r="U1609" t="s">
        <v>8334</v>
      </c>
    </row>
    <row r="1610" spans="1:21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0">
        <f t="shared" si="52"/>
        <v>41607.83085648148</v>
      </c>
      <c r="L1610" s="13" t="str">
        <f t="shared" si="53"/>
        <v>2013</v>
      </c>
      <c r="M1610" s="10">
        <f>(((I1610/60)/60)/24)+DATE(1970,1,1)</f>
        <v>41640.226388888892</v>
      </c>
      <c r="N1610" t="b">
        <v>0</v>
      </c>
      <c r="O1610">
        <v>23</v>
      </c>
      <c r="P1610" t="b">
        <v>1</v>
      </c>
      <c r="Q1610" t="s">
        <v>8276</v>
      </c>
      <c r="R1610" s="6">
        <f>E1610/D1610</f>
        <v>1.0125</v>
      </c>
      <c r="S1610" s="5">
        <f>O1610/E1610</f>
        <v>1.8930041152263374E-2</v>
      </c>
      <c r="T1610" t="s">
        <v>8333</v>
      </c>
      <c r="U1610" t="s">
        <v>8334</v>
      </c>
    </row>
    <row r="1611" spans="1:21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0">
        <f t="shared" si="52"/>
        <v>40796.001261574071</v>
      </c>
      <c r="L1611" s="13" t="str">
        <f t="shared" si="53"/>
        <v>2011</v>
      </c>
      <c r="M1611" s="10">
        <f>(((I1611/60)/60)/24)+DATE(1970,1,1)</f>
        <v>40849.333333333336</v>
      </c>
      <c r="N1611" t="b">
        <v>0</v>
      </c>
      <c r="O1611">
        <v>4</v>
      </c>
      <c r="P1611" t="b">
        <v>1</v>
      </c>
      <c r="Q1611" t="s">
        <v>8276</v>
      </c>
      <c r="R1611" s="6">
        <f>E1611/D1611</f>
        <v>1.1833333333333333</v>
      </c>
      <c r="S1611" s="5">
        <f>O1611/E1611</f>
        <v>2.2535211267605635E-3</v>
      </c>
      <c r="T1611" t="s">
        <v>8333</v>
      </c>
      <c r="U1611" t="s">
        <v>8334</v>
      </c>
    </row>
    <row r="1612" spans="1:21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0">
        <f t="shared" si="52"/>
        <v>41228.924884259257</v>
      </c>
      <c r="L1612" s="13" t="str">
        <f t="shared" si="53"/>
        <v>2012</v>
      </c>
      <c r="M1612" s="10">
        <f>(((I1612/60)/60)/24)+DATE(1970,1,1)</f>
        <v>41258.924884259257</v>
      </c>
      <c r="N1612" t="b">
        <v>0</v>
      </c>
      <c r="O1612">
        <v>112</v>
      </c>
      <c r="P1612" t="b">
        <v>1</v>
      </c>
      <c r="Q1612" t="s">
        <v>8276</v>
      </c>
      <c r="R1612" s="6">
        <f>E1612/D1612</f>
        <v>2.7185000000000001</v>
      </c>
      <c r="S1612" s="5">
        <f>O1612/E1612</f>
        <v>2.0599595365091043E-2</v>
      </c>
      <c r="T1612" t="s">
        <v>8333</v>
      </c>
      <c r="U1612" t="s">
        <v>8334</v>
      </c>
    </row>
    <row r="1613" spans="1:2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0">
        <f t="shared" si="52"/>
        <v>41409.00037037037</v>
      </c>
      <c r="L1613" s="13" t="str">
        <f t="shared" si="53"/>
        <v>2013</v>
      </c>
      <c r="M1613" s="10">
        <f>(((I1613/60)/60)/24)+DATE(1970,1,1)</f>
        <v>41430.00037037037</v>
      </c>
      <c r="N1613" t="b">
        <v>0</v>
      </c>
      <c r="O1613">
        <v>27</v>
      </c>
      <c r="P1613" t="b">
        <v>1</v>
      </c>
      <c r="Q1613" t="s">
        <v>8276</v>
      </c>
      <c r="R1613" s="6">
        <f>E1613/D1613</f>
        <v>1.25125</v>
      </c>
      <c r="S1613" s="5">
        <f>O1613/E1613</f>
        <v>2.6973026973026972E-2</v>
      </c>
      <c r="T1613" t="s">
        <v>8333</v>
      </c>
      <c r="U1613" t="s">
        <v>8334</v>
      </c>
    </row>
    <row r="1614" spans="1:21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0">
        <f t="shared" si="52"/>
        <v>41246.874814814815</v>
      </c>
      <c r="L1614" s="13" t="str">
        <f t="shared" si="53"/>
        <v>2012</v>
      </c>
      <c r="M1614" s="10">
        <f>(((I1614/60)/60)/24)+DATE(1970,1,1)</f>
        <v>41276.874814814815</v>
      </c>
      <c r="N1614" t="b">
        <v>0</v>
      </c>
      <c r="O1614">
        <v>11</v>
      </c>
      <c r="P1614" t="b">
        <v>1</v>
      </c>
      <c r="Q1614" t="s">
        <v>8276</v>
      </c>
      <c r="R1614" s="6">
        <f>E1614/D1614</f>
        <v>1.1000000000000001</v>
      </c>
      <c r="S1614" s="5">
        <f>O1614/E1614</f>
        <v>0.02</v>
      </c>
      <c r="T1614" t="s">
        <v>8333</v>
      </c>
      <c r="U1614" t="s">
        <v>8334</v>
      </c>
    </row>
    <row r="1615" spans="1:21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0">
        <f t="shared" si="52"/>
        <v>41082.069467592592</v>
      </c>
      <c r="L1615" s="13" t="str">
        <f t="shared" si="53"/>
        <v>2012</v>
      </c>
      <c r="M1615" s="10">
        <f>(((I1615/60)/60)/24)+DATE(1970,1,1)</f>
        <v>41112.069467592592</v>
      </c>
      <c r="N1615" t="b">
        <v>0</v>
      </c>
      <c r="O1615">
        <v>26</v>
      </c>
      <c r="P1615" t="b">
        <v>1</v>
      </c>
      <c r="Q1615" t="s">
        <v>8276</v>
      </c>
      <c r="R1615" s="6">
        <f>E1615/D1615</f>
        <v>1.0149999999999999</v>
      </c>
      <c r="S1615" s="5">
        <f>O1615/E1615</f>
        <v>2.561576354679803E-2</v>
      </c>
      <c r="T1615" t="s">
        <v>8333</v>
      </c>
      <c r="U1615" t="s">
        <v>8334</v>
      </c>
    </row>
    <row r="1616" spans="1:21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0">
        <f t="shared" si="52"/>
        <v>41794.981122685182</v>
      </c>
      <c r="L1616" s="13" t="str">
        <f t="shared" si="53"/>
        <v>2014</v>
      </c>
      <c r="M1616" s="10">
        <f>(((I1616/60)/60)/24)+DATE(1970,1,1)</f>
        <v>41854.708333333336</v>
      </c>
      <c r="N1616" t="b">
        <v>0</v>
      </c>
      <c r="O1616">
        <v>77</v>
      </c>
      <c r="P1616" t="b">
        <v>1</v>
      </c>
      <c r="Q1616" t="s">
        <v>8276</v>
      </c>
      <c r="R1616" s="6">
        <f>E1616/D1616</f>
        <v>1.0269999999999999</v>
      </c>
      <c r="S1616" s="5">
        <f>O1616/E1616</f>
        <v>1.4995131450827653E-2</v>
      </c>
      <c r="T1616" t="s">
        <v>8333</v>
      </c>
      <c r="U1616" t="s">
        <v>8334</v>
      </c>
    </row>
    <row r="1617" spans="1:21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0">
        <f t="shared" si="52"/>
        <v>40845.050879629627</v>
      </c>
      <c r="L1617" s="13" t="str">
        <f t="shared" si="53"/>
        <v>2011</v>
      </c>
      <c r="M1617" s="10">
        <f>(((I1617/60)/60)/24)+DATE(1970,1,1)</f>
        <v>40890.092546296299</v>
      </c>
      <c r="N1617" t="b">
        <v>0</v>
      </c>
      <c r="O1617">
        <v>136</v>
      </c>
      <c r="P1617" t="b">
        <v>1</v>
      </c>
      <c r="Q1617" t="s">
        <v>8276</v>
      </c>
      <c r="R1617" s="6">
        <f>E1617/D1617</f>
        <v>1.1412500000000001</v>
      </c>
      <c r="S1617" s="5">
        <f>O1617/E1617</f>
        <v>1.4895947426067908E-2</v>
      </c>
      <c r="T1617" t="s">
        <v>8333</v>
      </c>
      <c r="U1617" t="s">
        <v>8334</v>
      </c>
    </row>
    <row r="1618" spans="1:21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0">
        <f t="shared" si="52"/>
        <v>41194.715520833335</v>
      </c>
      <c r="L1618" s="13" t="str">
        <f t="shared" si="53"/>
        <v>2012</v>
      </c>
      <c r="M1618" s="10">
        <f>(((I1618/60)/60)/24)+DATE(1970,1,1)</f>
        <v>41235.916666666664</v>
      </c>
      <c r="N1618" t="b">
        <v>0</v>
      </c>
      <c r="O1618">
        <v>157</v>
      </c>
      <c r="P1618" t="b">
        <v>1</v>
      </c>
      <c r="Q1618" t="s">
        <v>8276</v>
      </c>
      <c r="R1618" s="6">
        <f>E1618/D1618</f>
        <v>1.042</v>
      </c>
      <c r="S1618" s="5">
        <f>O1618/E1618</f>
        <v>1.5067178502879079E-2</v>
      </c>
      <c r="T1618" t="s">
        <v>8333</v>
      </c>
      <c r="U1618" t="s">
        <v>8334</v>
      </c>
    </row>
    <row r="1619" spans="1:21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0">
        <f t="shared" si="52"/>
        <v>41546.664212962962</v>
      </c>
      <c r="L1619" s="13" t="str">
        <f t="shared" si="53"/>
        <v>2013</v>
      </c>
      <c r="M1619" s="10">
        <f>(((I1619/60)/60)/24)+DATE(1970,1,1)</f>
        <v>41579.791666666664</v>
      </c>
      <c r="N1619" t="b">
        <v>0</v>
      </c>
      <c r="O1619">
        <v>158</v>
      </c>
      <c r="P1619" t="b">
        <v>1</v>
      </c>
      <c r="Q1619" t="s">
        <v>8276</v>
      </c>
      <c r="R1619" s="6">
        <f>E1619/D1619</f>
        <v>1.4585714285714286</v>
      </c>
      <c r="S1619" s="5">
        <f>O1619/E1619</f>
        <v>1.5475024485798237E-2</v>
      </c>
      <c r="T1619" t="s">
        <v>8333</v>
      </c>
      <c r="U1619" t="s">
        <v>8334</v>
      </c>
    </row>
    <row r="1620" spans="1:21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0">
        <f t="shared" si="52"/>
        <v>41301.654340277775</v>
      </c>
      <c r="L1620" s="13" t="str">
        <f t="shared" si="53"/>
        <v>2013</v>
      </c>
      <c r="M1620" s="10">
        <f>(((I1620/60)/60)/24)+DATE(1970,1,1)</f>
        <v>41341.654340277775</v>
      </c>
      <c r="N1620" t="b">
        <v>0</v>
      </c>
      <c r="O1620">
        <v>27</v>
      </c>
      <c r="P1620" t="b">
        <v>1</v>
      </c>
      <c r="Q1620" t="s">
        <v>8276</v>
      </c>
      <c r="R1620" s="6">
        <f>E1620/D1620</f>
        <v>1.0506666666666666</v>
      </c>
      <c r="S1620" s="5">
        <f>O1620/E1620</f>
        <v>1.7131979695431471E-2</v>
      </c>
      <c r="T1620" t="s">
        <v>8333</v>
      </c>
      <c r="U1620" t="s">
        <v>8334</v>
      </c>
    </row>
    <row r="1621" spans="1:21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0">
        <f t="shared" si="52"/>
        <v>41876.18618055556</v>
      </c>
      <c r="L1621" s="13" t="str">
        <f t="shared" si="53"/>
        <v>2014</v>
      </c>
      <c r="M1621" s="10">
        <f>(((I1621/60)/60)/24)+DATE(1970,1,1)</f>
        <v>41897.18618055556</v>
      </c>
      <c r="N1621" t="b">
        <v>0</v>
      </c>
      <c r="O1621">
        <v>23</v>
      </c>
      <c r="P1621" t="b">
        <v>1</v>
      </c>
      <c r="Q1621" t="s">
        <v>8276</v>
      </c>
      <c r="R1621" s="6">
        <f>E1621/D1621</f>
        <v>1.3333333333333333</v>
      </c>
      <c r="S1621" s="5">
        <f>O1621/E1621</f>
        <v>1.15E-2</v>
      </c>
      <c r="T1621" t="s">
        <v>8333</v>
      </c>
      <c r="U1621" t="s">
        <v>8334</v>
      </c>
    </row>
    <row r="1622" spans="1:21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0">
        <f t="shared" si="52"/>
        <v>41321.339583333334</v>
      </c>
      <c r="L1622" s="13" t="str">
        <f t="shared" si="53"/>
        <v>2013</v>
      </c>
      <c r="M1622" s="10">
        <f>(((I1622/60)/60)/24)+DATE(1970,1,1)</f>
        <v>41328.339583333334</v>
      </c>
      <c r="N1622" t="b">
        <v>0</v>
      </c>
      <c r="O1622">
        <v>17</v>
      </c>
      <c r="P1622" t="b">
        <v>1</v>
      </c>
      <c r="Q1622" t="s">
        <v>8276</v>
      </c>
      <c r="R1622" s="6">
        <f>E1622/D1622</f>
        <v>1.1299999999999999</v>
      </c>
      <c r="S1622" s="5">
        <f>O1622/E1622</f>
        <v>1.5044247787610619E-2</v>
      </c>
      <c r="T1622" t="s">
        <v>8333</v>
      </c>
      <c r="U1622" t="s">
        <v>8334</v>
      </c>
    </row>
    <row r="1623" spans="1:21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0">
        <f t="shared" si="52"/>
        <v>41003.60665509259</v>
      </c>
      <c r="L1623" s="13" t="str">
        <f t="shared" si="53"/>
        <v>2012</v>
      </c>
      <c r="M1623" s="10">
        <f>(((I1623/60)/60)/24)+DATE(1970,1,1)</f>
        <v>41057.165972222225</v>
      </c>
      <c r="N1623" t="b">
        <v>0</v>
      </c>
      <c r="O1623">
        <v>37</v>
      </c>
      <c r="P1623" t="b">
        <v>1</v>
      </c>
      <c r="Q1623" t="s">
        <v>8276</v>
      </c>
      <c r="R1623" s="6">
        <f>E1623/D1623</f>
        <v>1.212</v>
      </c>
      <c r="S1623" s="5">
        <f>O1623/E1623</f>
        <v>6.1056105610561053E-3</v>
      </c>
      <c r="T1623" t="s">
        <v>8333</v>
      </c>
      <c r="U1623" t="s">
        <v>8334</v>
      </c>
    </row>
    <row r="1624" spans="1:21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0">
        <f t="shared" si="52"/>
        <v>41950.29483796296</v>
      </c>
      <c r="L1624" s="13" t="str">
        <f t="shared" si="53"/>
        <v>2014</v>
      </c>
      <c r="M1624" s="10">
        <f>(((I1624/60)/60)/24)+DATE(1970,1,1)</f>
        <v>41990.332638888889</v>
      </c>
      <c r="N1624" t="b">
        <v>0</v>
      </c>
      <c r="O1624">
        <v>65</v>
      </c>
      <c r="P1624" t="b">
        <v>1</v>
      </c>
      <c r="Q1624" t="s">
        <v>8276</v>
      </c>
      <c r="R1624" s="6">
        <f>E1624/D1624</f>
        <v>1.0172463768115942</v>
      </c>
      <c r="S1624" s="5">
        <f>O1624/E1624</f>
        <v>9.2605784299757809E-3</v>
      </c>
      <c r="T1624" t="s">
        <v>8333</v>
      </c>
      <c r="U1624" t="s">
        <v>8334</v>
      </c>
    </row>
    <row r="1625" spans="1:21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0">
        <f t="shared" si="52"/>
        <v>41453.688530092593</v>
      </c>
      <c r="L1625" s="13" t="str">
        <f t="shared" si="53"/>
        <v>2013</v>
      </c>
      <c r="M1625" s="10">
        <f>(((I1625/60)/60)/24)+DATE(1970,1,1)</f>
        <v>41513.688530092593</v>
      </c>
      <c r="N1625" t="b">
        <v>0</v>
      </c>
      <c r="O1625">
        <v>18</v>
      </c>
      <c r="P1625" t="b">
        <v>1</v>
      </c>
      <c r="Q1625" t="s">
        <v>8276</v>
      </c>
      <c r="R1625" s="6">
        <f>E1625/D1625</f>
        <v>1.0106666666666666</v>
      </c>
      <c r="S1625" s="5">
        <f>O1625/E1625</f>
        <v>2.3746701846965697E-2</v>
      </c>
      <c r="T1625" t="s">
        <v>8333</v>
      </c>
      <c r="U1625" t="s">
        <v>8334</v>
      </c>
    </row>
    <row r="1626" spans="1:21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0">
        <f t="shared" si="52"/>
        <v>41243.367303240739</v>
      </c>
      <c r="L1626" s="13" t="str">
        <f t="shared" si="53"/>
        <v>2012</v>
      </c>
      <c r="M1626" s="10">
        <f>(((I1626/60)/60)/24)+DATE(1970,1,1)</f>
        <v>41283.367303240739</v>
      </c>
      <c r="N1626" t="b">
        <v>0</v>
      </c>
      <c r="O1626">
        <v>25</v>
      </c>
      <c r="P1626" t="b">
        <v>1</v>
      </c>
      <c r="Q1626" t="s">
        <v>8276</v>
      </c>
      <c r="R1626" s="6">
        <f>E1626/D1626</f>
        <v>1.18</v>
      </c>
      <c r="S1626" s="5">
        <f>O1626/E1626</f>
        <v>2.1186440677966101E-2</v>
      </c>
      <c r="T1626" t="s">
        <v>8333</v>
      </c>
      <c r="U1626" t="s">
        <v>8334</v>
      </c>
    </row>
    <row r="1627" spans="1:21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0">
        <f t="shared" si="52"/>
        <v>41135.699687500004</v>
      </c>
      <c r="L1627" s="13" t="str">
        <f t="shared" si="53"/>
        <v>2012</v>
      </c>
      <c r="M1627" s="10">
        <f>(((I1627/60)/60)/24)+DATE(1970,1,1)</f>
        <v>41163.699687500004</v>
      </c>
      <c r="N1627" t="b">
        <v>0</v>
      </c>
      <c r="O1627">
        <v>104</v>
      </c>
      <c r="P1627" t="b">
        <v>1</v>
      </c>
      <c r="Q1627" t="s">
        <v>8276</v>
      </c>
      <c r="R1627" s="6">
        <f>E1627/D1627</f>
        <v>1.5533333333333332</v>
      </c>
      <c r="S1627" s="5">
        <f>O1627/E1627</f>
        <v>8.9270386266094414E-3</v>
      </c>
      <c r="T1627" t="s">
        <v>8333</v>
      </c>
      <c r="U1627" t="s">
        <v>8334</v>
      </c>
    </row>
    <row r="1628" spans="1:21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0">
        <f t="shared" si="52"/>
        <v>41579.847997685189</v>
      </c>
      <c r="L1628" s="13" t="str">
        <f t="shared" si="53"/>
        <v>2013</v>
      </c>
      <c r="M1628" s="10">
        <f>(((I1628/60)/60)/24)+DATE(1970,1,1)</f>
        <v>41609.889664351853</v>
      </c>
      <c r="N1628" t="b">
        <v>0</v>
      </c>
      <c r="O1628">
        <v>108</v>
      </c>
      <c r="P1628" t="b">
        <v>1</v>
      </c>
      <c r="Q1628" t="s">
        <v>8276</v>
      </c>
      <c r="R1628" s="6">
        <f>E1628/D1628</f>
        <v>1.0118750000000001</v>
      </c>
      <c r="S1628" s="5">
        <f>O1628/E1628</f>
        <v>1.3341568869672638E-2</v>
      </c>
      <c r="T1628" t="s">
        <v>8333</v>
      </c>
      <c r="U1628" t="s">
        <v>8334</v>
      </c>
    </row>
    <row r="1629" spans="1:21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0">
        <f t="shared" si="52"/>
        <v>41205.707048611112</v>
      </c>
      <c r="L1629" s="13" t="str">
        <f t="shared" si="53"/>
        <v>2012</v>
      </c>
      <c r="M1629" s="10">
        <f>(((I1629/60)/60)/24)+DATE(1970,1,1)</f>
        <v>41239.207638888889</v>
      </c>
      <c r="N1629" t="b">
        <v>0</v>
      </c>
      <c r="O1629">
        <v>38</v>
      </c>
      <c r="P1629" t="b">
        <v>1</v>
      </c>
      <c r="Q1629" t="s">
        <v>8276</v>
      </c>
      <c r="R1629" s="6">
        <f>E1629/D1629</f>
        <v>1.17</v>
      </c>
      <c r="S1629" s="5">
        <f>O1629/E1629</f>
        <v>1.6239316239316241E-2</v>
      </c>
      <c r="T1629" t="s">
        <v>8333</v>
      </c>
      <c r="U1629" t="s">
        <v>8334</v>
      </c>
    </row>
    <row r="1630" spans="1:21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0">
        <f t="shared" si="52"/>
        <v>41774.737060185187</v>
      </c>
      <c r="L1630" s="13" t="str">
        <f t="shared" si="53"/>
        <v>2014</v>
      </c>
      <c r="M1630" s="10">
        <f>(((I1630/60)/60)/24)+DATE(1970,1,1)</f>
        <v>41807.737060185187</v>
      </c>
      <c r="N1630" t="b">
        <v>0</v>
      </c>
      <c r="O1630">
        <v>88</v>
      </c>
      <c r="P1630" t="b">
        <v>1</v>
      </c>
      <c r="Q1630" t="s">
        <v>8276</v>
      </c>
      <c r="R1630" s="6">
        <f>E1630/D1630</f>
        <v>1.00925</v>
      </c>
      <c r="S1630" s="5">
        <f>O1630/E1630</f>
        <v>2.1798365122615803E-2</v>
      </c>
      <c r="T1630" t="s">
        <v>8333</v>
      </c>
      <c r="U1630" t="s">
        <v>8334</v>
      </c>
    </row>
    <row r="1631" spans="1:21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0">
        <f t="shared" si="52"/>
        <v>41645.867280092592</v>
      </c>
      <c r="L1631" s="13" t="str">
        <f t="shared" si="53"/>
        <v>2014</v>
      </c>
      <c r="M1631" s="10">
        <f>(((I1631/60)/60)/24)+DATE(1970,1,1)</f>
        <v>41690.867280092592</v>
      </c>
      <c r="N1631" t="b">
        <v>0</v>
      </c>
      <c r="O1631">
        <v>82</v>
      </c>
      <c r="P1631" t="b">
        <v>1</v>
      </c>
      <c r="Q1631" t="s">
        <v>8276</v>
      </c>
      <c r="R1631" s="6">
        <f>E1631/D1631</f>
        <v>1.0366666666666666</v>
      </c>
      <c r="S1631" s="5">
        <f>O1631/E1631</f>
        <v>1.3183279742765274E-2</v>
      </c>
      <c r="T1631" t="s">
        <v>8333</v>
      </c>
      <c r="U1631" t="s">
        <v>8334</v>
      </c>
    </row>
    <row r="1632" spans="1:21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0">
        <f t="shared" si="52"/>
        <v>40939.837673611109</v>
      </c>
      <c r="L1632" s="13" t="str">
        <f t="shared" si="53"/>
        <v>2012</v>
      </c>
      <c r="M1632" s="10">
        <f>(((I1632/60)/60)/24)+DATE(1970,1,1)</f>
        <v>40970.290972222225</v>
      </c>
      <c r="N1632" t="b">
        <v>0</v>
      </c>
      <c r="O1632">
        <v>126</v>
      </c>
      <c r="P1632" t="b">
        <v>1</v>
      </c>
      <c r="Q1632" t="s">
        <v>8276</v>
      </c>
      <c r="R1632" s="6">
        <f>E1632/D1632</f>
        <v>2.6524999999999999</v>
      </c>
      <c r="S1632" s="5">
        <f>O1632/E1632</f>
        <v>1.1875589066918001E-2</v>
      </c>
      <c r="T1632" t="s">
        <v>8333</v>
      </c>
      <c r="U1632" t="s">
        <v>8334</v>
      </c>
    </row>
    <row r="1633" spans="1:21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0">
        <f t="shared" si="52"/>
        <v>41164.859502314815</v>
      </c>
      <c r="L1633" s="13" t="str">
        <f t="shared" si="53"/>
        <v>2012</v>
      </c>
      <c r="M1633" s="10">
        <f>(((I1633/60)/60)/24)+DATE(1970,1,1)</f>
        <v>41194.859502314815</v>
      </c>
      <c r="N1633" t="b">
        <v>0</v>
      </c>
      <c r="O1633">
        <v>133</v>
      </c>
      <c r="P1633" t="b">
        <v>1</v>
      </c>
      <c r="Q1633" t="s">
        <v>8276</v>
      </c>
      <c r="R1633" s="6">
        <f>E1633/D1633</f>
        <v>1.5590999999999999</v>
      </c>
      <c r="S1633" s="5">
        <f>O1633/E1633</f>
        <v>8.5305625040087221E-3</v>
      </c>
      <c r="T1633" t="s">
        <v>8333</v>
      </c>
      <c r="U1633" t="s">
        <v>8334</v>
      </c>
    </row>
    <row r="1634" spans="1:21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0">
        <f t="shared" si="52"/>
        <v>40750.340902777774</v>
      </c>
      <c r="L1634" s="13" t="str">
        <f t="shared" si="53"/>
        <v>2011</v>
      </c>
      <c r="M1634" s="10">
        <f>(((I1634/60)/60)/24)+DATE(1970,1,1)</f>
        <v>40810.340902777774</v>
      </c>
      <c r="N1634" t="b">
        <v>0</v>
      </c>
      <c r="O1634">
        <v>47</v>
      </c>
      <c r="P1634" t="b">
        <v>1</v>
      </c>
      <c r="Q1634" t="s">
        <v>8276</v>
      </c>
      <c r="R1634" s="6">
        <f>E1634/D1634</f>
        <v>1.0162500000000001</v>
      </c>
      <c r="S1634" s="5">
        <f>O1634/E1634</f>
        <v>1.1562115621156211E-2</v>
      </c>
      <c r="T1634" t="s">
        <v>8333</v>
      </c>
      <c r="U1634" t="s">
        <v>8334</v>
      </c>
    </row>
    <row r="1635" spans="1:21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0">
        <f t="shared" si="52"/>
        <v>40896.883750000001</v>
      </c>
      <c r="L1635" s="13" t="str">
        <f t="shared" si="53"/>
        <v>2011</v>
      </c>
      <c r="M1635" s="10">
        <f>(((I1635/60)/60)/24)+DATE(1970,1,1)</f>
        <v>40924.208333333336</v>
      </c>
      <c r="N1635" t="b">
        <v>0</v>
      </c>
      <c r="O1635">
        <v>58</v>
      </c>
      <c r="P1635" t="b">
        <v>1</v>
      </c>
      <c r="Q1635" t="s">
        <v>8276</v>
      </c>
      <c r="R1635" s="6">
        <f>E1635/D1635</f>
        <v>1</v>
      </c>
      <c r="S1635" s="5">
        <f>O1635/E1635</f>
        <v>5.7999999999999996E-3</v>
      </c>
      <c r="T1635" t="s">
        <v>8333</v>
      </c>
      <c r="U1635" t="s">
        <v>8334</v>
      </c>
    </row>
    <row r="1636" spans="1:21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0">
        <f t="shared" si="52"/>
        <v>40658.189826388887</v>
      </c>
      <c r="L1636" s="13" t="str">
        <f t="shared" si="53"/>
        <v>2011</v>
      </c>
      <c r="M1636" s="10">
        <f>(((I1636/60)/60)/24)+DATE(1970,1,1)</f>
        <v>40696.249305555553</v>
      </c>
      <c r="N1636" t="b">
        <v>0</v>
      </c>
      <c r="O1636">
        <v>32</v>
      </c>
      <c r="P1636" t="b">
        <v>1</v>
      </c>
      <c r="Q1636" t="s">
        <v>8276</v>
      </c>
      <c r="R1636" s="6">
        <f>E1636/D1636</f>
        <v>1.0049999999999999</v>
      </c>
      <c r="S1636" s="5">
        <f>O1636/E1636</f>
        <v>1.5920398009950248E-2</v>
      </c>
      <c r="T1636" t="s">
        <v>8333</v>
      </c>
      <c r="U1636" t="s">
        <v>8334</v>
      </c>
    </row>
    <row r="1637" spans="1:21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0">
        <f t="shared" si="52"/>
        <v>42502.868761574078</v>
      </c>
      <c r="L1637" s="13" t="str">
        <f t="shared" si="53"/>
        <v>2016</v>
      </c>
      <c r="M1637" s="10">
        <f>(((I1637/60)/60)/24)+DATE(1970,1,1)</f>
        <v>42562.868761574078</v>
      </c>
      <c r="N1637" t="b">
        <v>0</v>
      </c>
      <c r="O1637">
        <v>37</v>
      </c>
      <c r="P1637" t="b">
        <v>1</v>
      </c>
      <c r="Q1637" t="s">
        <v>8276</v>
      </c>
      <c r="R1637" s="6">
        <f>E1637/D1637</f>
        <v>1.2529999999999999</v>
      </c>
      <c r="S1637" s="5">
        <f>O1637/E1637</f>
        <v>1.4764565043894652E-2</v>
      </c>
      <c r="T1637" t="s">
        <v>8333</v>
      </c>
      <c r="U1637" t="s">
        <v>8334</v>
      </c>
    </row>
    <row r="1638" spans="1:21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0">
        <f t="shared" si="52"/>
        <v>40663.08666666667</v>
      </c>
      <c r="L1638" s="13" t="str">
        <f t="shared" si="53"/>
        <v>2011</v>
      </c>
      <c r="M1638" s="10">
        <f>(((I1638/60)/60)/24)+DATE(1970,1,1)</f>
        <v>40706.166666666664</v>
      </c>
      <c r="N1638" t="b">
        <v>0</v>
      </c>
      <c r="O1638">
        <v>87</v>
      </c>
      <c r="P1638" t="b">
        <v>1</v>
      </c>
      <c r="Q1638" t="s">
        <v>8276</v>
      </c>
      <c r="R1638" s="6">
        <f>E1638/D1638</f>
        <v>1.0355555555555556</v>
      </c>
      <c r="S1638" s="5">
        <f>O1638/E1638</f>
        <v>1.8669527896995709E-2</v>
      </c>
      <c r="T1638" t="s">
        <v>8333</v>
      </c>
      <c r="U1638" t="s">
        <v>8334</v>
      </c>
    </row>
    <row r="1639" spans="1:21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0">
        <f t="shared" si="52"/>
        <v>40122.751620370371</v>
      </c>
      <c r="L1639" s="13" t="str">
        <f t="shared" si="53"/>
        <v>2009</v>
      </c>
      <c r="M1639" s="10">
        <f>(((I1639/60)/60)/24)+DATE(1970,1,1)</f>
        <v>40178.98541666667</v>
      </c>
      <c r="N1639" t="b">
        <v>0</v>
      </c>
      <c r="O1639">
        <v>15</v>
      </c>
      <c r="P1639" t="b">
        <v>1</v>
      </c>
      <c r="Q1639" t="s">
        <v>8276</v>
      </c>
      <c r="R1639" s="6">
        <f>E1639/D1639</f>
        <v>1.038</v>
      </c>
      <c r="S1639" s="5">
        <f>O1639/E1639</f>
        <v>2.8901734104046242E-2</v>
      </c>
      <c r="T1639" t="s">
        <v>8333</v>
      </c>
      <c r="U1639" t="s">
        <v>8334</v>
      </c>
    </row>
    <row r="1640" spans="1:21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0">
        <f t="shared" si="52"/>
        <v>41288.68712962963</v>
      </c>
      <c r="L1640" s="13" t="str">
        <f t="shared" si="53"/>
        <v>2013</v>
      </c>
      <c r="M1640" s="10">
        <f>(((I1640/60)/60)/24)+DATE(1970,1,1)</f>
        <v>41333.892361111109</v>
      </c>
      <c r="N1640" t="b">
        <v>0</v>
      </c>
      <c r="O1640">
        <v>27</v>
      </c>
      <c r="P1640" t="b">
        <v>1</v>
      </c>
      <c r="Q1640" t="s">
        <v>8276</v>
      </c>
      <c r="R1640" s="6">
        <f>E1640/D1640</f>
        <v>1.05</v>
      </c>
      <c r="S1640" s="5">
        <f>O1640/E1640</f>
        <v>2.5714285714285714E-2</v>
      </c>
      <c r="T1640" t="s">
        <v>8333</v>
      </c>
      <c r="U1640" t="s">
        <v>8334</v>
      </c>
    </row>
    <row r="1641" spans="1:21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0">
        <f t="shared" si="52"/>
        <v>40941.652372685188</v>
      </c>
      <c r="L1641" s="13" t="str">
        <f t="shared" si="53"/>
        <v>2012</v>
      </c>
      <c r="M1641" s="10">
        <f>(((I1641/60)/60)/24)+DATE(1970,1,1)</f>
        <v>40971.652372685188</v>
      </c>
      <c r="N1641" t="b">
        <v>0</v>
      </c>
      <c r="O1641">
        <v>19</v>
      </c>
      <c r="P1641" t="b">
        <v>1</v>
      </c>
      <c r="Q1641" t="s">
        <v>8276</v>
      </c>
      <c r="R1641" s="6">
        <f>E1641/D1641</f>
        <v>1</v>
      </c>
      <c r="S1641" s="5">
        <f>O1641/E1641</f>
        <v>1.0555555555555556E-2</v>
      </c>
      <c r="T1641" t="s">
        <v>8333</v>
      </c>
      <c r="U1641" t="s">
        <v>8334</v>
      </c>
    </row>
    <row r="1642" spans="1:21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0">
        <f t="shared" si="52"/>
        <v>40379.23096064815</v>
      </c>
      <c r="L1642" s="13" t="str">
        <f t="shared" si="53"/>
        <v>2010</v>
      </c>
      <c r="M1642" s="10">
        <f>(((I1642/60)/60)/24)+DATE(1970,1,1)</f>
        <v>40393.082638888889</v>
      </c>
      <c r="N1642" t="b">
        <v>0</v>
      </c>
      <c r="O1642">
        <v>17</v>
      </c>
      <c r="P1642" t="b">
        <v>1</v>
      </c>
      <c r="Q1642" t="s">
        <v>8276</v>
      </c>
      <c r="R1642" s="6">
        <f>E1642/D1642</f>
        <v>1.6986000000000001</v>
      </c>
      <c r="S1642" s="5">
        <f>O1642/E1642</f>
        <v>2.5020605204285881E-2</v>
      </c>
      <c r="T1642" t="s">
        <v>8333</v>
      </c>
      <c r="U1642" t="s">
        <v>8334</v>
      </c>
    </row>
    <row r="1643" spans="1:21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0">
        <f t="shared" si="52"/>
        <v>41962.596574074079</v>
      </c>
      <c r="L1643" s="13" t="str">
        <f t="shared" si="53"/>
        <v>2014</v>
      </c>
      <c r="M1643" s="10">
        <f>(((I1643/60)/60)/24)+DATE(1970,1,1)</f>
        <v>41992.596574074079</v>
      </c>
      <c r="N1643" t="b">
        <v>0</v>
      </c>
      <c r="O1643">
        <v>26</v>
      </c>
      <c r="P1643" t="b">
        <v>1</v>
      </c>
      <c r="Q1643" t="s">
        <v>8292</v>
      </c>
      <c r="R1643" s="6">
        <f>E1643/D1643</f>
        <v>1.014</v>
      </c>
      <c r="S1643" s="5">
        <f>O1643/E1643</f>
        <v>1.0256410256410256E-2</v>
      </c>
      <c r="T1643" t="s">
        <v>8333</v>
      </c>
      <c r="U1643" t="s">
        <v>8353</v>
      </c>
    </row>
    <row r="1644" spans="1:21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0">
        <f t="shared" si="52"/>
        <v>40688.024618055555</v>
      </c>
      <c r="L1644" s="13" t="str">
        <f t="shared" si="53"/>
        <v>2011</v>
      </c>
      <c r="M1644" s="10">
        <f>(((I1644/60)/60)/24)+DATE(1970,1,1)</f>
        <v>40708.024618055555</v>
      </c>
      <c r="N1644" t="b">
        <v>0</v>
      </c>
      <c r="O1644">
        <v>28</v>
      </c>
      <c r="P1644" t="b">
        <v>1</v>
      </c>
      <c r="Q1644" t="s">
        <v>8292</v>
      </c>
      <c r="R1644" s="6">
        <f>E1644/D1644</f>
        <v>1</v>
      </c>
      <c r="S1644" s="5">
        <f>O1644/E1644</f>
        <v>2.3333333333333334E-2</v>
      </c>
      <c r="T1644" t="s">
        <v>8333</v>
      </c>
      <c r="U1644" t="s">
        <v>8353</v>
      </c>
    </row>
    <row r="1645" spans="1:21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0">
        <f t="shared" si="52"/>
        <v>41146.824212962965</v>
      </c>
      <c r="L1645" s="13" t="str">
        <f t="shared" si="53"/>
        <v>2012</v>
      </c>
      <c r="M1645" s="10">
        <f>(((I1645/60)/60)/24)+DATE(1970,1,1)</f>
        <v>41176.824212962965</v>
      </c>
      <c r="N1645" t="b">
        <v>0</v>
      </c>
      <c r="O1645">
        <v>37</v>
      </c>
      <c r="P1645" t="b">
        <v>1</v>
      </c>
      <c r="Q1645" t="s">
        <v>8292</v>
      </c>
      <c r="R1645" s="6">
        <f>E1645/D1645</f>
        <v>1.2470000000000001</v>
      </c>
      <c r="S1645" s="5">
        <f>O1645/E1645</f>
        <v>5.9342421812349638E-3</v>
      </c>
      <c r="T1645" t="s">
        <v>8333</v>
      </c>
      <c r="U1645" t="s">
        <v>8353</v>
      </c>
    </row>
    <row r="1646" spans="1:21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0">
        <f t="shared" si="52"/>
        <v>41175.05972222222</v>
      </c>
      <c r="L1646" s="13" t="str">
        <f t="shared" si="53"/>
        <v>2012</v>
      </c>
      <c r="M1646" s="10">
        <f>(((I1646/60)/60)/24)+DATE(1970,1,1)</f>
        <v>41235.101388888892</v>
      </c>
      <c r="N1646" t="b">
        <v>0</v>
      </c>
      <c r="O1646">
        <v>128</v>
      </c>
      <c r="P1646" t="b">
        <v>1</v>
      </c>
      <c r="Q1646" t="s">
        <v>8292</v>
      </c>
      <c r="R1646" s="6">
        <f>E1646/D1646</f>
        <v>1.095</v>
      </c>
      <c r="S1646" s="5">
        <f>O1646/E1646</f>
        <v>1.1689497716894977E-2</v>
      </c>
      <c r="T1646" t="s">
        <v>8333</v>
      </c>
      <c r="U1646" t="s">
        <v>8353</v>
      </c>
    </row>
    <row r="1647" spans="1:21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0">
        <f t="shared" si="52"/>
        <v>41521.617361111108</v>
      </c>
      <c r="L1647" s="13" t="str">
        <f t="shared" si="53"/>
        <v>2013</v>
      </c>
      <c r="M1647" s="10">
        <f>(((I1647/60)/60)/24)+DATE(1970,1,1)</f>
        <v>41535.617361111108</v>
      </c>
      <c r="N1647" t="b">
        <v>0</v>
      </c>
      <c r="O1647">
        <v>10</v>
      </c>
      <c r="P1647" t="b">
        <v>1</v>
      </c>
      <c r="Q1647" t="s">
        <v>8292</v>
      </c>
      <c r="R1647" s="6">
        <f>E1647/D1647</f>
        <v>1.1080000000000001</v>
      </c>
      <c r="S1647" s="5">
        <f>O1647/E1647</f>
        <v>1.8050541516245488E-3</v>
      </c>
      <c r="T1647" t="s">
        <v>8333</v>
      </c>
      <c r="U1647" t="s">
        <v>8353</v>
      </c>
    </row>
    <row r="1648" spans="1:21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0">
        <f t="shared" si="52"/>
        <v>41833.450266203705</v>
      </c>
      <c r="L1648" s="13" t="str">
        <f t="shared" si="53"/>
        <v>2014</v>
      </c>
      <c r="M1648" s="10">
        <f>(((I1648/60)/60)/24)+DATE(1970,1,1)</f>
        <v>41865.757638888892</v>
      </c>
      <c r="N1648" t="b">
        <v>0</v>
      </c>
      <c r="O1648">
        <v>83</v>
      </c>
      <c r="P1648" t="b">
        <v>1</v>
      </c>
      <c r="Q1648" t="s">
        <v>8292</v>
      </c>
      <c r="R1648" s="6">
        <f>E1648/D1648</f>
        <v>1.1020000000000001</v>
      </c>
      <c r="S1648" s="5">
        <f>O1648/E1648</f>
        <v>3.7658802177858441E-2</v>
      </c>
      <c r="T1648" t="s">
        <v>8333</v>
      </c>
      <c r="U1648" t="s">
        <v>8353</v>
      </c>
    </row>
    <row r="1649" spans="1:21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0">
        <f t="shared" si="52"/>
        <v>41039.409456018519</v>
      </c>
      <c r="L1649" s="13" t="str">
        <f t="shared" si="53"/>
        <v>2012</v>
      </c>
      <c r="M1649" s="10">
        <f>(((I1649/60)/60)/24)+DATE(1970,1,1)</f>
        <v>41069.409456018519</v>
      </c>
      <c r="N1649" t="b">
        <v>0</v>
      </c>
      <c r="O1649">
        <v>46</v>
      </c>
      <c r="P1649" t="b">
        <v>1</v>
      </c>
      <c r="Q1649" t="s">
        <v>8292</v>
      </c>
      <c r="R1649" s="6">
        <f>E1649/D1649</f>
        <v>1.0471999999999999</v>
      </c>
      <c r="S1649" s="5">
        <f>O1649/E1649</f>
        <v>8.7853323147440796E-3</v>
      </c>
      <c r="T1649" t="s">
        <v>8333</v>
      </c>
      <c r="U1649" t="s">
        <v>8353</v>
      </c>
    </row>
    <row r="1650" spans="1:21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0">
        <f t="shared" si="52"/>
        <v>40592.704652777778</v>
      </c>
      <c r="L1650" s="13" t="str">
        <f t="shared" si="53"/>
        <v>2011</v>
      </c>
      <c r="M1650" s="10">
        <f>(((I1650/60)/60)/24)+DATE(1970,1,1)</f>
        <v>40622.662986111114</v>
      </c>
      <c r="N1650" t="b">
        <v>0</v>
      </c>
      <c r="O1650">
        <v>90</v>
      </c>
      <c r="P1650" t="b">
        <v>1</v>
      </c>
      <c r="Q1650" t="s">
        <v>8292</v>
      </c>
      <c r="R1650" s="6">
        <f>E1650/D1650</f>
        <v>1.2526086956521738</v>
      </c>
      <c r="S1650" s="5">
        <f>O1650/E1650</f>
        <v>3.1239153071850052E-2</v>
      </c>
      <c r="T1650" t="s">
        <v>8333</v>
      </c>
      <c r="U1650" t="s">
        <v>8353</v>
      </c>
    </row>
    <row r="1651" spans="1:21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0">
        <f t="shared" si="52"/>
        <v>41737.684664351851</v>
      </c>
      <c r="L1651" s="13" t="str">
        <f t="shared" si="53"/>
        <v>2014</v>
      </c>
      <c r="M1651" s="10">
        <f>(((I1651/60)/60)/24)+DATE(1970,1,1)</f>
        <v>41782.684664351851</v>
      </c>
      <c r="N1651" t="b">
        <v>0</v>
      </c>
      <c r="O1651">
        <v>81</v>
      </c>
      <c r="P1651" t="b">
        <v>1</v>
      </c>
      <c r="Q1651" t="s">
        <v>8292</v>
      </c>
      <c r="R1651" s="6">
        <f>E1651/D1651</f>
        <v>1.0058763157894737</v>
      </c>
      <c r="S1651" s="5">
        <f>O1651/E1651</f>
        <v>2.119126292078392E-2</v>
      </c>
      <c r="T1651" t="s">
        <v>8333</v>
      </c>
      <c r="U1651" t="s">
        <v>8353</v>
      </c>
    </row>
    <row r="1652" spans="1:21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0">
        <f t="shared" si="52"/>
        <v>41526.435613425929</v>
      </c>
      <c r="L1652" s="13" t="str">
        <f t="shared" si="53"/>
        <v>2013</v>
      </c>
      <c r="M1652" s="10">
        <f>(((I1652/60)/60)/24)+DATE(1970,1,1)</f>
        <v>41556.435613425929</v>
      </c>
      <c r="N1652" t="b">
        <v>0</v>
      </c>
      <c r="O1652">
        <v>32</v>
      </c>
      <c r="P1652" t="b">
        <v>1</v>
      </c>
      <c r="Q1652" t="s">
        <v>8292</v>
      </c>
      <c r="R1652" s="6">
        <f>E1652/D1652</f>
        <v>1.4155</v>
      </c>
      <c r="S1652" s="5">
        <f>O1652/E1652</f>
        <v>1.1303426351112681E-2</v>
      </c>
      <c r="T1652" t="s">
        <v>8333</v>
      </c>
      <c r="U1652" t="s">
        <v>8353</v>
      </c>
    </row>
    <row r="1653" spans="1:21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0">
        <f t="shared" si="52"/>
        <v>40625.900694444441</v>
      </c>
      <c r="L1653" s="13" t="str">
        <f t="shared" si="53"/>
        <v>2011</v>
      </c>
      <c r="M1653" s="10">
        <f>(((I1653/60)/60)/24)+DATE(1970,1,1)</f>
        <v>40659.290972222225</v>
      </c>
      <c r="N1653" t="b">
        <v>0</v>
      </c>
      <c r="O1653">
        <v>20</v>
      </c>
      <c r="P1653" t="b">
        <v>1</v>
      </c>
      <c r="Q1653" t="s">
        <v>8292</v>
      </c>
      <c r="R1653" s="6">
        <f>E1653/D1653</f>
        <v>1.0075000000000001</v>
      </c>
      <c r="S1653" s="5">
        <f>O1653/E1653</f>
        <v>9.9255583126550868E-3</v>
      </c>
      <c r="T1653" t="s">
        <v>8333</v>
      </c>
      <c r="U1653" t="s">
        <v>8353</v>
      </c>
    </row>
    <row r="1654" spans="1:21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0">
        <f t="shared" si="52"/>
        <v>41572.492974537039</v>
      </c>
      <c r="L1654" s="13" t="str">
        <f t="shared" si="53"/>
        <v>2013</v>
      </c>
      <c r="M1654" s="10">
        <f>(((I1654/60)/60)/24)+DATE(1970,1,1)</f>
        <v>41602.534641203703</v>
      </c>
      <c r="N1654" t="b">
        <v>0</v>
      </c>
      <c r="O1654">
        <v>70</v>
      </c>
      <c r="P1654" t="b">
        <v>1</v>
      </c>
      <c r="Q1654" t="s">
        <v>8292</v>
      </c>
      <c r="R1654" s="6">
        <f>E1654/D1654</f>
        <v>1.0066666666666666</v>
      </c>
      <c r="S1654" s="5">
        <f>O1654/E1654</f>
        <v>1.5452538631346579E-2</v>
      </c>
      <c r="T1654" t="s">
        <v>8333</v>
      </c>
      <c r="U1654" t="s">
        <v>8353</v>
      </c>
    </row>
    <row r="1655" spans="1:21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0">
        <f t="shared" si="52"/>
        <v>40626.834444444445</v>
      </c>
      <c r="L1655" s="13" t="str">
        <f t="shared" si="53"/>
        <v>2011</v>
      </c>
      <c r="M1655" s="10">
        <f>(((I1655/60)/60)/24)+DATE(1970,1,1)</f>
        <v>40657.834444444445</v>
      </c>
      <c r="N1655" t="b">
        <v>0</v>
      </c>
      <c r="O1655">
        <v>168</v>
      </c>
      <c r="P1655" t="b">
        <v>1</v>
      </c>
      <c r="Q1655" t="s">
        <v>8292</v>
      </c>
      <c r="R1655" s="6">
        <f>E1655/D1655</f>
        <v>1.7423040000000001</v>
      </c>
      <c r="S1655" s="5">
        <f>O1655/E1655</f>
        <v>1.9284809080390104E-2</v>
      </c>
      <c r="T1655" t="s">
        <v>8333</v>
      </c>
      <c r="U1655" t="s">
        <v>8353</v>
      </c>
    </row>
    <row r="1656" spans="1:21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0">
        <f t="shared" si="52"/>
        <v>40987.890740740739</v>
      </c>
      <c r="L1656" s="13" t="str">
        <f t="shared" si="53"/>
        <v>2012</v>
      </c>
      <c r="M1656" s="10">
        <f>(((I1656/60)/60)/24)+DATE(1970,1,1)</f>
        <v>41017.890740740739</v>
      </c>
      <c r="N1656" t="b">
        <v>0</v>
      </c>
      <c r="O1656">
        <v>34</v>
      </c>
      <c r="P1656" t="b">
        <v>1</v>
      </c>
      <c r="Q1656" t="s">
        <v>8292</v>
      </c>
      <c r="R1656" s="6">
        <f>E1656/D1656</f>
        <v>1.199090909090909</v>
      </c>
      <c r="S1656" s="5">
        <f>O1656/E1656</f>
        <v>2.5777103866565579E-2</v>
      </c>
      <c r="T1656" t="s">
        <v>8333</v>
      </c>
      <c r="U1656" t="s">
        <v>8353</v>
      </c>
    </row>
    <row r="1657" spans="1:21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0">
        <f t="shared" si="52"/>
        <v>40974.791898148149</v>
      </c>
      <c r="L1657" s="13" t="str">
        <f t="shared" si="53"/>
        <v>2012</v>
      </c>
      <c r="M1657" s="10">
        <f>(((I1657/60)/60)/24)+DATE(1970,1,1)</f>
        <v>41004.750231481477</v>
      </c>
      <c r="N1657" t="b">
        <v>0</v>
      </c>
      <c r="O1657">
        <v>48</v>
      </c>
      <c r="P1657" t="b">
        <v>1</v>
      </c>
      <c r="Q1657" t="s">
        <v>8292</v>
      </c>
      <c r="R1657" s="6">
        <f>E1657/D1657</f>
        <v>1.4286666666666668</v>
      </c>
      <c r="S1657" s="5">
        <f>O1657/E1657</f>
        <v>2.2398506766215586E-2</v>
      </c>
      <c r="T1657" t="s">
        <v>8333</v>
      </c>
      <c r="U1657" t="s">
        <v>8353</v>
      </c>
    </row>
    <row r="1658" spans="1:21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0">
        <f t="shared" si="52"/>
        <v>41226.928842592592</v>
      </c>
      <c r="L1658" s="13" t="str">
        <f t="shared" si="53"/>
        <v>2012</v>
      </c>
      <c r="M1658" s="10">
        <f>(((I1658/60)/60)/24)+DATE(1970,1,1)</f>
        <v>41256.928842592592</v>
      </c>
      <c r="N1658" t="b">
        <v>0</v>
      </c>
      <c r="O1658">
        <v>48</v>
      </c>
      <c r="P1658" t="b">
        <v>1</v>
      </c>
      <c r="Q1658" t="s">
        <v>8292</v>
      </c>
      <c r="R1658" s="6">
        <f>E1658/D1658</f>
        <v>1.0033493333333334</v>
      </c>
      <c r="S1658" s="5">
        <f>O1658/E1658</f>
        <v>6.3786358224187786E-3</v>
      </c>
      <c r="T1658" t="s">
        <v>8333</v>
      </c>
      <c r="U1658" t="s">
        <v>8353</v>
      </c>
    </row>
    <row r="1659" spans="1:21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0">
        <f t="shared" si="52"/>
        <v>41023.782037037039</v>
      </c>
      <c r="L1659" s="13" t="str">
        <f t="shared" si="53"/>
        <v>2012</v>
      </c>
      <c r="M1659" s="10">
        <f>(((I1659/60)/60)/24)+DATE(1970,1,1)</f>
        <v>41053.782037037039</v>
      </c>
      <c r="N1659" t="b">
        <v>0</v>
      </c>
      <c r="O1659">
        <v>221</v>
      </c>
      <c r="P1659" t="b">
        <v>1</v>
      </c>
      <c r="Q1659" t="s">
        <v>8292</v>
      </c>
      <c r="R1659" s="6">
        <f>E1659/D1659</f>
        <v>1.0493380000000001</v>
      </c>
      <c r="S1659" s="5">
        <f>O1659/E1659</f>
        <v>8.4243589768025172E-3</v>
      </c>
      <c r="T1659" t="s">
        <v>8333</v>
      </c>
      <c r="U1659" t="s">
        <v>8353</v>
      </c>
    </row>
    <row r="1660" spans="1:21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0">
        <f t="shared" si="52"/>
        <v>41223.22184027778</v>
      </c>
      <c r="L1660" s="13" t="str">
        <f t="shared" si="53"/>
        <v>2012</v>
      </c>
      <c r="M1660" s="10">
        <f>(((I1660/60)/60)/24)+DATE(1970,1,1)</f>
        <v>41261.597222222219</v>
      </c>
      <c r="N1660" t="b">
        <v>0</v>
      </c>
      <c r="O1660">
        <v>107</v>
      </c>
      <c r="P1660" t="b">
        <v>1</v>
      </c>
      <c r="Q1660" t="s">
        <v>8292</v>
      </c>
      <c r="R1660" s="6">
        <f>E1660/D1660</f>
        <v>1.3223333333333334</v>
      </c>
      <c r="S1660" s="5">
        <f>O1660/E1660</f>
        <v>1.3486261658684145E-2</v>
      </c>
      <c r="T1660" t="s">
        <v>8333</v>
      </c>
      <c r="U1660" t="s">
        <v>8353</v>
      </c>
    </row>
    <row r="1661" spans="1:21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0">
        <f t="shared" si="52"/>
        <v>41596.913437499999</v>
      </c>
      <c r="L1661" s="13" t="str">
        <f t="shared" si="53"/>
        <v>2013</v>
      </c>
      <c r="M1661" s="10">
        <f>(((I1661/60)/60)/24)+DATE(1970,1,1)</f>
        <v>41625.5</v>
      </c>
      <c r="N1661" t="b">
        <v>0</v>
      </c>
      <c r="O1661">
        <v>45</v>
      </c>
      <c r="P1661" t="b">
        <v>1</v>
      </c>
      <c r="Q1661" t="s">
        <v>8292</v>
      </c>
      <c r="R1661" s="6">
        <f>E1661/D1661</f>
        <v>1.1279999999999999</v>
      </c>
      <c r="S1661" s="5">
        <f>O1661/E1661</f>
        <v>7.9787234042553196E-2</v>
      </c>
      <c r="T1661" t="s">
        <v>8333</v>
      </c>
      <c r="U1661" t="s">
        <v>8353</v>
      </c>
    </row>
    <row r="1662" spans="1:21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0">
        <f t="shared" si="52"/>
        <v>42459.693865740745</v>
      </c>
      <c r="L1662" s="13" t="str">
        <f t="shared" si="53"/>
        <v>2016</v>
      </c>
      <c r="M1662" s="10">
        <f>(((I1662/60)/60)/24)+DATE(1970,1,1)</f>
        <v>42490.915972222225</v>
      </c>
      <c r="N1662" t="b">
        <v>0</v>
      </c>
      <c r="O1662">
        <v>36</v>
      </c>
      <c r="P1662" t="b">
        <v>1</v>
      </c>
      <c r="Q1662" t="s">
        <v>8292</v>
      </c>
      <c r="R1662" s="6">
        <f>E1662/D1662</f>
        <v>12.5375</v>
      </c>
      <c r="S1662" s="5">
        <f>O1662/E1662</f>
        <v>3.589232303090728E-2</v>
      </c>
      <c r="T1662" t="s">
        <v>8333</v>
      </c>
      <c r="U1662" t="s">
        <v>8353</v>
      </c>
    </row>
    <row r="1663" spans="1:21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0">
        <f t="shared" si="52"/>
        <v>42343.998043981483</v>
      </c>
      <c r="L1663" s="13" t="str">
        <f t="shared" si="53"/>
        <v>2015</v>
      </c>
      <c r="M1663" s="10">
        <f>(((I1663/60)/60)/24)+DATE(1970,1,1)</f>
        <v>42386.875</v>
      </c>
      <c r="N1663" t="b">
        <v>0</v>
      </c>
      <c r="O1663">
        <v>101</v>
      </c>
      <c r="P1663" t="b">
        <v>1</v>
      </c>
      <c r="Q1663" t="s">
        <v>8292</v>
      </c>
      <c r="R1663" s="6">
        <f>E1663/D1663</f>
        <v>1.0250632911392406</v>
      </c>
      <c r="S1663" s="5">
        <f>O1663/E1663</f>
        <v>1.2472215361817732E-2</v>
      </c>
      <c r="T1663" t="s">
        <v>8333</v>
      </c>
      <c r="U1663" t="s">
        <v>8353</v>
      </c>
    </row>
    <row r="1664" spans="1:21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0">
        <f t="shared" si="52"/>
        <v>40848.198333333334</v>
      </c>
      <c r="L1664" s="13" t="str">
        <f t="shared" si="53"/>
        <v>2011</v>
      </c>
      <c r="M1664" s="10">
        <f>(((I1664/60)/60)/24)+DATE(1970,1,1)</f>
        <v>40908.239999999998</v>
      </c>
      <c r="N1664" t="b">
        <v>0</v>
      </c>
      <c r="O1664">
        <v>62</v>
      </c>
      <c r="P1664" t="b">
        <v>1</v>
      </c>
      <c r="Q1664" t="s">
        <v>8292</v>
      </c>
      <c r="R1664" s="6">
        <f>E1664/D1664</f>
        <v>1.026375</v>
      </c>
      <c r="S1664" s="5">
        <f>O1664/E1664</f>
        <v>7.5508464255267327E-3</v>
      </c>
      <c r="T1664" t="s">
        <v>8333</v>
      </c>
      <c r="U1664" t="s">
        <v>8353</v>
      </c>
    </row>
    <row r="1665" spans="1:21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0">
        <f t="shared" si="52"/>
        <v>42006.02207175926</v>
      </c>
      <c r="L1665" s="13" t="str">
        <f t="shared" si="53"/>
        <v>2015</v>
      </c>
      <c r="M1665" s="10">
        <f>(((I1665/60)/60)/24)+DATE(1970,1,1)</f>
        <v>42036.02207175926</v>
      </c>
      <c r="N1665" t="b">
        <v>0</v>
      </c>
      <c r="O1665">
        <v>32</v>
      </c>
      <c r="P1665" t="b">
        <v>1</v>
      </c>
      <c r="Q1665" t="s">
        <v>8292</v>
      </c>
      <c r="R1665" s="6">
        <f>E1665/D1665</f>
        <v>1.08</v>
      </c>
      <c r="S1665" s="5">
        <f>O1665/E1665</f>
        <v>2.9629629629629631E-2</v>
      </c>
      <c r="T1665" t="s">
        <v>8333</v>
      </c>
      <c r="U1665" t="s">
        <v>8353</v>
      </c>
    </row>
    <row r="1666" spans="1:21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0">
        <f t="shared" si="52"/>
        <v>40939.761782407404</v>
      </c>
      <c r="L1666" s="13" t="str">
        <f t="shared" si="53"/>
        <v>2012</v>
      </c>
      <c r="M1666" s="10">
        <f>(((I1666/60)/60)/24)+DATE(1970,1,1)</f>
        <v>40984.165972222225</v>
      </c>
      <c r="N1666" t="b">
        <v>0</v>
      </c>
      <c r="O1666">
        <v>89</v>
      </c>
      <c r="P1666" t="b">
        <v>1</v>
      </c>
      <c r="Q1666" t="s">
        <v>8292</v>
      </c>
      <c r="R1666" s="6">
        <f>E1666/D1666</f>
        <v>1.2240879999999998</v>
      </c>
      <c r="S1666" s="5">
        <f>O1666/E1666</f>
        <v>2.9082876394507587E-2</v>
      </c>
      <c r="T1666" t="s">
        <v>8333</v>
      </c>
      <c r="U1666" t="s">
        <v>8353</v>
      </c>
    </row>
    <row r="1667" spans="1:21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0">
        <f t="shared" ref="K1667:K1730" si="54">(((J1667/60)/60)/24)+DATE(1970,1,1)</f>
        <v>40564.649456018517</v>
      </c>
      <c r="L1667" s="13" t="str">
        <f t="shared" ref="L1667:L1730" si="55">TEXT(K1667,"yyyy")</f>
        <v>2011</v>
      </c>
      <c r="M1667" s="10">
        <f>(((I1667/60)/60)/24)+DATE(1970,1,1)</f>
        <v>40596.125</v>
      </c>
      <c r="N1667" t="b">
        <v>0</v>
      </c>
      <c r="O1667">
        <v>93</v>
      </c>
      <c r="P1667" t="b">
        <v>1</v>
      </c>
      <c r="Q1667" t="s">
        <v>8292</v>
      </c>
      <c r="R1667" s="6">
        <f>E1667/D1667</f>
        <v>1.1945714285714286</v>
      </c>
      <c r="S1667" s="5">
        <f>O1667/E1667</f>
        <v>2.2243482420473571E-2</v>
      </c>
      <c r="T1667" t="s">
        <v>8333</v>
      </c>
      <c r="U1667" t="s">
        <v>8353</v>
      </c>
    </row>
    <row r="1668" spans="1:21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0">
        <f t="shared" si="54"/>
        <v>41331.253159722226</v>
      </c>
      <c r="L1668" s="13" t="str">
        <f t="shared" si="55"/>
        <v>2013</v>
      </c>
      <c r="M1668" s="10">
        <f>(((I1668/60)/60)/24)+DATE(1970,1,1)</f>
        <v>41361.211493055554</v>
      </c>
      <c r="N1668" t="b">
        <v>0</v>
      </c>
      <c r="O1668">
        <v>98</v>
      </c>
      <c r="P1668" t="b">
        <v>1</v>
      </c>
      <c r="Q1668" t="s">
        <v>8292</v>
      </c>
      <c r="R1668" s="6">
        <f>E1668/D1668</f>
        <v>1.6088</v>
      </c>
      <c r="S1668" s="5">
        <f>O1668/E1668</f>
        <v>2.4365987071108902E-2</v>
      </c>
      <c r="T1668" t="s">
        <v>8333</v>
      </c>
      <c r="U1668" t="s">
        <v>8353</v>
      </c>
    </row>
    <row r="1669" spans="1:21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0">
        <f t="shared" si="54"/>
        <v>41682.0705787037</v>
      </c>
      <c r="L1669" s="13" t="str">
        <f t="shared" si="55"/>
        <v>2014</v>
      </c>
      <c r="M1669" s="10">
        <f>(((I1669/60)/60)/24)+DATE(1970,1,1)</f>
        <v>41709.290972222225</v>
      </c>
      <c r="N1669" t="b">
        <v>0</v>
      </c>
      <c r="O1669">
        <v>82</v>
      </c>
      <c r="P1669" t="b">
        <v>1</v>
      </c>
      <c r="Q1669" t="s">
        <v>8292</v>
      </c>
      <c r="R1669" s="6">
        <f>E1669/D1669</f>
        <v>1.2685294117647059</v>
      </c>
      <c r="S1669" s="5">
        <f>O1669/E1669</f>
        <v>1.9012288430326919E-2</v>
      </c>
      <c r="T1669" t="s">
        <v>8333</v>
      </c>
      <c r="U1669" t="s">
        <v>8353</v>
      </c>
    </row>
    <row r="1670" spans="1:21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0">
        <f t="shared" si="54"/>
        <v>40845.14975694444</v>
      </c>
      <c r="L1670" s="13" t="str">
        <f t="shared" si="55"/>
        <v>2011</v>
      </c>
      <c r="M1670" s="10">
        <f>(((I1670/60)/60)/24)+DATE(1970,1,1)</f>
        <v>40875.191423611112</v>
      </c>
      <c r="N1670" t="b">
        <v>0</v>
      </c>
      <c r="O1670">
        <v>116</v>
      </c>
      <c r="P1670" t="b">
        <v>1</v>
      </c>
      <c r="Q1670" t="s">
        <v>8292</v>
      </c>
      <c r="R1670" s="6">
        <f>E1670/D1670</f>
        <v>1.026375</v>
      </c>
      <c r="S1670" s="5">
        <f>O1670/E1670</f>
        <v>1.412739008646937E-2</v>
      </c>
      <c r="T1670" t="s">
        <v>8333</v>
      </c>
      <c r="U1670" t="s">
        <v>8353</v>
      </c>
    </row>
    <row r="1671" spans="1:21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0">
        <f t="shared" si="54"/>
        <v>42461.885138888887</v>
      </c>
      <c r="L1671" s="13" t="str">
        <f t="shared" si="55"/>
        <v>2016</v>
      </c>
      <c r="M1671" s="10">
        <f>(((I1671/60)/60)/24)+DATE(1970,1,1)</f>
        <v>42521.885138888887</v>
      </c>
      <c r="N1671" t="b">
        <v>0</v>
      </c>
      <c r="O1671">
        <v>52</v>
      </c>
      <c r="P1671" t="b">
        <v>1</v>
      </c>
      <c r="Q1671" t="s">
        <v>8292</v>
      </c>
      <c r="R1671" s="6">
        <f>E1671/D1671</f>
        <v>1.3975</v>
      </c>
      <c r="S1671" s="5">
        <f>O1671/E1671</f>
        <v>1.8604651162790697E-2</v>
      </c>
      <c r="T1671" t="s">
        <v>8333</v>
      </c>
      <c r="U1671" t="s">
        <v>8353</v>
      </c>
    </row>
    <row r="1672" spans="1:21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0">
        <f t="shared" si="54"/>
        <v>40313.930543981485</v>
      </c>
      <c r="L1672" s="13" t="str">
        <f t="shared" si="55"/>
        <v>2010</v>
      </c>
      <c r="M1672" s="10">
        <f>(((I1672/60)/60)/24)+DATE(1970,1,1)</f>
        <v>40364.166666666664</v>
      </c>
      <c r="N1672" t="b">
        <v>0</v>
      </c>
      <c r="O1672">
        <v>23</v>
      </c>
      <c r="P1672" t="b">
        <v>1</v>
      </c>
      <c r="Q1672" t="s">
        <v>8292</v>
      </c>
      <c r="R1672" s="6">
        <f>E1672/D1672</f>
        <v>1.026</v>
      </c>
      <c r="S1672" s="5">
        <f>O1672/E1672</f>
        <v>2.2417153996101363E-2</v>
      </c>
      <c r="T1672" t="s">
        <v>8333</v>
      </c>
      <c r="U1672" t="s">
        <v>8353</v>
      </c>
    </row>
    <row r="1673" spans="1:21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0">
        <f t="shared" si="54"/>
        <v>42553.54414351852</v>
      </c>
      <c r="L1673" s="13" t="str">
        <f t="shared" si="55"/>
        <v>2016</v>
      </c>
      <c r="M1673" s="10">
        <f>(((I1673/60)/60)/24)+DATE(1970,1,1)</f>
        <v>42583.54414351852</v>
      </c>
      <c r="N1673" t="b">
        <v>0</v>
      </c>
      <c r="O1673">
        <v>77</v>
      </c>
      <c r="P1673" t="b">
        <v>1</v>
      </c>
      <c r="Q1673" t="s">
        <v>8292</v>
      </c>
      <c r="R1673" s="6">
        <f>E1673/D1673</f>
        <v>1.0067349999999999</v>
      </c>
      <c r="S1673" s="5">
        <f>O1673/E1673</f>
        <v>3.8242437185555284E-2</v>
      </c>
      <c r="T1673" t="s">
        <v>8333</v>
      </c>
      <c r="U1673" t="s">
        <v>8353</v>
      </c>
    </row>
    <row r="1674" spans="1:21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0">
        <f t="shared" si="54"/>
        <v>41034.656597222223</v>
      </c>
      <c r="L1674" s="13" t="str">
        <f t="shared" si="55"/>
        <v>2012</v>
      </c>
      <c r="M1674" s="10">
        <f>(((I1674/60)/60)/24)+DATE(1970,1,1)</f>
        <v>41064.656597222223</v>
      </c>
      <c r="N1674" t="b">
        <v>0</v>
      </c>
      <c r="O1674">
        <v>49</v>
      </c>
      <c r="P1674" t="b">
        <v>1</v>
      </c>
      <c r="Q1674" t="s">
        <v>8292</v>
      </c>
      <c r="R1674" s="6">
        <f>E1674/D1674</f>
        <v>1.1294117647058823</v>
      </c>
      <c r="S1674" s="5">
        <f>O1674/E1674</f>
        <v>2.5520833333333333E-2</v>
      </c>
      <c r="T1674" t="s">
        <v>8333</v>
      </c>
      <c r="U1674" t="s">
        <v>8353</v>
      </c>
    </row>
    <row r="1675" spans="1:21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0">
        <f t="shared" si="54"/>
        <v>42039.878379629634</v>
      </c>
      <c r="L1675" s="13" t="str">
        <f t="shared" si="55"/>
        <v>2015</v>
      </c>
      <c r="M1675" s="10">
        <f>(((I1675/60)/60)/24)+DATE(1970,1,1)</f>
        <v>42069.878379629634</v>
      </c>
      <c r="N1675" t="b">
        <v>0</v>
      </c>
      <c r="O1675">
        <v>59</v>
      </c>
      <c r="P1675" t="b">
        <v>1</v>
      </c>
      <c r="Q1675" t="s">
        <v>8292</v>
      </c>
      <c r="R1675" s="6">
        <f>E1675/D1675</f>
        <v>1.2809523809523808</v>
      </c>
      <c r="S1675" s="5">
        <f>O1675/E1675</f>
        <v>2.1933085501858737E-2</v>
      </c>
      <c r="T1675" t="s">
        <v>8333</v>
      </c>
      <c r="U1675" t="s">
        <v>8353</v>
      </c>
    </row>
    <row r="1676" spans="1:21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0">
        <f t="shared" si="54"/>
        <v>42569.605393518519</v>
      </c>
      <c r="L1676" s="13" t="str">
        <f t="shared" si="55"/>
        <v>2016</v>
      </c>
      <c r="M1676" s="10">
        <f>(((I1676/60)/60)/24)+DATE(1970,1,1)</f>
        <v>42600.290972222225</v>
      </c>
      <c r="N1676" t="b">
        <v>0</v>
      </c>
      <c r="O1676">
        <v>113</v>
      </c>
      <c r="P1676" t="b">
        <v>1</v>
      </c>
      <c r="Q1676" t="s">
        <v>8292</v>
      </c>
      <c r="R1676" s="6">
        <f>E1676/D1676</f>
        <v>2.0169999999999999</v>
      </c>
      <c r="S1676" s="5">
        <f>O1676/E1676</f>
        <v>1.1204759543877046E-2</v>
      </c>
      <c r="T1676" t="s">
        <v>8333</v>
      </c>
      <c r="U1676" t="s">
        <v>8353</v>
      </c>
    </row>
    <row r="1677" spans="1:21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0">
        <f t="shared" si="54"/>
        <v>40802.733101851853</v>
      </c>
      <c r="L1677" s="13" t="str">
        <f t="shared" si="55"/>
        <v>2011</v>
      </c>
      <c r="M1677" s="10">
        <f>(((I1677/60)/60)/24)+DATE(1970,1,1)</f>
        <v>40832.918749999997</v>
      </c>
      <c r="N1677" t="b">
        <v>0</v>
      </c>
      <c r="O1677">
        <v>34</v>
      </c>
      <c r="P1677" t="b">
        <v>1</v>
      </c>
      <c r="Q1677" t="s">
        <v>8292</v>
      </c>
      <c r="R1677" s="6">
        <f>E1677/D1677</f>
        <v>1.37416</v>
      </c>
      <c r="S1677" s="5">
        <f>O1677/E1677</f>
        <v>2.4742388077079815E-2</v>
      </c>
      <c r="T1677" t="s">
        <v>8333</v>
      </c>
      <c r="U1677" t="s">
        <v>8353</v>
      </c>
    </row>
    <row r="1678" spans="1:21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0">
        <f t="shared" si="54"/>
        <v>40973.72623842593</v>
      </c>
      <c r="L1678" s="13" t="str">
        <f t="shared" si="55"/>
        <v>2012</v>
      </c>
      <c r="M1678" s="10">
        <f>(((I1678/60)/60)/24)+DATE(1970,1,1)</f>
        <v>41020.165972222225</v>
      </c>
      <c r="N1678" t="b">
        <v>0</v>
      </c>
      <c r="O1678">
        <v>42</v>
      </c>
      <c r="P1678" t="b">
        <v>1</v>
      </c>
      <c r="Q1678" t="s">
        <v>8292</v>
      </c>
      <c r="R1678" s="6">
        <f>E1678/D1678</f>
        <v>1.1533333333333333</v>
      </c>
      <c r="S1678" s="5">
        <f>O1678/E1678</f>
        <v>1.2138728323699421E-2</v>
      </c>
      <c r="T1678" t="s">
        <v>8333</v>
      </c>
      <c r="U1678" t="s">
        <v>8353</v>
      </c>
    </row>
    <row r="1679" spans="1:21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0">
        <f t="shared" si="54"/>
        <v>42416.407129629632</v>
      </c>
      <c r="L1679" s="13" t="str">
        <f t="shared" si="55"/>
        <v>2016</v>
      </c>
      <c r="M1679" s="10">
        <f>(((I1679/60)/60)/24)+DATE(1970,1,1)</f>
        <v>42476.249305555553</v>
      </c>
      <c r="N1679" t="b">
        <v>0</v>
      </c>
      <c r="O1679">
        <v>42</v>
      </c>
      <c r="P1679" t="b">
        <v>1</v>
      </c>
      <c r="Q1679" t="s">
        <v>8292</v>
      </c>
      <c r="R1679" s="6">
        <f>E1679/D1679</f>
        <v>1.1166666666666667</v>
      </c>
      <c r="S1679" s="5">
        <f>O1679/E1679</f>
        <v>6.2686567164179103E-3</v>
      </c>
      <c r="T1679" t="s">
        <v>8333</v>
      </c>
      <c r="U1679" t="s">
        <v>8353</v>
      </c>
    </row>
    <row r="1680" spans="1:21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0">
        <f t="shared" si="54"/>
        <v>41662.854988425926</v>
      </c>
      <c r="L1680" s="13" t="str">
        <f t="shared" si="55"/>
        <v>2014</v>
      </c>
      <c r="M1680" s="10">
        <f>(((I1680/60)/60)/24)+DATE(1970,1,1)</f>
        <v>41676.854988425926</v>
      </c>
      <c r="N1680" t="b">
        <v>0</v>
      </c>
      <c r="O1680">
        <v>49</v>
      </c>
      <c r="P1680" t="b">
        <v>1</v>
      </c>
      <c r="Q1680" t="s">
        <v>8292</v>
      </c>
      <c r="R1680" s="6">
        <f>E1680/D1680</f>
        <v>1.1839999999999999</v>
      </c>
      <c r="S1680" s="5">
        <f>O1680/E1680</f>
        <v>2.7590090090090089E-2</v>
      </c>
      <c r="T1680" t="s">
        <v>8333</v>
      </c>
      <c r="U1680" t="s">
        <v>8353</v>
      </c>
    </row>
    <row r="1681" spans="1:21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0">
        <f t="shared" si="54"/>
        <v>40723.068807870368</v>
      </c>
      <c r="L1681" s="13" t="str">
        <f t="shared" si="55"/>
        <v>2011</v>
      </c>
      <c r="M1681" s="10">
        <f>(((I1681/60)/60)/24)+DATE(1970,1,1)</f>
        <v>40746.068807870368</v>
      </c>
      <c r="N1681" t="b">
        <v>0</v>
      </c>
      <c r="O1681">
        <v>56</v>
      </c>
      <c r="P1681" t="b">
        <v>1</v>
      </c>
      <c r="Q1681" t="s">
        <v>8292</v>
      </c>
      <c r="R1681" s="6">
        <f>E1681/D1681</f>
        <v>1.75</v>
      </c>
      <c r="S1681" s="5">
        <f>O1681/E1681</f>
        <v>1.6E-2</v>
      </c>
      <c r="T1681" t="s">
        <v>8333</v>
      </c>
      <c r="U1681" t="s">
        <v>8353</v>
      </c>
    </row>
    <row r="1682" spans="1:21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0">
        <f t="shared" si="54"/>
        <v>41802.757719907408</v>
      </c>
      <c r="L1682" s="13" t="str">
        <f t="shared" si="55"/>
        <v>2014</v>
      </c>
      <c r="M1682" s="10">
        <f>(((I1682/60)/60)/24)+DATE(1970,1,1)</f>
        <v>41832.757719907408</v>
      </c>
      <c r="N1682" t="b">
        <v>0</v>
      </c>
      <c r="O1682">
        <v>25</v>
      </c>
      <c r="P1682" t="b">
        <v>1</v>
      </c>
      <c r="Q1682" t="s">
        <v>8292</v>
      </c>
      <c r="R1682" s="6">
        <f>E1682/D1682</f>
        <v>1.175</v>
      </c>
      <c r="S1682" s="5">
        <f>O1682/E1682</f>
        <v>2.1276595744680851E-2</v>
      </c>
      <c r="T1682" t="s">
        <v>8333</v>
      </c>
      <c r="U1682" t="s">
        <v>8353</v>
      </c>
    </row>
    <row r="1683" spans="1:21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0">
        <f t="shared" si="54"/>
        <v>42774.121342592596</v>
      </c>
      <c r="L1683" s="13" t="str">
        <f t="shared" si="55"/>
        <v>2017</v>
      </c>
      <c r="M1683" s="10">
        <f>(((I1683/60)/60)/24)+DATE(1970,1,1)</f>
        <v>42823.083333333328</v>
      </c>
      <c r="N1683" t="b">
        <v>0</v>
      </c>
      <c r="O1683">
        <v>884</v>
      </c>
      <c r="P1683" t="b">
        <v>0</v>
      </c>
      <c r="Q1683" t="s">
        <v>8293</v>
      </c>
      <c r="R1683" s="6">
        <f>E1683/D1683</f>
        <v>1.0142212307692309</v>
      </c>
      <c r="S1683" s="5">
        <f>O1683/E1683</f>
        <v>1.3409303204671775E-2</v>
      </c>
      <c r="T1683" t="s">
        <v>8333</v>
      </c>
      <c r="U1683" t="s">
        <v>8354</v>
      </c>
    </row>
    <row r="1684" spans="1:21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0">
        <f t="shared" si="54"/>
        <v>42779.21365740741</v>
      </c>
      <c r="L1684" s="13" t="str">
        <f t="shared" si="55"/>
        <v>2017</v>
      </c>
      <c r="M1684" s="10">
        <f>(((I1684/60)/60)/24)+DATE(1970,1,1)</f>
        <v>42839.171990740739</v>
      </c>
      <c r="N1684" t="b">
        <v>0</v>
      </c>
      <c r="O1684">
        <v>0</v>
      </c>
      <c r="P1684" t="b">
        <v>0</v>
      </c>
      <c r="Q1684" t="s">
        <v>8293</v>
      </c>
      <c r="R1684" s="6">
        <f>E1684/D1684</f>
        <v>0</v>
      </c>
      <c r="S1684" s="5" t="e">
        <f>O1684/E1684</f>
        <v>#DIV/0!</v>
      </c>
      <c r="T1684" t="s">
        <v>8333</v>
      </c>
      <c r="U1684" t="s">
        <v>8354</v>
      </c>
    </row>
    <row r="1685" spans="1:21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0">
        <f t="shared" si="54"/>
        <v>42808.781689814816</v>
      </c>
      <c r="L1685" s="13" t="str">
        <f t="shared" si="55"/>
        <v>2017</v>
      </c>
      <c r="M1685" s="10">
        <f>(((I1685/60)/60)/24)+DATE(1970,1,1)</f>
        <v>42832.781689814816</v>
      </c>
      <c r="N1685" t="b">
        <v>0</v>
      </c>
      <c r="O1685">
        <v>10</v>
      </c>
      <c r="P1685" t="b">
        <v>0</v>
      </c>
      <c r="Q1685" t="s">
        <v>8293</v>
      </c>
      <c r="R1685" s="6">
        <f>E1685/D1685</f>
        <v>0.21714285714285714</v>
      </c>
      <c r="S1685" s="5">
        <f>O1685/E1685</f>
        <v>1.3157894736842105E-2</v>
      </c>
      <c r="T1685" t="s">
        <v>8333</v>
      </c>
      <c r="U1685" t="s">
        <v>8354</v>
      </c>
    </row>
    <row r="1686" spans="1:21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0">
        <f t="shared" si="54"/>
        <v>42783.815289351856</v>
      </c>
      <c r="L1686" s="13" t="str">
        <f t="shared" si="55"/>
        <v>2017</v>
      </c>
      <c r="M1686" s="10">
        <f>(((I1686/60)/60)/24)+DATE(1970,1,1)</f>
        <v>42811.773622685185</v>
      </c>
      <c r="N1686" t="b">
        <v>0</v>
      </c>
      <c r="O1686">
        <v>101</v>
      </c>
      <c r="P1686" t="b">
        <v>0</v>
      </c>
      <c r="Q1686" t="s">
        <v>8293</v>
      </c>
      <c r="R1686" s="6">
        <f>E1686/D1686</f>
        <v>1.0912500000000001</v>
      </c>
      <c r="S1686" s="5">
        <f>O1686/E1686</f>
        <v>1.156930126002291E-2</v>
      </c>
      <c r="T1686" t="s">
        <v>8333</v>
      </c>
      <c r="U1686" t="s">
        <v>8354</v>
      </c>
    </row>
    <row r="1687" spans="1:21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0">
        <f t="shared" si="54"/>
        <v>42788.2502662037</v>
      </c>
      <c r="L1687" s="13" t="str">
        <f t="shared" si="55"/>
        <v>2017</v>
      </c>
      <c r="M1687" s="10">
        <f>(((I1687/60)/60)/24)+DATE(1970,1,1)</f>
        <v>42818.208599537036</v>
      </c>
      <c r="N1687" t="b">
        <v>0</v>
      </c>
      <c r="O1687">
        <v>15</v>
      </c>
      <c r="P1687" t="b">
        <v>0</v>
      </c>
      <c r="Q1687" t="s">
        <v>8293</v>
      </c>
      <c r="R1687" s="6">
        <f>E1687/D1687</f>
        <v>1.0285714285714285</v>
      </c>
      <c r="S1687" s="5">
        <f>O1687/E1687</f>
        <v>4.1666666666666664E-2</v>
      </c>
      <c r="T1687" t="s">
        <v>8333</v>
      </c>
      <c r="U1687" t="s">
        <v>8354</v>
      </c>
    </row>
    <row r="1688" spans="1:21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0">
        <f t="shared" si="54"/>
        <v>42792.843969907408</v>
      </c>
      <c r="L1688" s="13" t="str">
        <f t="shared" si="55"/>
        <v>2017</v>
      </c>
      <c r="M1688" s="10">
        <f>(((I1688/60)/60)/24)+DATE(1970,1,1)</f>
        <v>42852.802303240736</v>
      </c>
      <c r="N1688" t="b">
        <v>0</v>
      </c>
      <c r="O1688">
        <v>1</v>
      </c>
      <c r="P1688" t="b">
        <v>0</v>
      </c>
      <c r="Q1688" t="s">
        <v>8293</v>
      </c>
      <c r="R1688" s="6">
        <f>E1688/D1688</f>
        <v>3.5999999999999999E-3</v>
      </c>
      <c r="S1688" s="5">
        <f>O1688/E1688</f>
        <v>5.5555555555555552E-2</v>
      </c>
      <c r="T1688" t="s">
        <v>8333</v>
      </c>
      <c r="U1688" t="s">
        <v>8354</v>
      </c>
    </row>
    <row r="1689" spans="1:21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0">
        <f t="shared" si="54"/>
        <v>42802.046817129631</v>
      </c>
      <c r="L1689" s="13" t="str">
        <f t="shared" si="55"/>
        <v>2017</v>
      </c>
      <c r="M1689" s="10">
        <f>(((I1689/60)/60)/24)+DATE(1970,1,1)</f>
        <v>42835.84375</v>
      </c>
      <c r="N1689" t="b">
        <v>0</v>
      </c>
      <c r="O1689">
        <v>39</v>
      </c>
      <c r="P1689" t="b">
        <v>0</v>
      </c>
      <c r="Q1689" t="s">
        <v>8293</v>
      </c>
      <c r="R1689" s="6">
        <f>E1689/D1689</f>
        <v>0.3125</v>
      </c>
      <c r="S1689" s="5">
        <f>O1689/E1689</f>
        <v>1.248E-2</v>
      </c>
      <c r="T1689" t="s">
        <v>8333</v>
      </c>
      <c r="U1689" t="s">
        <v>8354</v>
      </c>
    </row>
    <row r="1690" spans="1:21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0">
        <f t="shared" si="54"/>
        <v>42804.534652777773</v>
      </c>
      <c r="L1690" s="13" t="str">
        <f t="shared" si="55"/>
        <v>2017</v>
      </c>
      <c r="M1690" s="10">
        <f>(((I1690/60)/60)/24)+DATE(1970,1,1)</f>
        <v>42834.492986111116</v>
      </c>
      <c r="N1690" t="b">
        <v>0</v>
      </c>
      <c r="O1690">
        <v>7</v>
      </c>
      <c r="P1690" t="b">
        <v>0</v>
      </c>
      <c r="Q1690" t="s">
        <v>8293</v>
      </c>
      <c r="R1690" s="6">
        <f>E1690/D1690</f>
        <v>0.443</v>
      </c>
      <c r="S1690" s="5">
        <f>O1690/E1690</f>
        <v>3.9503386004514675E-3</v>
      </c>
      <c r="T1690" t="s">
        <v>8333</v>
      </c>
      <c r="U1690" t="s">
        <v>8354</v>
      </c>
    </row>
    <row r="1691" spans="1:2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0">
        <f t="shared" si="54"/>
        <v>42780.942476851851</v>
      </c>
      <c r="L1691" s="13" t="str">
        <f t="shared" si="55"/>
        <v>2017</v>
      </c>
      <c r="M1691" s="10">
        <f>(((I1691/60)/60)/24)+DATE(1970,1,1)</f>
        <v>42810.900810185187</v>
      </c>
      <c r="N1691" t="b">
        <v>0</v>
      </c>
      <c r="O1691">
        <v>14</v>
      </c>
      <c r="P1691" t="b">
        <v>0</v>
      </c>
      <c r="Q1691" t="s">
        <v>8293</v>
      </c>
      <c r="R1691" s="6">
        <f>E1691/D1691</f>
        <v>1</v>
      </c>
      <c r="S1691" s="5">
        <f>O1691/E1691</f>
        <v>5.8333333333333336E-3</v>
      </c>
      <c r="T1691" t="s">
        <v>8333</v>
      </c>
      <c r="U1691" t="s">
        <v>8354</v>
      </c>
    </row>
    <row r="1692" spans="1:21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0">
        <f t="shared" si="54"/>
        <v>42801.43104166667</v>
      </c>
      <c r="L1692" s="13" t="str">
        <f t="shared" si="55"/>
        <v>2017</v>
      </c>
      <c r="M1692" s="10">
        <f>(((I1692/60)/60)/24)+DATE(1970,1,1)</f>
        <v>42831.389374999999</v>
      </c>
      <c r="N1692" t="b">
        <v>0</v>
      </c>
      <c r="O1692">
        <v>11</v>
      </c>
      <c r="P1692" t="b">
        <v>0</v>
      </c>
      <c r="Q1692" t="s">
        <v>8293</v>
      </c>
      <c r="R1692" s="6">
        <f>E1692/D1692</f>
        <v>0.254</v>
      </c>
      <c r="S1692" s="5">
        <f>O1692/E1692</f>
        <v>1.7322834645669291E-2</v>
      </c>
      <c r="T1692" t="s">
        <v>8333</v>
      </c>
      <c r="U1692" t="s">
        <v>8354</v>
      </c>
    </row>
    <row r="1693" spans="1:21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0">
        <f t="shared" si="54"/>
        <v>42795.701481481476</v>
      </c>
      <c r="L1693" s="13" t="str">
        <f t="shared" si="55"/>
        <v>2017</v>
      </c>
      <c r="M1693" s="10">
        <f>(((I1693/60)/60)/24)+DATE(1970,1,1)</f>
        <v>42828.041666666672</v>
      </c>
      <c r="N1693" t="b">
        <v>0</v>
      </c>
      <c r="O1693">
        <v>38</v>
      </c>
      <c r="P1693" t="b">
        <v>0</v>
      </c>
      <c r="Q1693" t="s">
        <v>8293</v>
      </c>
      <c r="R1693" s="6">
        <f>E1693/D1693</f>
        <v>0.33473333333333333</v>
      </c>
      <c r="S1693" s="5">
        <f>O1693/E1693</f>
        <v>3.7841067516430991E-3</v>
      </c>
      <c r="T1693" t="s">
        <v>8333</v>
      </c>
      <c r="U1693" t="s">
        <v>8354</v>
      </c>
    </row>
    <row r="1694" spans="1:21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0">
        <f t="shared" si="54"/>
        <v>42788.151238425926</v>
      </c>
      <c r="L1694" s="13" t="str">
        <f t="shared" si="55"/>
        <v>2017</v>
      </c>
      <c r="M1694" s="10">
        <f>(((I1694/60)/60)/24)+DATE(1970,1,1)</f>
        <v>42820.999305555553</v>
      </c>
      <c r="N1694" t="b">
        <v>0</v>
      </c>
      <c r="O1694">
        <v>15</v>
      </c>
      <c r="P1694" t="b">
        <v>0</v>
      </c>
      <c r="Q1694" t="s">
        <v>8293</v>
      </c>
      <c r="R1694" s="6">
        <f>E1694/D1694</f>
        <v>0.47799999999999998</v>
      </c>
      <c r="S1694" s="5">
        <f>O1694/E1694</f>
        <v>6.2761506276150627E-3</v>
      </c>
      <c r="T1694" t="s">
        <v>8333</v>
      </c>
      <c r="U1694" t="s">
        <v>8354</v>
      </c>
    </row>
    <row r="1695" spans="1:21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0">
        <f t="shared" si="54"/>
        <v>42803.920277777783</v>
      </c>
      <c r="L1695" s="13" t="str">
        <f t="shared" si="55"/>
        <v>2017</v>
      </c>
      <c r="M1695" s="10">
        <f>(((I1695/60)/60)/24)+DATE(1970,1,1)</f>
        <v>42834.833333333328</v>
      </c>
      <c r="N1695" t="b">
        <v>0</v>
      </c>
      <c r="O1695">
        <v>8</v>
      </c>
      <c r="P1695" t="b">
        <v>0</v>
      </c>
      <c r="Q1695" t="s">
        <v>8293</v>
      </c>
      <c r="R1695" s="6">
        <f>E1695/D1695</f>
        <v>9.3333333333333338E-2</v>
      </c>
      <c r="S1695" s="5">
        <f>O1695/E1695</f>
        <v>2.8571428571428571E-2</v>
      </c>
      <c r="T1695" t="s">
        <v>8333</v>
      </c>
      <c r="U1695" t="s">
        <v>8354</v>
      </c>
    </row>
    <row r="1696" spans="1:21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0">
        <f t="shared" si="54"/>
        <v>42791.669837962967</v>
      </c>
      <c r="L1696" s="13" t="str">
        <f t="shared" si="55"/>
        <v>2017</v>
      </c>
      <c r="M1696" s="10">
        <f>(((I1696/60)/60)/24)+DATE(1970,1,1)</f>
        <v>42821.191666666666</v>
      </c>
      <c r="N1696" t="b">
        <v>0</v>
      </c>
      <c r="O1696">
        <v>1</v>
      </c>
      <c r="P1696" t="b">
        <v>0</v>
      </c>
      <c r="Q1696" t="s">
        <v>8293</v>
      </c>
      <c r="R1696" s="6">
        <f>E1696/D1696</f>
        <v>5.0000000000000001E-4</v>
      </c>
      <c r="S1696" s="5">
        <f>O1696/E1696</f>
        <v>0.2</v>
      </c>
      <c r="T1696" t="s">
        <v>8333</v>
      </c>
      <c r="U1696" t="s">
        <v>8354</v>
      </c>
    </row>
    <row r="1697" spans="1:21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0">
        <f t="shared" si="54"/>
        <v>42801.031412037039</v>
      </c>
      <c r="L1697" s="13" t="str">
        <f t="shared" si="55"/>
        <v>2017</v>
      </c>
      <c r="M1697" s="10">
        <f>(((I1697/60)/60)/24)+DATE(1970,1,1)</f>
        <v>42835.041666666672</v>
      </c>
      <c r="N1697" t="b">
        <v>0</v>
      </c>
      <c r="O1697">
        <v>23</v>
      </c>
      <c r="P1697" t="b">
        <v>0</v>
      </c>
      <c r="Q1697" t="s">
        <v>8293</v>
      </c>
      <c r="R1697" s="6">
        <f>E1697/D1697</f>
        <v>0.11708333333333333</v>
      </c>
      <c r="S1697" s="5">
        <f>O1697/E1697</f>
        <v>1.6370106761565837E-2</v>
      </c>
      <c r="T1697" t="s">
        <v>8333</v>
      </c>
      <c r="U1697" t="s">
        <v>8354</v>
      </c>
    </row>
    <row r="1698" spans="1:21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0">
        <f t="shared" si="54"/>
        <v>42796.069571759261</v>
      </c>
      <c r="L1698" s="13" t="str">
        <f t="shared" si="55"/>
        <v>2017</v>
      </c>
      <c r="M1698" s="10">
        <f>(((I1698/60)/60)/24)+DATE(1970,1,1)</f>
        <v>42826.027905092589</v>
      </c>
      <c r="N1698" t="b">
        <v>0</v>
      </c>
      <c r="O1698">
        <v>0</v>
      </c>
      <c r="P1698" t="b">
        <v>0</v>
      </c>
      <c r="Q1698" t="s">
        <v>8293</v>
      </c>
      <c r="R1698" s="6">
        <f>E1698/D1698</f>
        <v>0</v>
      </c>
      <c r="S1698" s="5" t="e">
        <f>O1698/E1698</f>
        <v>#DIV/0!</v>
      </c>
      <c r="T1698" t="s">
        <v>8333</v>
      </c>
      <c r="U1698" t="s">
        <v>8354</v>
      </c>
    </row>
    <row r="1699" spans="1:21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0">
        <f t="shared" si="54"/>
        <v>42805.032962962956</v>
      </c>
      <c r="L1699" s="13" t="str">
        <f t="shared" si="55"/>
        <v>2017</v>
      </c>
      <c r="M1699" s="10">
        <f>(((I1699/60)/60)/24)+DATE(1970,1,1)</f>
        <v>42834.991296296299</v>
      </c>
      <c r="N1699" t="b">
        <v>0</v>
      </c>
      <c r="O1699">
        <v>22</v>
      </c>
      <c r="P1699" t="b">
        <v>0</v>
      </c>
      <c r="Q1699" t="s">
        <v>8293</v>
      </c>
      <c r="R1699" s="6">
        <f>E1699/D1699</f>
        <v>0.20208000000000001</v>
      </c>
      <c r="S1699" s="5">
        <f>O1699/E1699</f>
        <v>8.7094220110847196E-3</v>
      </c>
      <c r="T1699" t="s">
        <v>8333</v>
      </c>
      <c r="U1699" t="s">
        <v>8354</v>
      </c>
    </row>
    <row r="1700" spans="1:21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0">
        <f t="shared" si="54"/>
        <v>42796.207870370374</v>
      </c>
      <c r="L1700" s="13" t="str">
        <f t="shared" si="55"/>
        <v>2017</v>
      </c>
      <c r="M1700" s="10">
        <f>(((I1700/60)/60)/24)+DATE(1970,1,1)</f>
        <v>42820.147916666669</v>
      </c>
      <c r="N1700" t="b">
        <v>0</v>
      </c>
      <c r="O1700">
        <v>0</v>
      </c>
      <c r="P1700" t="b">
        <v>0</v>
      </c>
      <c r="Q1700" t="s">
        <v>8293</v>
      </c>
      <c r="R1700" s="6">
        <f>E1700/D1700</f>
        <v>0</v>
      </c>
      <c r="S1700" s="5" t="e">
        <f>O1700/E1700</f>
        <v>#DIV/0!</v>
      </c>
      <c r="T1700" t="s">
        <v>8333</v>
      </c>
      <c r="U1700" t="s">
        <v>8354</v>
      </c>
    </row>
    <row r="1701" spans="1:21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0">
        <f t="shared" si="54"/>
        <v>42806.863946759258</v>
      </c>
      <c r="L1701" s="13" t="str">
        <f t="shared" si="55"/>
        <v>2017</v>
      </c>
      <c r="M1701" s="10">
        <f>(((I1701/60)/60)/24)+DATE(1970,1,1)</f>
        <v>42836.863946759258</v>
      </c>
      <c r="N1701" t="b">
        <v>0</v>
      </c>
      <c r="O1701">
        <v>4</v>
      </c>
      <c r="P1701" t="b">
        <v>0</v>
      </c>
      <c r="Q1701" t="s">
        <v>8293</v>
      </c>
      <c r="R1701" s="6">
        <f>E1701/D1701</f>
        <v>4.2311459353574929E-2</v>
      </c>
      <c r="S1701" s="5">
        <f>O1701/E1701</f>
        <v>1.8518518518518517E-2</v>
      </c>
      <c r="T1701" t="s">
        <v>8333</v>
      </c>
      <c r="U1701" t="s">
        <v>8354</v>
      </c>
    </row>
    <row r="1702" spans="1:21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0">
        <f t="shared" si="54"/>
        <v>42796.071643518517</v>
      </c>
      <c r="L1702" s="13" t="str">
        <f t="shared" si="55"/>
        <v>2017</v>
      </c>
      <c r="M1702" s="10">
        <f>(((I1702/60)/60)/24)+DATE(1970,1,1)</f>
        <v>42826.166666666672</v>
      </c>
      <c r="N1702" t="b">
        <v>0</v>
      </c>
      <c r="O1702">
        <v>79</v>
      </c>
      <c r="P1702" t="b">
        <v>0</v>
      </c>
      <c r="Q1702" t="s">
        <v>8293</v>
      </c>
      <c r="R1702" s="6">
        <f>E1702/D1702</f>
        <v>0.2606</v>
      </c>
      <c r="S1702" s="5">
        <f>O1702/E1702</f>
        <v>1.5157329240214889E-2</v>
      </c>
      <c r="T1702" t="s">
        <v>8333</v>
      </c>
      <c r="U1702" t="s">
        <v>8354</v>
      </c>
    </row>
    <row r="1703" spans="1:21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0">
        <f t="shared" si="54"/>
        <v>41989.664409722223</v>
      </c>
      <c r="L1703" s="13" t="str">
        <f t="shared" si="55"/>
        <v>2014</v>
      </c>
      <c r="M1703" s="10">
        <f>(((I1703/60)/60)/24)+DATE(1970,1,1)</f>
        <v>42019.664409722223</v>
      </c>
      <c r="N1703" t="b">
        <v>0</v>
      </c>
      <c r="O1703">
        <v>2</v>
      </c>
      <c r="P1703" t="b">
        <v>0</v>
      </c>
      <c r="Q1703" t="s">
        <v>8293</v>
      </c>
      <c r="R1703" s="6">
        <f>E1703/D1703</f>
        <v>1.9801980198019802E-3</v>
      </c>
      <c r="S1703" s="5">
        <f>O1703/E1703</f>
        <v>0.2</v>
      </c>
      <c r="T1703" t="s">
        <v>8333</v>
      </c>
      <c r="U1703" t="s">
        <v>8354</v>
      </c>
    </row>
    <row r="1704" spans="1:21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0">
        <f t="shared" si="54"/>
        <v>42063.869791666672</v>
      </c>
      <c r="L1704" s="13" t="str">
        <f t="shared" si="55"/>
        <v>2015</v>
      </c>
      <c r="M1704" s="10">
        <f>(((I1704/60)/60)/24)+DATE(1970,1,1)</f>
        <v>42093.828125</v>
      </c>
      <c r="N1704" t="b">
        <v>0</v>
      </c>
      <c r="O1704">
        <v>1</v>
      </c>
      <c r="P1704" t="b">
        <v>0</v>
      </c>
      <c r="Q1704" t="s">
        <v>8293</v>
      </c>
      <c r="R1704" s="6">
        <f>E1704/D1704</f>
        <v>6.0606060606060605E-5</v>
      </c>
      <c r="S1704" s="5">
        <f>O1704/E1704</f>
        <v>1</v>
      </c>
      <c r="T1704" t="s">
        <v>8333</v>
      </c>
      <c r="U1704" t="s">
        <v>8354</v>
      </c>
    </row>
    <row r="1705" spans="1:21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0">
        <f t="shared" si="54"/>
        <v>42187.281678240746</v>
      </c>
      <c r="L1705" s="13" t="str">
        <f t="shared" si="55"/>
        <v>2015</v>
      </c>
      <c r="M1705" s="10">
        <f>(((I1705/60)/60)/24)+DATE(1970,1,1)</f>
        <v>42247.281678240746</v>
      </c>
      <c r="N1705" t="b">
        <v>0</v>
      </c>
      <c r="O1705">
        <v>2</v>
      </c>
      <c r="P1705" t="b">
        <v>0</v>
      </c>
      <c r="Q1705" t="s">
        <v>8293</v>
      </c>
      <c r="R1705" s="6">
        <f>E1705/D1705</f>
        <v>1.0200000000000001E-2</v>
      </c>
      <c r="S1705" s="5">
        <f>O1705/E1705</f>
        <v>3.9215686274509803E-2</v>
      </c>
      <c r="T1705" t="s">
        <v>8333</v>
      </c>
      <c r="U1705" t="s">
        <v>8354</v>
      </c>
    </row>
    <row r="1706" spans="1:21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0">
        <f t="shared" si="54"/>
        <v>42021.139733796299</v>
      </c>
      <c r="L1706" s="13" t="str">
        <f t="shared" si="55"/>
        <v>2015</v>
      </c>
      <c r="M1706" s="10">
        <f>(((I1706/60)/60)/24)+DATE(1970,1,1)</f>
        <v>42051.139733796299</v>
      </c>
      <c r="N1706" t="b">
        <v>0</v>
      </c>
      <c r="O1706">
        <v>11</v>
      </c>
      <c r="P1706" t="b">
        <v>0</v>
      </c>
      <c r="Q1706" t="s">
        <v>8293</v>
      </c>
      <c r="R1706" s="6">
        <f>E1706/D1706</f>
        <v>0.65100000000000002</v>
      </c>
      <c r="S1706" s="5">
        <f>O1706/E1706</f>
        <v>8.4485407066052232E-3</v>
      </c>
      <c r="T1706" t="s">
        <v>8333</v>
      </c>
      <c r="U1706" t="s">
        <v>8354</v>
      </c>
    </row>
    <row r="1707" spans="1:21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0">
        <f t="shared" si="54"/>
        <v>42245.016736111109</v>
      </c>
      <c r="L1707" s="13" t="str">
        <f t="shared" si="55"/>
        <v>2015</v>
      </c>
      <c r="M1707" s="10">
        <f>(((I1707/60)/60)/24)+DATE(1970,1,1)</f>
        <v>42256.666666666672</v>
      </c>
      <c r="N1707" t="b">
        <v>0</v>
      </c>
      <c r="O1707">
        <v>0</v>
      </c>
      <c r="P1707" t="b">
        <v>0</v>
      </c>
      <c r="Q1707" t="s">
        <v>8293</v>
      </c>
      <c r="R1707" s="6">
        <f>E1707/D1707</f>
        <v>0</v>
      </c>
      <c r="S1707" s="5" t="e">
        <f>O1707/E1707</f>
        <v>#DIV/0!</v>
      </c>
      <c r="T1707" t="s">
        <v>8333</v>
      </c>
      <c r="U1707" t="s">
        <v>8354</v>
      </c>
    </row>
    <row r="1708" spans="1:21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0">
        <f t="shared" si="54"/>
        <v>42179.306388888886</v>
      </c>
      <c r="L1708" s="13" t="str">
        <f t="shared" si="55"/>
        <v>2015</v>
      </c>
      <c r="M1708" s="10">
        <f>(((I1708/60)/60)/24)+DATE(1970,1,1)</f>
        <v>42239.306388888886</v>
      </c>
      <c r="N1708" t="b">
        <v>0</v>
      </c>
      <c r="O1708">
        <v>0</v>
      </c>
      <c r="P1708" t="b">
        <v>0</v>
      </c>
      <c r="Q1708" t="s">
        <v>8293</v>
      </c>
      <c r="R1708" s="6">
        <f>E1708/D1708</f>
        <v>0</v>
      </c>
      <c r="S1708" s="5" t="e">
        <f>O1708/E1708</f>
        <v>#DIV/0!</v>
      </c>
      <c r="T1708" t="s">
        <v>8333</v>
      </c>
      <c r="U1708" t="s">
        <v>8354</v>
      </c>
    </row>
    <row r="1709" spans="1:21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0">
        <f t="shared" si="54"/>
        <v>42427.721006944441</v>
      </c>
      <c r="L1709" s="13" t="str">
        <f t="shared" si="55"/>
        <v>2016</v>
      </c>
      <c r="M1709" s="10">
        <f>(((I1709/60)/60)/24)+DATE(1970,1,1)</f>
        <v>42457.679340277777</v>
      </c>
      <c r="N1709" t="b">
        <v>0</v>
      </c>
      <c r="O1709">
        <v>9</v>
      </c>
      <c r="P1709" t="b">
        <v>0</v>
      </c>
      <c r="Q1709" t="s">
        <v>8293</v>
      </c>
      <c r="R1709" s="6">
        <f>E1709/D1709</f>
        <v>9.74E-2</v>
      </c>
      <c r="S1709" s="5">
        <f>O1709/E1709</f>
        <v>1.8480492813141684E-2</v>
      </c>
      <c r="T1709" t="s">
        <v>8333</v>
      </c>
      <c r="U1709" t="s">
        <v>8354</v>
      </c>
    </row>
    <row r="1710" spans="1:21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0">
        <f t="shared" si="54"/>
        <v>42451.866967592592</v>
      </c>
      <c r="L1710" s="13" t="str">
        <f t="shared" si="55"/>
        <v>2016</v>
      </c>
      <c r="M1710" s="10">
        <f>(((I1710/60)/60)/24)+DATE(1970,1,1)</f>
        <v>42491.866967592592</v>
      </c>
      <c r="N1710" t="b">
        <v>0</v>
      </c>
      <c r="O1710">
        <v>0</v>
      </c>
      <c r="P1710" t="b">
        <v>0</v>
      </c>
      <c r="Q1710" t="s">
        <v>8293</v>
      </c>
      <c r="R1710" s="6">
        <f>E1710/D1710</f>
        <v>0</v>
      </c>
      <c r="S1710" s="5" t="e">
        <f>O1710/E1710</f>
        <v>#DIV/0!</v>
      </c>
      <c r="T1710" t="s">
        <v>8333</v>
      </c>
      <c r="U1710" t="s">
        <v>8354</v>
      </c>
    </row>
    <row r="1711" spans="1:21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0">
        <f t="shared" si="54"/>
        <v>41841.56381944444</v>
      </c>
      <c r="L1711" s="13" t="str">
        <f t="shared" si="55"/>
        <v>2014</v>
      </c>
      <c r="M1711" s="10">
        <f>(((I1711/60)/60)/24)+DATE(1970,1,1)</f>
        <v>41882.818749999999</v>
      </c>
      <c r="N1711" t="b">
        <v>0</v>
      </c>
      <c r="O1711">
        <v>4</v>
      </c>
      <c r="P1711" t="b">
        <v>0</v>
      </c>
      <c r="Q1711" t="s">
        <v>8293</v>
      </c>
      <c r="R1711" s="6">
        <f>E1711/D1711</f>
        <v>4.8571428571428571E-2</v>
      </c>
      <c r="S1711" s="5">
        <f>O1711/E1711</f>
        <v>4.7058823529411764E-2</v>
      </c>
      <c r="T1711" t="s">
        <v>8333</v>
      </c>
      <c r="U1711" t="s">
        <v>8354</v>
      </c>
    </row>
    <row r="1712" spans="1:21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0">
        <f t="shared" si="54"/>
        <v>42341.59129629629</v>
      </c>
      <c r="L1712" s="13" t="str">
        <f t="shared" si="55"/>
        <v>2015</v>
      </c>
      <c r="M1712" s="10">
        <f>(((I1712/60)/60)/24)+DATE(1970,1,1)</f>
        <v>42387.541666666672</v>
      </c>
      <c r="N1712" t="b">
        <v>0</v>
      </c>
      <c r="O1712">
        <v>1</v>
      </c>
      <c r="P1712" t="b">
        <v>0</v>
      </c>
      <c r="Q1712" t="s">
        <v>8293</v>
      </c>
      <c r="R1712" s="6">
        <f>E1712/D1712</f>
        <v>6.7999999999999996E-3</v>
      </c>
      <c r="S1712" s="5">
        <f>O1712/E1712</f>
        <v>2.9411764705882353E-2</v>
      </c>
      <c r="T1712" t="s">
        <v>8333</v>
      </c>
      <c r="U1712" t="s">
        <v>8354</v>
      </c>
    </row>
    <row r="1713" spans="1:21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0">
        <f t="shared" si="54"/>
        <v>41852.646226851852</v>
      </c>
      <c r="L1713" s="13" t="str">
        <f t="shared" si="55"/>
        <v>2014</v>
      </c>
      <c r="M1713" s="10">
        <f>(((I1713/60)/60)/24)+DATE(1970,1,1)</f>
        <v>41883.646226851852</v>
      </c>
      <c r="N1713" t="b">
        <v>0</v>
      </c>
      <c r="O1713">
        <v>2</v>
      </c>
      <c r="P1713" t="b">
        <v>0</v>
      </c>
      <c r="Q1713" t="s">
        <v>8293</v>
      </c>
      <c r="R1713" s="6">
        <f>E1713/D1713</f>
        <v>0.105</v>
      </c>
      <c r="S1713" s="5">
        <f>O1713/E1713</f>
        <v>1.9047619047619048E-3</v>
      </c>
      <c r="T1713" t="s">
        <v>8333</v>
      </c>
      <c r="U1713" t="s">
        <v>8354</v>
      </c>
    </row>
    <row r="1714" spans="1:21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0">
        <f t="shared" si="54"/>
        <v>42125.913807870369</v>
      </c>
      <c r="L1714" s="13" t="str">
        <f t="shared" si="55"/>
        <v>2015</v>
      </c>
      <c r="M1714" s="10">
        <f>(((I1714/60)/60)/24)+DATE(1970,1,1)</f>
        <v>42185.913807870369</v>
      </c>
      <c r="N1714" t="b">
        <v>0</v>
      </c>
      <c r="O1714">
        <v>0</v>
      </c>
      <c r="P1714" t="b">
        <v>0</v>
      </c>
      <c r="Q1714" t="s">
        <v>8293</v>
      </c>
      <c r="R1714" s="6">
        <f>E1714/D1714</f>
        <v>0</v>
      </c>
      <c r="S1714" s="5" t="e">
        <f>O1714/E1714</f>
        <v>#DIV/0!</v>
      </c>
      <c r="T1714" t="s">
        <v>8333</v>
      </c>
      <c r="U1714" t="s">
        <v>8354</v>
      </c>
    </row>
    <row r="1715" spans="1:21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0">
        <f t="shared" si="54"/>
        <v>41887.801064814819</v>
      </c>
      <c r="L1715" s="13" t="str">
        <f t="shared" si="55"/>
        <v>2014</v>
      </c>
      <c r="M1715" s="10">
        <f>(((I1715/60)/60)/24)+DATE(1970,1,1)</f>
        <v>41917.801064814819</v>
      </c>
      <c r="N1715" t="b">
        <v>0</v>
      </c>
      <c r="O1715">
        <v>1</v>
      </c>
      <c r="P1715" t="b">
        <v>0</v>
      </c>
      <c r="Q1715" t="s">
        <v>8293</v>
      </c>
      <c r="R1715" s="6">
        <f>E1715/D1715</f>
        <v>1.6666666666666666E-2</v>
      </c>
      <c r="S1715" s="5">
        <f>O1715/E1715</f>
        <v>0.02</v>
      </c>
      <c r="T1715" t="s">
        <v>8333</v>
      </c>
      <c r="U1715" t="s">
        <v>8354</v>
      </c>
    </row>
    <row r="1716" spans="1:21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0">
        <f t="shared" si="54"/>
        <v>42095.918530092589</v>
      </c>
      <c r="L1716" s="13" t="str">
        <f t="shared" si="55"/>
        <v>2015</v>
      </c>
      <c r="M1716" s="10">
        <f>(((I1716/60)/60)/24)+DATE(1970,1,1)</f>
        <v>42125.918530092589</v>
      </c>
      <c r="N1716" t="b">
        <v>0</v>
      </c>
      <c r="O1716">
        <v>17</v>
      </c>
      <c r="P1716" t="b">
        <v>0</v>
      </c>
      <c r="Q1716" t="s">
        <v>8293</v>
      </c>
      <c r="R1716" s="6">
        <f>E1716/D1716</f>
        <v>7.868E-2</v>
      </c>
      <c r="S1716" s="5">
        <f>O1716/E1716</f>
        <v>8.6426029486527702E-3</v>
      </c>
      <c r="T1716" t="s">
        <v>8333</v>
      </c>
      <c r="U1716" t="s">
        <v>8354</v>
      </c>
    </row>
    <row r="1717" spans="1:21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0">
        <f t="shared" si="54"/>
        <v>42064.217418981483</v>
      </c>
      <c r="L1717" s="13" t="str">
        <f t="shared" si="55"/>
        <v>2015</v>
      </c>
      <c r="M1717" s="10">
        <f>(((I1717/60)/60)/24)+DATE(1970,1,1)</f>
        <v>42094.140277777777</v>
      </c>
      <c r="N1717" t="b">
        <v>0</v>
      </c>
      <c r="O1717">
        <v>2</v>
      </c>
      <c r="P1717" t="b">
        <v>0</v>
      </c>
      <c r="Q1717" t="s">
        <v>8293</v>
      </c>
      <c r="R1717" s="6">
        <f>E1717/D1717</f>
        <v>2.2000000000000001E-3</v>
      </c>
      <c r="S1717" s="5">
        <f>O1717/E1717</f>
        <v>0.18181818181818182</v>
      </c>
      <c r="T1717" t="s">
        <v>8333</v>
      </c>
      <c r="U1717" t="s">
        <v>8354</v>
      </c>
    </row>
    <row r="1718" spans="1:21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0">
        <f t="shared" si="54"/>
        <v>42673.577534722222</v>
      </c>
      <c r="L1718" s="13" t="str">
        <f t="shared" si="55"/>
        <v>2016</v>
      </c>
      <c r="M1718" s="10">
        <f>(((I1718/60)/60)/24)+DATE(1970,1,1)</f>
        <v>42713.619201388887</v>
      </c>
      <c r="N1718" t="b">
        <v>0</v>
      </c>
      <c r="O1718">
        <v>3</v>
      </c>
      <c r="P1718" t="b">
        <v>0</v>
      </c>
      <c r="Q1718" t="s">
        <v>8293</v>
      </c>
      <c r="R1718" s="6">
        <f>E1718/D1718</f>
        <v>7.4999999999999997E-2</v>
      </c>
      <c r="S1718" s="5">
        <f>O1718/E1718</f>
        <v>0.02</v>
      </c>
      <c r="T1718" t="s">
        <v>8333</v>
      </c>
      <c r="U1718" t="s">
        <v>8354</v>
      </c>
    </row>
    <row r="1719" spans="1:21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0">
        <f t="shared" si="54"/>
        <v>42460.98192129629</v>
      </c>
      <c r="L1719" s="13" t="str">
        <f t="shared" si="55"/>
        <v>2016</v>
      </c>
      <c r="M1719" s="10">
        <f>(((I1719/60)/60)/24)+DATE(1970,1,1)</f>
        <v>42481.166666666672</v>
      </c>
      <c r="N1719" t="b">
        <v>0</v>
      </c>
      <c r="O1719">
        <v>41</v>
      </c>
      <c r="P1719" t="b">
        <v>0</v>
      </c>
      <c r="Q1719" t="s">
        <v>8293</v>
      </c>
      <c r="R1719" s="6">
        <f>E1719/D1719</f>
        <v>0.42725880551301687</v>
      </c>
      <c r="S1719" s="5">
        <f>O1719/E1719</f>
        <v>2.9390681003584228E-2</v>
      </c>
      <c r="T1719" t="s">
        <v>8333</v>
      </c>
      <c r="U1719" t="s">
        <v>8354</v>
      </c>
    </row>
    <row r="1720" spans="1:21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0">
        <f t="shared" si="54"/>
        <v>42460.610520833332</v>
      </c>
      <c r="L1720" s="13" t="str">
        <f t="shared" si="55"/>
        <v>2016</v>
      </c>
      <c r="M1720" s="10">
        <f>(((I1720/60)/60)/24)+DATE(1970,1,1)</f>
        <v>42504.207638888889</v>
      </c>
      <c r="N1720" t="b">
        <v>0</v>
      </c>
      <c r="O1720">
        <v>2</v>
      </c>
      <c r="P1720" t="b">
        <v>0</v>
      </c>
      <c r="Q1720" t="s">
        <v>8293</v>
      </c>
      <c r="R1720" s="6">
        <f>E1720/D1720</f>
        <v>2.142857142857143E-3</v>
      </c>
      <c r="S1720" s="5">
        <f>O1720/E1720</f>
        <v>2.6666666666666668E-2</v>
      </c>
      <c r="T1720" t="s">
        <v>8333</v>
      </c>
      <c r="U1720" t="s">
        <v>8354</v>
      </c>
    </row>
    <row r="1721" spans="1:21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0">
        <f t="shared" si="54"/>
        <v>41869.534618055557</v>
      </c>
      <c r="L1721" s="13" t="str">
        <f t="shared" si="55"/>
        <v>2014</v>
      </c>
      <c r="M1721" s="10">
        <f>(((I1721/60)/60)/24)+DATE(1970,1,1)</f>
        <v>41899.534618055557</v>
      </c>
      <c r="N1721" t="b">
        <v>0</v>
      </c>
      <c r="O1721">
        <v>3</v>
      </c>
      <c r="P1721" t="b">
        <v>0</v>
      </c>
      <c r="Q1721" t="s">
        <v>8293</v>
      </c>
      <c r="R1721" s="6">
        <f>E1721/D1721</f>
        <v>8.7500000000000008E-3</v>
      </c>
      <c r="S1721" s="5">
        <f>O1721/E1721</f>
        <v>8.5714285714285715E-2</v>
      </c>
      <c r="T1721" t="s">
        <v>8333</v>
      </c>
      <c r="U1721" t="s">
        <v>8354</v>
      </c>
    </row>
    <row r="1722" spans="1:21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0">
        <f t="shared" si="54"/>
        <v>41922.783229166671</v>
      </c>
      <c r="L1722" s="13" t="str">
        <f t="shared" si="55"/>
        <v>2014</v>
      </c>
      <c r="M1722" s="10">
        <f>(((I1722/60)/60)/24)+DATE(1970,1,1)</f>
        <v>41952.824895833335</v>
      </c>
      <c r="N1722" t="b">
        <v>0</v>
      </c>
      <c r="O1722">
        <v>8</v>
      </c>
      <c r="P1722" t="b">
        <v>0</v>
      </c>
      <c r="Q1722" t="s">
        <v>8293</v>
      </c>
      <c r="R1722" s="6">
        <f>E1722/D1722</f>
        <v>5.6250000000000001E-2</v>
      </c>
      <c r="S1722" s="5">
        <f>O1722/E1722</f>
        <v>3.5555555555555556E-2</v>
      </c>
      <c r="T1722" t="s">
        <v>8333</v>
      </c>
      <c r="U1722" t="s">
        <v>8354</v>
      </c>
    </row>
    <row r="1723" spans="1:21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0">
        <f t="shared" si="54"/>
        <v>42319.461377314816</v>
      </c>
      <c r="L1723" s="13" t="str">
        <f t="shared" si="55"/>
        <v>2015</v>
      </c>
      <c r="M1723" s="10">
        <f>(((I1723/60)/60)/24)+DATE(1970,1,1)</f>
        <v>42349.461377314816</v>
      </c>
      <c r="N1723" t="b">
        <v>0</v>
      </c>
      <c r="O1723">
        <v>0</v>
      </c>
      <c r="P1723" t="b">
        <v>0</v>
      </c>
      <c r="Q1723" t="s">
        <v>8293</v>
      </c>
      <c r="R1723" s="6">
        <f>E1723/D1723</f>
        <v>0</v>
      </c>
      <c r="S1723" s="5" t="e">
        <f>O1723/E1723</f>
        <v>#DIV/0!</v>
      </c>
      <c r="T1723" t="s">
        <v>8333</v>
      </c>
      <c r="U1723" t="s">
        <v>8354</v>
      </c>
    </row>
    <row r="1724" spans="1:21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0">
        <f t="shared" si="54"/>
        <v>42425.960983796293</v>
      </c>
      <c r="L1724" s="13" t="str">
        <f t="shared" si="55"/>
        <v>2016</v>
      </c>
      <c r="M1724" s="10">
        <f>(((I1724/60)/60)/24)+DATE(1970,1,1)</f>
        <v>42463.006944444445</v>
      </c>
      <c r="N1724" t="b">
        <v>0</v>
      </c>
      <c r="O1724">
        <v>1</v>
      </c>
      <c r="P1724" t="b">
        <v>0</v>
      </c>
      <c r="Q1724" t="s">
        <v>8293</v>
      </c>
      <c r="R1724" s="6">
        <f>E1724/D1724</f>
        <v>3.4722222222222224E-4</v>
      </c>
      <c r="S1724" s="5">
        <f>O1724/E1724</f>
        <v>1</v>
      </c>
      <c r="T1724" t="s">
        <v>8333</v>
      </c>
      <c r="U1724" t="s">
        <v>8354</v>
      </c>
    </row>
    <row r="1725" spans="1:21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0">
        <f t="shared" si="54"/>
        <v>42129.82540509259</v>
      </c>
      <c r="L1725" s="13" t="str">
        <f t="shared" si="55"/>
        <v>2015</v>
      </c>
      <c r="M1725" s="10">
        <f>(((I1725/60)/60)/24)+DATE(1970,1,1)</f>
        <v>42186.25</v>
      </c>
      <c r="N1725" t="b">
        <v>0</v>
      </c>
      <c r="O1725">
        <v>3</v>
      </c>
      <c r="P1725" t="b">
        <v>0</v>
      </c>
      <c r="Q1725" t="s">
        <v>8293</v>
      </c>
      <c r="R1725" s="6">
        <f>E1725/D1725</f>
        <v>6.5000000000000002E-2</v>
      </c>
      <c r="S1725" s="5">
        <f>O1725/E1725</f>
        <v>4.6153846153846158E-3</v>
      </c>
      <c r="T1725" t="s">
        <v>8333</v>
      </c>
      <c r="U1725" t="s">
        <v>8354</v>
      </c>
    </row>
    <row r="1726" spans="1:21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0">
        <f t="shared" si="54"/>
        <v>41912.932430555556</v>
      </c>
      <c r="L1726" s="13" t="str">
        <f t="shared" si="55"/>
        <v>2014</v>
      </c>
      <c r="M1726" s="10">
        <f>(((I1726/60)/60)/24)+DATE(1970,1,1)</f>
        <v>41942.932430555556</v>
      </c>
      <c r="N1726" t="b">
        <v>0</v>
      </c>
      <c r="O1726">
        <v>4</v>
      </c>
      <c r="P1726" t="b">
        <v>0</v>
      </c>
      <c r="Q1726" t="s">
        <v>8293</v>
      </c>
      <c r="R1726" s="6">
        <f>E1726/D1726</f>
        <v>5.8333333333333336E-3</v>
      </c>
      <c r="S1726" s="5">
        <f>O1726/E1726</f>
        <v>0.11428571428571428</v>
      </c>
      <c r="T1726" t="s">
        <v>8333</v>
      </c>
      <c r="U1726" t="s">
        <v>8354</v>
      </c>
    </row>
    <row r="1727" spans="1:21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0">
        <f t="shared" si="54"/>
        <v>41845.968159722222</v>
      </c>
      <c r="L1727" s="13" t="str">
        <f t="shared" si="55"/>
        <v>2014</v>
      </c>
      <c r="M1727" s="10">
        <f>(((I1727/60)/60)/24)+DATE(1970,1,1)</f>
        <v>41875.968159722222</v>
      </c>
      <c r="N1727" t="b">
        <v>0</v>
      </c>
      <c r="O1727">
        <v>9</v>
      </c>
      <c r="P1727" t="b">
        <v>0</v>
      </c>
      <c r="Q1727" t="s">
        <v>8293</v>
      </c>
      <c r="R1727" s="6">
        <f>E1727/D1727</f>
        <v>0.10181818181818182</v>
      </c>
      <c r="S1727" s="5">
        <f>O1727/E1727</f>
        <v>1.607142857142857E-2</v>
      </c>
      <c r="T1727" t="s">
        <v>8333</v>
      </c>
      <c r="U1727" t="s">
        <v>8354</v>
      </c>
    </row>
    <row r="1728" spans="1:21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0">
        <f t="shared" si="54"/>
        <v>41788.919722222221</v>
      </c>
      <c r="L1728" s="13" t="str">
        <f t="shared" si="55"/>
        <v>2014</v>
      </c>
      <c r="M1728" s="10">
        <f>(((I1728/60)/60)/24)+DATE(1970,1,1)</f>
        <v>41817.919722222221</v>
      </c>
      <c r="N1728" t="b">
        <v>0</v>
      </c>
      <c r="O1728">
        <v>16</v>
      </c>
      <c r="P1728" t="b">
        <v>0</v>
      </c>
      <c r="Q1728" t="s">
        <v>8293</v>
      </c>
      <c r="R1728" s="6">
        <f>E1728/D1728</f>
        <v>0.33784615384615385</v>
      </c>
      <c r="S1728" s="5">
        <f>O1728/E1728</f>
        <v>7.2859744990892532E-3</v>
      </c>
      <c r="T1728" t="s">
        <v>8333</v>
      </c>
      <c r="U1728" t="s">
        <v>8354</v>
      </c>
    </row>
    <row r="1729" spans="1:21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0">
        <f t="shared" si="54"/>
        <v>42044.927974537044</v>
      </c>
      <c r="L1729" s="13" t="str">
        <f t="shared" si="55"/>
        <v>2015</v>
      </c>
      <c r="M1729" s="10">
        <f>(((I1729/60)/60)/24)+DATE(1970,1,1)</f>
        <v>42099.458333333328</v>
      </c>
      <c r="N1729" t="b">
        <v>0</v>
      </c>
      <c r="O1729">
        <v>1</v>
      </c>
      <c r="P1729" t="b">
        <v>0</v>
      </c>
      <c r="Q1729" t="s">
        <v>8293</v>
      </c>
      <c r="R1729" s="6">
        <f>E1729/D1729</f>
        <v>3.3333333333333332E-4</v>
      </c>
      <c r="S1729" s="5">
        <f>O1729/E1729</f>
        <v>1</v>
      </c>
      <c r="T1729" t="s">
        <v>8333</v>
      </c>
      <c r="U1729" t="s">
        <v>8354</v>
      </c>
    </row>
    <row r="1730" spans="1:21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0">
        <f t="shared" si="54"/>
        <v>42268.625856481478</v>
      </c>
      <c r="L1730" s="13" t="str">
        <f t="shared" si="55"/>
        <v>2015</v>
      </c>
      <c r="M1730" s="10">
        <f>(((I1730/60)/60)/24)+DATE(1970,1,1)</f>
        <v>42298.625856481478</v>
      </c>
      <c r="N1730" t="b">
        <v>0</v>
      </c>
      <c r="O1730">
        <v>7</v>
      </c>
      <c r="P1730" t="b">
        <v>0</v>
      </c>
      <c r="Q1730" t="s">
        <v>8293</v>
      </c>
      <c r="R1730" s="6">
        <f>E1730/D1730</f>
        <v>0.68400000000000005</v>
      </c>
      <c r="S1730" s="5">
        <f>O1730/E1730</f>
        <v>8.1871345029239772E-3</v>
      </c>
      <c r="T1730" t="s">
        <v>8333</v>
      </c>
      <c r="U1730" t="s">
        <v>8354</v>
      </c>
    </row>
    <row r="1731" spans="1:21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0">
        <f t="shared" ref="K1731:K1794" si="56">(((J1731/60)/60)/24)+DATE(1970,1,1)</f>
        <v>42471.052152777775</v>
      </c>
      <c r="L1731" s="13" t="str">
        <f t="shared" ref="L1731:L1794" si="57">TEXT(K1731,"yyyy")</f>
        <v>2016</v>
      </c>
      <c r="M1731" s="10">
        <f>(((I1731/60)/60)/24)+DATE(1970,1,1)</f>
        <v>42531.052152777775</v>
      </c>
      <c r="N1731" t="b">
        <v>0</v>
      </c>
      <c r="O1731">
        <v>0</v>
      </c>
      <c r="P1731" t="b">
        <v>0</v>
      </c>
      <c r="Q1731" t="s">
        <v>8293</v>
      </c>
      <c r="R1731" s="6">
        <f>E1731/D1731</f>
        <v>0</v>
      </c>
      <c r="S1731" s="5" t="e">
        <f>O1731/E1731</f>
        <v>#DIV/0!</v>
      </c>
      <c r="T1731" t="s">
        <v>8333</v>
      </c>
      <c r="U1731" t="s">
        <v>8354</v>
      </c>
    </row>
    <row r="1732" spans="1:21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0">
        <f t="shared" si="56"/>
        <v>42272.087766203709</v>
      </c>
      <c r="L1732" s="13" t="str">
        <f t="shared" si="57"/>
        <v>2015</v>
      </c>
      <c r="M1732" s="10">
        <f>(((I1732/60)/60)/24)+DATE(1970,1,1)</f>
        <v>42302.087766203709</v>
      </c>
      <c r="N1732" t="b">
        <v>0</v>
      </c>
      <c r="O1732">
        <v>0</v>
      </c>
      <c r="P1732" t="b">
        <v>0</v>
      </c>
      <c r="Q1732" t="s">
        <v>8293</v>
      </c>
      <c r="R1732" s="6">
        <f>E1732/D1732</f>
        <v>0</v>
      </c>
      <c r="S1732" s="5" t="e">
        <f>O1732/E1732</f>
        <v>#DIV/0!</v>
      </c>
      <c r="T1732" t="s">
        <v>8333</v>
      </c>
      <c r="U1732" t="s">
        <v>8354</v>
      </c>
    </row>
    <row r="1733" spans="1:21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0">
        <f t="shared" si="56"/>
        <v>42152.906851851847</v>
      </c>
      <c r="L1733" s="13" t="str">
        <f t="shared" si="57"/>
        <v>2015</v>
      </c>
      <c r="M1733" s="10">
        <f>(((I1733/60)/60)/24)+DATE(1970,1,1)</f>
        <v>42166.625</v>
      </c>
      <c r="N1733" t="b">
        <v>0</v>
      </c>
      <c r="O1733">
        <v>0</v>
      </c>
      <c r="P1733" t="b">
        <v>0</v>
      </c>
      <c r="Q1733" t="s">
        <v>8293</v>
      </c>
      <c r="R1733" s="6">
        <f>E1733/D1733</f>
        <v>0</v>
      </c>
      <c r="S1733" s="5" t="e">
        <f>O1733/E1733</f>
        <v>#DIV/0!</v>
      </c>
      <c r="T1733" t="s">
        <v>8333</v>
      </c>
      <c r="U1733" t="s">
        <v>8354</v>
      </c>
    </row>
    <row r="1734" spans="1:21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0">
        <f t="shared" si="56"/>
        <v>42325.683807870373</v>
      </c>
      <c r="L1734" s="13" t="str">
        <f t="shared" si="57"/>
        <v>2015</v>
      </c>
      <c r="M1734" s="10">
        <f>(((I1734/60)/60)/24)+DATE(1970,1,1)</f>
        <v>42385.208333333328</v>
      </c>
      <c r="N1734" t="b">
        <v>0</v>
      </c>
      <c r="O1734">
        <v>0</v>
      </c>
      <c r="P1734" t="b">
        <v>0</v>
      </c>
      <c r="Q1734" t="s">
        <v>8293</v>
      </c>
      <c r="R1734" s="6">
        <f>E1734/D1734</f>
        <v>0</v>
      </c>
      <c r="S1734" s="5" t="e">
        <f>O1734/E1734</f>
        <v>#DIV/0!</v>
      </c>
      <c r="T1734" t="s">
        <v>8333</v>
      </c>
      <c r="U1734" t="s">
        <v>8354</v>
      </c>
    </row>
    <row r="1735" spans="1:21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0">
        <f t="shared" si="56"/>
        <v>42614.675625000003</v>
      </c>
      <c r="L1735" s="13" t="str">
        <f t="shared" si="57"/>
        <v>2016</v>
      </c>
      <c r="M1735" s="10">
        <f>(((I1735/60)/60)/24)+DATE(1970,1,1)</f>
        <v>42626.895833333328</v>
      </c>
      <c r="N1735" t="b">
        <v>0</v>
      </c>
      <c r="O1735">
        <v>0</v>
      </c>
      <c r="P1735" t="b">
        <v>0</v>
      </c>
      <c r="Q1735" t="s">
        <v>8293</v>
      </c>
      <c r="R1735" s="6">
        <f>E1735/D1735</f>
        <v>0</v>
      </c>
      <c r="S1735" s="5" t="e">
        <f>O1735/E1735</f>
        <v>#DIV/0!</v>
      </c>
      <c r="T1735" t="s">
        <v>8333</v>
      </c>
      <c r="U1735" t="s">
        <v>8354</v>
      </c>
    </row>
    <row r="1736" spans="1:21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0">
        <f t="shared" si="56"/>
        <v>42102.036527777775</v>
      </c>
      <c r="L1736" s="13" t="str">
        <f t="shared" si="57"/>
        <v>2015</v>
      </c>
      <c r="M1736" s="10">
        <f>(((I1736/60)/60)/24)+DATE(1970,1,1)</f>
        <v>42132.036527777775</v>
      </c>
      <c r="N1736" t="b">
        <v>0</v>
      </c>
      <c r="O1736">
        <v>1</v>
      </c>
      <c r="P1736" t="b">
        <v>0</v>
      </c>
      <c r="Q1736" t="s">
        <v>8293</v>
      </c>
      <c r="R1736" s="6">
        <f>E1736/D1736</f>
        <v>2.2222222222222223E-4</v>
      </c>
      <c r="S1736" s="5">
        <f>O1736/E1736</f>
        <v>1</v>
      </c>
      <c r="T1736" t="s">
        <v>8333</v>
      </c>
      <c r="U1736" t="s">
        <v>8354</v>
      </c>
    </row>
    <row r="1737" spans="1:21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0">
        <f t="shared" si="56"/>
        <v>42559.814178240747</v>
      </c>
      <c r="L1737" s="13" t="str">
        <f t="shared" si="57"/>
        <v>2016</v>
      </c>
      <c r="M1737" s="10">
        <f>(((I1737/60)/60)/24)+DATE(1970,1,1)</f>
        <v>42589.814178240747</v>
      </c>
      <c r="N1737" t="b">
        <v>0</v>
      </c>
      <c r="O1737">
        <v>2</v>
      </c>
      <c r="P1737" t="b">
        <v>0</v>
      </c>
      <c r="Q1737" t="s">
        <v>8293</v>
      </c>
      <c r="R1737" s="6">
        <f>E1737/D1737</f>
        <v>0.11</v>
      </c>
      <c r="S1737" s="5">
        <f>O1737/E1737</f>
        <v>1.8181818181818181E-2</v>
      </c>
      <c r="T1737" t="s">
        <v>8333</v>
      </c>
      <c r="U1737" t="s">
        <v>8354</v>
      </c>
    </row>
    <row r="1738" spans="1:21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0">
        <f t="shared" si="56"/>
        <v>42286.861493055556</v>
      </c>
      <c r="L1738" s="13" t="str">
        <f t="shared" si="57"/>
        <v>2015</v>
      </c>
      <c r="M1738" s="10">
        <f>(((I1738/60)/60)/24)+DATE(1970,1,1)</f>
        <v>42316.90315972222</v>
      </c>
      <c r="N1738" t="b">
        <v>0</v>
      </c>
      <c r="O1738">
        <v>1</v>
      </c>
      <c r="P1738" t="b">
        <v>0</v>
      </c>
      <c r="Q1738" t="s">
        <v>8293</v>
      </c>
      <c r="R1738" s="6">
        <f>E1738/D1738</f>
        <v>7.3333333333333332E-3</v>
      </c>
      <c r="S1738" s="5">
        <f>O1738/E1738</f>
        <v>4.5454545454545456E-2</v>
      </c>
      <c r="T1738" t="s">
        <v>8333</v>
      </c>
      <c r="U1738" t="s">
        <v>8354</v>
      </c>
    </row>
    <row r="1739" spans="1:21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0">
        <f t="shared" si="56"/>
        <v>42175.948981481488</v>
      </c>
      <c r="L1739" s="13" t="str">
        <f t="shared" si="57"/>
        <v>2015</v>
      </c>
      <c r="M1739" s="10">
        <f>(((I1739/60)/60)/24)+DATE(1970,1,1)</f>
        <v>42205.948981481488</v>
      </c>
      <c r="N1739" t="b">
        <v>0</v>
      </c>
      <c r="O1739">
        <v>15</v>
      </c>
      <c r="P1739" t="b">
        <v>0</v>
      </c>
      <c r="Q1739" t="s">
        <v>8293</v>
      </c>
      <c r="R1739" s="6">
        <f>E1739/D1739</f>
        <v>0.21249999999999999</v>
      </c>
      <c r="S1739" s="5">
        <f>O1739/E1739</f>
        <v>1.7647058823529412E-2</v>
      </c>
      <c r="T1739" t="s">
        <v>8333</v>
      </c>
      <c r="U1739" t="s">
        <v>8354</v>
      </c>
    </row>
    <row r="1740" spans="1:21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0">
        <f t="shared" si="56"/>
        <v>41884.874328703707</v>
      </c>
      <c r="L1740" s="13" t="str">
        <f t="shared" si="57"/>
        <v>2014</v>
      </c>
      <c r="M1740" s="10">
        <f>(((I1740/60)/60)/24)+DATE(1970,1,1)</f>
        <v>41914.874328703707</v>
      </c>
      <c r="N1740" t="b">
        <v>0</v>
      </c>
      <c r="O1740">
        <v>1</v>
      </c>
      <c r="P1740" t="b">
        <v>0</v>
      </c>
      <c r="Q1740" t="s">
        <v>8293</v>
      </c>
      <c r="R1740" s="6">
        <f>E1740/D1740</f>
        <v>4.0000000000000001E-3</v>
      </c>
      <c r="S1740" s="5">
        <f>O1740/E1740</f>
        <v>0.05</v>
      </c>
      <c r="T1740" t="s">
        <v>8333</v>
      </c>
      <c r="U1740" t="s">
        <v>8354</v>
      </c>
    </row>
    <row r="1741" spans="1:21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0">
        <f t="shared" si="56"/>
        <v>42435.874212962968</v>
      </c>
      <c r="L1741" s="13" t="str">
        <f t="shared" si="57"/>
        <v>2016</v>
      </c>
      <c r="M1741" s="10">
        <f>(((I1741/60)/60)/24)+DATE(1970,1,1)</f>
        <v>42494.832546296297</v>
      </c>
      <c r="N1741" t="b">
        <v>0</v>
      </c>
      <c r="O1741">
        <v>1</v>
      </c>
      <c r="P1741" t="b">
        <v>0</v>
      </c>
      <c r="Q1741" t="s">
        <v>8293</v>
      </c>
      <c r="R1741" s="6">
        <f>E1741/D1741</f>
        <v>1E-3</v>
      </c>
      <c r="S1741" s="5">
        <f>O1741/E1741</f>
        <v>1</v>
      </c>
      <c r="T1741" t="s">
        <v>8333</v>
      </c>
      <c r="U1741" t="s">
        <v>8354</v>
      </c>
    </row>
    <row r="1742" spans="1:21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0">
        <f t="shared" si="56"/>
        <v>42171.817384259266</v>
      </c>
      <c r="L1742" s="13" t="str">
        <f t="shared" si="57"/>
        <v>2015</v>
      </c>
      <c r="M1742" s="10">
        <f>(((I1742/60)/60)/24)+DATE(1970,1,1)</f>
        <v>42201.817384259266</v>
      </c>
      <c r="N1742" t="b">
        <v>0</v>
      </c>
      <c r="O1742">
        <v>0</v>
      </c>
      <c r="P1742" t="b">
        <v>0</v>
      </c>
      <c r="Q1742" t="s">
        <v>8293</v>
      </c>
      <c r="R1742" s="6">
        <f>E1742/D1742</f>
        <v>0</v>
      </c>
      <c r="S1742" s="5" t="e">
        <f>O1742/E1742</f>
        <v>#DIV/0!</v>
      </c>
      <c r="T1742" t="s">
        <v>8333</v>
      </c>
      <c r="U1742" t="s">
        <v>8354</v>
      </c>
    </row>
    <row r="1743" spans="1:21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0">
        <f t="shared" si="56"/>
        <v>42120.628136574072</v>
      </c>
      <c r="L1743" s="13" t="str">
        <f t="shared" si="57"/>
        <v>2015</v>
      </c>
      <c r="M1743" s="10">
        <f>(((I1743/60)/60)/24)+DATE(1970,1,1)</f>
        <v>42165.628136574072</v>
      </c>
      <c r="N1743" t="b">
        <v>0</v>
      </c>
      <c r="O1743">
        <v>52</v>
      </c>
      <c r="P1743" t="b">
        <v>1</v>
      </c>
      <c r="Q1743" t="s">
        <v>8285</v>
      </c>
      <c r="R1743" s="6">
        <f>E1743/D1743</f>
        <v>1.1083333333333334</v>
      </c>
      <c r="S1743" s="5">
        <f>O1743/E1743</f>
        <v>3.9097744360902256E-2</v>
      </c>
      <c r="T1743" t="s">
        <v>8345</v>
      </c>
      <c r="U1743" t="s">
        <v>8346</v>
      </c>
    </row>
    <row r="1744" spans="1:21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0">
        <f t="shared" si="56"/>
        <v>42710.876967592587</v>
      </c>
      <c r="L1744" s="13" t="str">
        <f t="shared" si="57"/>
        <v>2016</v>
      </c>
      <c r="M1744" s="10">
        <f>(((I1744/60)/60)/24)+DATE(1970,1,1)</f>
        <v>42742.875</v>
      </c>
      <c r="N1744" t="b">
        <v>0</v>
      </c>
      <c r="O1744">
        <v>34</v>
      </c>
      <c r="P1744" t="b">
        <v>1</v>
      </c>
      <c r="Q1744" t="s">
        <v>8285</v>
      </c>
      <c r="R1744" s="6">
        <f>E1744/D1744</f>
        <v>1.0874999999999999</v>
      </c>
      <c r="S1744" s="5">
        <f>O1744/E1744</f>
        <v>1.5632183908045976E-2</v>
      </c>
      <c r="T1744" t="s">
        <v>8345</v>
      </c>
      <c r="U1744" t="s">
        <v>8346</v>
      </c>
    </row>
    <row r="1745" spans="1:21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0">
        <f t="shared" si="56"/>
        <v>42586.925636574073</v>
      </c>
      <c r="L1745" s="13" t="str">
        <f t="shared" si="57"/>
        <v>2016</v>
      </c>
      <c r="M1745" s="10">
        <f>(((I1745/60)/60)/24)+DATE(1970,1,1)</f>
        <v>42609.165972222225</v>
      </c>
      <c r="N1745" t="b">
        <v>0</v>
      </c>
      <c r="O1745">
        <v>67</v>
      </c>
      <c r="P1745" t="b">
        <v>1</v>
      </c>
      <c r="Q1745" t="s">
        <v>8285</v>
      </c>
      <c r="R1745" s="6">
        <f>E1745/D1745</f>
        <v>1.0041666666666667</v>
      </c>
      <c r="S1745" s="5">
        <f>O1745/E1745</f>
        <v>1.1120331950207469E-2</v>
      </c>
      <c r="T1745" t="s">
        <v>8345</v>
      </c>
      <c r="U1745" t="s">
        <v>8346</v>
      </c>
    </row>
    <row r="1746" spans="1:21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0">
        <f t="shared" si="56"/>
        <v>42026.605057870373</v>
      </c>
      <c r="L1746" s="13" t="str">
        <f t="shared" si="57"/>
        <v>2015</v>
      </c>
      <c r="M1746" s="10">
        <f>(((I1746/60)/60)/24)+DATE(1970,1,1)</f>
        <v>42071.563391203701</v>
      </c>
      <c r="N1746" t="b">
        <v>0</v>
      </c>
      <c r="O1746">
        <v>70</v>
      </c>
      <c r="P1746" t="b">
        <v>1</v>
      </c>
      <c r="Q1746" t="s">
        <v>8285</v>
      </c>
      <c r="R1746" s="6">
        <f>E1746/D1746</f>
        <v>1.1845454545454546</v>
      </c>
      <c r="S1746" s="5">
        <f>O1746/E1746</f>
        <v>1.0744435917114352E-2</v>
      </c>
      <c r="T1746" t="s">
        <v>8345</v>
      </c>
      <c r="U1746" t="s">
        <v>8346</v>
      </c>
    </row>
    <row r="1747" spans="1:21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0">
        <f t="shared" si="56"/>
        <v>42690.259699074071</v>
      </c>
      <c r="L1747" s="13" t="str">
        <f t="shared" si="57"/>
        <v>2016</v>
      </c>
      <c r="M1747" s="10">
        <f>(((I1747/60)/60)/24)+DATE(1970,1,1)</f>
        <v>42726.083333333328</v>
      </c>
      <c r="N1747" t="b">
        <v>0</v>
      </c>
      <c r="O1747">
        <v>89</v>
      </c>
      <c r="P1747" t="b">
        <v>1</v>
      </c>
      <c r="Q1747" t="s">
        <v>8285</v>
      </c>
      <c r="R1747" s="6">
        <f>E1747/D1747</f>
        <v>1.1401428571428571</v>
      </c>
      <c r="S1747" s="5">
        <f>O1747/E1747</f>
        <v>1.1151484776343817E-2</v>
      </c>
      <c r="T1747" t="s">
        <v>8345</v>
      </c>
      <c r="U1747" t="s">
        <v>8346</v>
      </c>
    </row>
    <row r="1748" spans="1:21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0">
        <f t="shared" si="56"/>
        <v>42668.176701388889</v>
      </c>
      <c r="L1748" s="13" t="str">
        <f t="shared" si="57"/>
        <v>2016</v>
      </c>
      <c r="M1748" s="10">
        <f>(((I1748/60)/60)/24)+DATE(1970,1,1)</f>
        <v>42698.083333333328</v>
      </c>
      <c r="N1748" t="b">
        <v>0</v>
      </c>
      <c r="O1748">
        <v>107</v>
      </c>
      <c r="P1748" t="b">
        <v>1</v>
      </c>
      <c r="Q1748" t="s">
        <v>8285</v>
      </c>
      <c r="R1748" s="6">
        <f>E1748/D1748</f>
        <v>1.4810000000000001</v>
      </c>
      <c r="S1748" s="5">
        <f>O1748/E1748</f>
        <v>4.8165653837497187E-3</v>
      </c>
      <c r="T1748" t="s">
        <v>8345</v>
      </c>
      <c r="U1748" t="s">
        <v>8346</v>
      </c>
    </row>
    <row r="1749" spans="1:21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0">
        <f t="shared" si="56"/>
        <v>42292.435532407413</v>
      </c>
      <c r="L1749" s="13" t="str">
        <f t="shared" si="57"/>
        <v>2015</v>
      </c>
      <c r="M1749" s="10">
        <f>(((I1749/60)/60)/24)+DATE(1970,1,1)</f>
        <v>42321.625</v>
      </c>
      <c r="N1749" t="b">
        <v>0</v>
      </c>
      <c r="O1749">
        <v>159</v>
      </c>
      <c r="P1749" t="b">
        <v>1</v>
      </c>
      <c r="Q1749" t="s">
        <v>8285</v>
      </c>
      <c r="R1749" s="6">
        <f>E1749/D1749</f>
        <v>1.0495555555555556</v>
      </c>
      <c r="S1749" s="5">
        <f>O1749/E1749</f>
        <v>1.6832521702307854E-2</v>
      </c>
      <c r="T1749" t="s">
        <v>8345</v>
      </c>
      <c r="U1749" t="s">
        <v>8346</v>
      </c>
    </row>
    <row r="1750" spans="1:21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0">
        <f t="shared" si="56"/>
        <v>42219.950729166667</v>
      </c>
      <c r="L1750" s="13" t="str">
        <f t="shared" si="57"/>
        <v>2015</v>
      </c>
      <c r="M1750" s="10">
        <f>(((I1750/60)/60)/24)+DATE(1970,1,1)</f>
        <v>42249.950729166667</v>
      </c>
      <c r="N1750" t="b">
        <v>0</v>
      </c>
      <c r="O1750">
        <v>181</v>
      </c>
      <c r="P1750" t="b">
        <v>1</v>
      </c>
      <c r="Q1750" t="s">
        <v>8285</v>
      </c>
      <c r="R1750" s="6">
        <f>E1750/D1750</f>
        <v>1.29948</v>
      </c>
      <c r="S1750" s="5">
        <f>O1750/E1750</f>
        <v>2.785729676485979E-3</v>
      </c>
      <c r="T1750" t="s">
        <v>8345</v>
      </c>
      <c r="U1750" t="s">
        <v>8346</v>
      </c>
    </row>
    <row r="1751" spans="1:21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0">
        <f t="shared" si="56"/>
        <v>42758.975937499999</v>
      </c>
      <c r="L1751" s="13" t="str">
        <f t="shared" si="57"/>
        <v>2017</v>
      </c>
      <c r="M1751" s="10">
        <f>(((I1751/60)/60)/24)+DATE(1970,1,1)</f>
        <v>42795.791666666672</v>
      </c>
      <c r="N1751" t="b">
        <v>0</v>
      </c>
      <c r="O1751">
        <v>131</v>
      </c>
      <c r="P1751" t="b">
        <v>1</v>
      </c>
      <c r="Q1751" t="s">
        <v>8285</v>
      </c>
      <c r="R1751" s="6">
        <f>E1751/D1751</f>
        <v>1.2348756218905472</v>
      </c>
      <c r="S1751" s="5">
        <f>O1751/E1751</f>
        <v>1.055557793803634E-2</v>
      </c>
      <c r="T1751" t="s">
        <v>8345</v>
      </c>
      <c r="U1751" t="s">
        <v>8346</v>
      </c>
    </row>
    <row r="1752" spans="1:21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0">
        <f t="shared" si="56"/>
        <v>42454.836851851855</v>
      </c>
      <c r="L1752" s="13" t="str">
        <f t="shared" si="57"/>
        <v>2016</v>
      </c>
      <c r="M1752" s="10">
        <f>(((I1752/60)/60)/24)+DATE(1970,1,1)</f>
        <v>42479.836851851855</v>
      </c>
      <c r="N1752" t="b">
        <v>0</v>
      </c>
      <c r="O1752">
        <v>125</v>
      </c>
      <c r="P1752" t="b">
        <v>1</v>
      </c>
      <c r="Q1752" t="s">
        <v>8285</v>
      </c>
      <c r="R1752" s="6">
        <f>E1752/D1752</f>
        <v>2.0162</v>
      </c>
      <c r="S1752" s="5">
        <f>O1752/E1752</f>
        <v>1.2399563535363554E-2</v>
      </c>
      <c r="T1752" t="s">
        <v>8345</v>
      </c>
      <c r="U1752" t="s">
        <v>8346</v>
      </c>
    </row>
    <row r="1753" spans="1:21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0">
        <f t="shared" si="56"/>
        <v>42052.7815162037</v>
      </c>
      <c r="L1753" s="13" t="str">
        <f t="shared" si="57"/>
        <v>2015</v>
      </c>
      <c r="M1753" s="10">
        <f>(((I1753/60)/60)/24)+DATE(1970,1,1)</f>
        <v>42082.739849537036</v>
      </c>
      <c r="N1753" t="b">
        <v>0</v>
      </c>
      <c r="O1753">
        <v>61</v>
      </c>
      <c r="P1753" t="b">
        <v>1</v>
      </c>
      <c r="Q1753" t="s">
        <v>8285</v>
      </c>
      <c r="R1753" s="6">
        <f>E1753/D1753</f>
        <v>1.0289999999999999</v>
      </c>
      <c r="S1753" s="5">
        <f>O1753/E1753</f>
        <v>5.928085519922255E-3</v>
      </c>
      <c r="T1753" t="s">
        <v>8345</v>
      </c>
      <c r="U1753" t="s">
        <v>8346</v>
      </c>
    </row>
    <row r="1754" spans="1:21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0">
        <f t="shared" si="56"/>
        <v>42627.253263888888</v>
      </c>
      <c r="L1754" s="13" t="str">
        <f t="shared" si="57"/>
        <v>2016</v>
      </c>
      <c r="M1754" s="10">
        <f>(((I1754/60)/60)/24)+DATE(1970,1,1)</f>
        <v>42657.253263888888</v>
      </c>
      <c r="N1754" t="b">
        <v>0</v>
      </c>
      <c r="O1754">
        <v>90</v>
      </c>
      <c r="P1754" t="b">
        <v>1</v>
      </c>
      <c r="Q1754" t="s">
        <v>8285</v>
      </c>
      <c r="R1754" s="6">
        <f>E1754/D1754</f>
        <v>2.6016666666666666</v>
      </c>
      <c r="S1754" s="5">
        <f>O1754/E1754</f>
        <v>2.8827674567584883E-2</v>
      </c>
      <c r="T1754" t="s">
        <v>8345</v>
      </c>
      <c r="U1754" t="s">
        <v>8346</v>
      </c>
    </row>
    <row r="1755" spans="1:21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0">
        <f t="shared" si="56"/>
        <v>42420.74962962963</v>
      </c>
      <c r="L1755" s="13" t="str">
        <f t="shared" si="57"/>
        <v>2016</v>
      </c>
      <c r="M1755" s="10">
        <f>(((I1755/60)/60)/24)+DATE(1970,1,1)</f>
        <v>42450.707962962959</v>
      </c>
      <c r="N1755" t="b">
        <v>0</v>
      </c>
      <c r="O1755">
        <v>35</v>
      </c>
      <c r="P1755" t="b">
        <v>1</v>
      </c>
      <c r="Q1755" t="s">
        <v>8285</v>
      </c>
      <c r="R1755" s="6">
        <f>E1755/D1755</f>
        <v>1.08</v>
      </c>
      <c r="S1755" s="5">
        <f>O1755/E1755</f>
        <v>2.1604938271604936E-3</v>
      </c>
      <c r="T1755" t="s">
        <v>8345</v>
      </c>
      <c r="U1755" t="s">
        <v>8346</v>
      </c>
    </row>
    <row r="1756" spans="1:21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0">
        <f t="shared" si="56"/>
        <v>42067.876770833333</v>
      </c>
      <c r="L1756" s="13" t="str">
        <f t="shared" si="57"/>
        <v>2015</v>
      </c>
      <c r="M1756" s="10">
        <f>(((I1756/60)/60)/24)+DATE(1970,1,1)</f>
        <v>42097.835104166668</v>
      </c>
      <c r="N1756" t="b">
        <v>0</v>
      </c>
      <c r="O1756">
        <v>90</v>
      </c>
      <c r="P1756" t="b">
        <v>1</v>
      </c>
      <c r="Q1756" t="s">
        <v>8285</v>
      </c>
      <c r="R1756" s="6">
        <f>E1756/D1756</f>
        <v>1.1052941176470588</v>
      </c>
      <c r="S1756" s="5">
        <f>O1756/E1756</f>
        <v>9.5795635976583283E-3</v>
      </c>
      <c r="T1756" t="s">
        <v>8345</v>
      </c>
      <c r="U1756" t="s">
        <v>8346</v>
      </c>
    </row>
    <row r="1757" spans="1:21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0">
        <f t="shared" si="56"/>
        <v>42252.788900462961</v>
      </c>
      <c r="L1757" s="13" t="str">
        <f t="shared" si="57"/>
        <v>2015</v>
      </c>
      <c r="M1757" s="10">
        <f>(((I1757/60)/60)/24)+DATE(1970,1,1)</f>
        <v>42282.788900462961</v>
      </c>
      <c r="N1757" t="b">
        <v>0</v>
      </c>
      <c r="O1757">
        <v>4</v>
      </c>
      <c r="P1757" t="b">
        <v>1</v>
      </c>
      <c r="Q1757" t="s">
        <v>8285</v>
      </c>
      <c r="R1757" s="6">
        <f>E1757/D1757</f>
        <v>1.2</v>
      </c>
      <c r="S1757" s="5">
        <f>O1757/E1757</f>
        <v>0.13333333333333333</v>
      </c>
      <c r="T1757" t="s">
        <v>8345</v>
      </c>
      <c r="U1757" t="s">
        <v>8346</v>
      </c>
    </row>
    <row r="1758" spans="1:21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0">
        <f t="shared" si="56"/>
        <v>42571.167465277773</v>
      </c>
      <c r="L1758" s="13" t="str">
        <f t="shared" si="57"/>
        <v>2016</v>
      </c>
      <c r="M1758" s="10">
        <f>(((I1758/60)/60)/24)+DATE(1970,1,1)</f>
        <v>42611.167465277773</v>
      </c>
      <c r="N1758" t="b">
        <v>0</v>
      </c>
      <c r="O1758">
        <v>120</v>
      </c>
      <c r="P1758" t="b">
        <v>1</v>
      </c>
      <c r="Q1758" t="s">
        <v>8285</v>
      </c>
      <c r="R1758" s="6">
        <f>E1758/D1758</f>
        <v>1.0282909090909091</v>
      </c>
      <c r="S1758" s="5">
        <f>O1758/E1758</f>
        <v>2.121790791427965E-2</v>
      </c>
      <c r="T1758" t="s">
        <v>8345</v>
      </c>
      <c r="U1758" t="s">
        <v>8346</v>
      </c>
    </row>
    <row r="1759" spans="1:21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0">
        <f t="shared" si="56"/>
        <v>42733.827349537038</v>
      </c>
      <c r="L1759" s="13" t="str">
        <f t="shared" si="57"/>
        <v>2016</v>
      </c>
      <c r="M1759" s="10">
        <f>(((I1759/60)/60)/24)+DATE(1970,1,1)</f>
        <v>42763.811805555553</v>
      </c>
      <c r="N1759" t="b">
        <v>0</v>
      </c>
      <c r="O1759">
        <v>14</v>
      </c>
      <c r="P1759" t="b">
        <v>1</v>
      </c>
      <c r="Q1759" t="s">
        <v>8285</v>
      </c>
      <c r="R1759" s="6">
        <f>E1759/D1759</f>
        <v>1.1599999999999999</v>
      </c>
      <c r="S1759" s="5">
        <f>O1759/E1759</f>
        <v>2.413793103448276E-3</v>
      </c>
      <c r="T1759" t="s">
        <v>8345</v>
      </c>
      <c r="U1759" t="s">
        <v>8346</v>
      </c>
    </row>
    <row r="1760" spans="1:21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0">
        <f t="shared" si="56"/>
        <v>42505.955925925926</v>
      </c>
      <c r="L1760" s="13" t="str">
        <f t="shared" si="57"/>
        <v>2016</v>
      </c>
      <c r="M1760" s="10">
        <f>(((I1760/60)/60)/24)+DATE(1970,1,1)</f>
        <v>42565.955925925926</v>
      </c>
      <c r="N1760" t="b">
        <v>0</v>
      </c>
      <c r="O1760">
        <v>27</v>
      </c>
      <c r="P1760" t="b">
        <v>1</v>
      </c>
      <c r="Q1760" t="s">
        <v>8285</v>
      </c>
      <c r="R1760" s="6">
        <f>E1760/D1760</f>
        <v>1.147</v>
      </c>
      <c r="S1760" s="5">
        <f>O1760/E1760</f>
        <v>2.3539668700959023E-2</v>
      </c>
      <c r="T1760" t="s">
        <v>8345</v>
      </c>
      <c r="U1760" t="s">
        <v>8346</v>
      </c>
    </row>
    <row r="1761" spans="1:21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0">
        <f t="shared" si="56"/>
        <v>42068.829039351855</v>
      </c>
      <c r="L1761" s="13" t="str">
        <f t="shared" si="57"/>
        <v>2015</v>
      </c>
      <c r="M1761" s="10">
        <f>(((I1761/60)/60)/24)+DATE(1970,1,1)</f>
        <v>42088.787372685183</v>
      </c>
      <c r="N1761" t="b">
        <v>0</v>
      </c>
      <c r="O1761">
        <v>49</v>
      </c>
      <c r="P1761" t="b">
        <v>1</v>
      </c>
      <c r="Q1761" t="s">
        <v>8285</v>
      </c>
      <c r="R1761" s="6">
        <f>E1761/D1761</f>
        <v>1.0660000000000001</v>
      </c>
      <c r="S1761" s="5">
        <f>O1761/E1761</f>
        <v>9.1932457786116327E-3</v>
      </c>
      <c r="T1761" t="s">
        <v>8345</v>
      </c>
      <c r="U1761" t="s">
        <v>8346</v>
      </c>
    </row>
    <row r="1762" spans="1:21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0">
        <f t="shared" si="56"/>
        <v>42405.67260416667</v>
      </c>
      <c r="L1762" s="13" t="str">
        <f t="shared" si="57"/>
        <v>2016</v>
      </c>
      <c r="M1762" s="10">
        <f>(((I1762/60)/60)/24)+DATE(1970,1,1)</f>
        <v>42425.67260416667</v>
      </c>
      <c r="N1762" t="b">
        <v>0</v>
      </c>
      <c r="O1762">
        <v>102</v>
      </c>
      <c r="P1762" t="b">
        <v>1</v>
      </c>
      <c r="Q1762" t="s">
        <v>8285</v>
      </c>
      <c r="R1762" s="6">
        <f>E1762/D1762</f>
        <v>1.6544000000000001</v>
      </c>
      <c r="S1762" s="5">
        <f>O1762/E1762</f>
        <v>1.2330754352030947E-2</v>
      </c>
      <c r="T1762" t="s">
        <v>8345</v>
      </c>
      <c r="U1762" t="s">
        <v>8346</v>
      </c>
    </row>
    <row r="1763" spans="1:21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0">
        <f t="shared" si="56"/>
        <v>42209.567824074074</v>
      </c>
      <c r="L1763" s="13" t="str">
        <f t="shared" si="57"/>
        <v>2015</v>
      </c>
      <c r="M1763" s="10">
        <f>(((I1763/60)/60)/24)+DATE(1970,1,1)</f>
        <v>42259.567824074074</v>
      </c>
      <c r="N1763" t="b">
        <v>0</v>
      </c>
      <c r="O1763">
        <v>3</v>
      </c>
      <c r="P1763" t="b">
        <v>1</v>
      </c>
      <c r="Q1763" t="s">
        <v>8285</v>
      </c>
      <c r="R1763" s="6">
        <f>E1763/D1763</f>
        <v>1.55</v>
      </c>
      <c r="S1763" s="5">
        <f>O1763/E1763</f>
        <v>1.935483870967742E-2</v>
      </c>
      <c r="T1763" t="s">
        <v>8345</v>
      </c>
      <c r="U1763" t="s">
        <v>8346</v>
      </c>
    </row>
    <row r="1764" spans="1:2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0">
        <f t="shared" si="56"/>
        <v>42410.982002314813</v>
      </c>
      <c r="L1764" s="13" t="str">
        <f t="shared" si="57"/>
        <v>2016</v>
      </c>
      <c r="M1764" s="10">
        <f>(((I1764/60)/60)/24)+DATE(1970,1,1)</f>
        <v>42440.982002314813</v>
      </c>
      <c r="N1764" t="b">
        <v>0</v>
      </c>
      <c r="O1764">
        <v>25</v>
      </c>
      <c r="P1764" t="b">
        <v>1</v>
      </c>
      <c r="Q1764" t="s">
        <v>8285</v>
      </c>
      <c r="R1764" s="6">
        <f>E1764/D1764</f>
        <v>8.85</v>
      </c>
      <c r="S1764" s="5">
        <f>O1764/E1764</f>
        <v>2.8248587570621469E-2</v>
      </c>
      <c r="T1764" t="s">
        <v>8345</v>
      </c>
      <c r="U1764" t="s">
        <v>8346</v>
      </c>
    </row>
    <row r="1765" spans="1:21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0">
        <f t="shared" si="56"/>
        <v>42636.868518518517</v>
      </c>
      <c r="L1765" s="13" t="str">
        <f t="shared" si="57"/>
        <v>2016</v>
      </c>
      <c r="M1765" s="10">
        <f>(((I1765/60)/60)/24)+DATE(1970,1,1)</f>
        <v>42666.868518518517</v>
      </c>
      <c r="N1765" t="b">
        <v>0</v>
      </c>
      <c r="O1765">
        <v>118</v>
      </c>
      <c r="P1765" t="b">
        <v>1</v>
      </c>
      <c r="Q1765" t="s">
        <v>8285</v>
      </c>
      <c r="R1765" s="6">
        <f>E1765/D1765</f>
        <v>1.0190833333333333</v>
      </c>
      <c r="S1765" s="5">
        <f>O1765/E1765</f>
        <v>9.6491945375746183E-3</v>
      </c>
      <c r="T1765" t="s">
        <v>8345</v>
      </c>
      <c r="U1765" t="s">
        <v>8346</v>
      </c>
    </row>
    <row r="1766" spans="1:21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0">
        <f t="shared" si="56"/>
        <v>41825.485868055555</v>
      </c>
      <c r="L1766" s="13" t="str">
        <f t="shared" si="57"/>
        <v>2014</v>
      </c>
      <c r="M1766" s="10">
        <f>(((I1766/60)/60)/24)+DATE(1970,1,1)</f>
        <v>41854.485868055555</v>
      </c>
      <c r="N1766" t="b">
        <v>1</v>
      </c>
      <c r="O1766">
        <v>39</v>
      </c>
      <c r="P1766" t="b">
        <v>0</v>
      </c>
      <c r="Q1766" t="s">
        <v>8285</v>
      </c>
      <c r="R1766" s="6">
        <f>E1766/D1766</f>
        <v>0.19600000000000001</v>
      </c>
      <c r="S1766" s="5">
        <f>O1766/E1766</f>
        <v>1.8089053803339517E-2</v>
      </c>
      <c r="T1766" t="s">
        <v>8345</v>
      </c>
      <c r="U1766" t="s">
        <v>8346</v>
      </c>
    </row>
    <row r="1767" spans="1:21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0">
        <f t="shared" si="56"/>
        <v>41834.980462962965</v>
      </c>
      <c r="L1767" s="13" t="str">
        <f t="shared" si="57"/>
        <v>2014</v>
      </c>
      <c r="M1767" s="10">
        <f>(((I1767/60)/60)/24)+DATE(1970,1,1)</f>
        <v>41864.980462962965</v>
      </c>
      <c r="N1767" t="b">
        <v>1</v>
      </c>
      <c r="O1767">
        <v>103</v>
      </c>
      <c r="P1767" t="b">
        <v>0</v>
      </c>
      <c r="Q1767" t="s">
        <v>8285</v>
      </c>
      <c r="R1767" s="6">
        <f>E1767/D1767</f>
        <v>0.59467839999999994</v>
      </c>
      <c r="S1767" s="5">
        <f>O1767/E1767</f>
        <v>1.3856228845708874E-2</v>
      </c>
      <c r="T1767" t="s">
        <v>8345</v>
      </c>
      <c r="U1767" t="s">
        <v>8346</v>
      </c>
    </row>
    <row r="1768" spans="1:21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0">
        <f t="shared" si="56"/>
        <v>41855.859814814816</v>
      </c>
      <c r="L1768" s="13" t="str">
        <f t="shared" si="57"/>
        <v>2014</v>
      </c>
      <c r="M1768" s="10">
        <f>(((I1768/60)/60)/24)+DATE(1970,1,1)</f>
        <v>41876.859814814816</v>
      </c>
      <c r="N1768" t="b">
        <v>1</v>
      </c>
      <c r="O1768">
        <v>0</v>
      </c>
      <c r="P1768" t="b">
        <v>0</v>
      </c>
      <c r="Q1768" t="s">
        <v>8285</v>
      </c>
      <c r="R1768" s="6">
        <f>E1768/D1768</f>
        <v>0</v>
      </c>
      <c r="S1768" s="5" t="e">
        <f>O1768/E1768</f>
        <v>#DIV/0!</v>
      </c>
      <c r="T1768" t="s">
        <v>8345</v>
      </c>
      <c r="U1768" t="s">
        <v>8346</v>
      </c>
    </row>
    <row r="1769" spans="1:21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0">
        <f t="shared" si="56"/>
        <v>41824.658379629633</v>
      </c>
      <c r="L1769" s="13" t="str">
        <f t="shared" si="57"/>
        <v>2014</v>
      </c>
      <c r="M1769" s="10">
        <f>(((I1769/60)/60)/24)+DATE(1970,1,1)</f>
        <v>41854.658379629633</v>
      </c>
      <c r="N1769" t="b">
        <v>1</v>
      </c>
      <c r="O1769">
        <v>39</v>
      </c>
      <c r="P1769" t="b">
        <v>0</v>
      </c>
      <c r="Q1769" t="s">
        <v>8285</v>
      </c>
      <c r="R1769" s="6">
        <f>E1769/D1769</f>
        <v>0.4572</v>
      </c>
      <c r="S1769" s="5">
        <f>O1769/E1769</f>
        <v>1.7060367454068241E-2</v>
      </c>
      <c r="T1769" t="s">
        <v>8345</v>
      </c>
      <c r="U1769" t="s">
        <v>8346</v>
      </c>
    </row>
    <row r="1770" spans="1:21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0">
        <f t="shared" si="56"/>
        <v>41849.560694444444</v>
      </c>
      <c r="L1770" s="13" t="str">
        <f t="shared" si="57"/>
        <v>2014</v>
      </c>
      <c r="M1770" s="10">
        <f>(((I1770/60)/60)/24)+DATE(1970,1,1)</f>
        <v>41909.560694444444</v>
      </c>
      <c r="N1770" t="b">
        <v>1</v>
      </c>
      <c r="O1770">
        <v>15</v>
      </c>
      <c r="P1770" t="b">
        <v>0</v>
      </c>
      <c r="Q1770" t="s">
        <v>8285</v>
      </c>
      <c r="R1770" s="6">
        <f>E1770/D1770</f>
        <v>3.7400000000000003E-2</v>
      </c>
      <c r="S1770" s="5">
        <f>O1770/E1770</f>
        <v>8.0213903743315509E-2</v>
      </c>
      <c r="T1770" t="s">
        <v>8345</v>
      </c>
      <c r="U1770" t="s">
        <v>8346</v>
      </c>
    </row>
    <row r="1771" spans="1:21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0">
        <f t="shared" si="56"/>
        <v>41987.818969907406</v>
      </c>
      <c r="L1771" s="13" t="str">
        <f t="shared" si="57"/>
        <v>2014</v>
      </c>
      <c r="M1771" s="10">
        <f>(((I1771/60)/60)/24)+DATE(1970,1,1)</f>
        <v>42017.818969907406</v>
      </c>
      <c r="N1771" t="b">
        <v>1</v>
      </c>
      <c r="O1771">
        <v>22</v>
      </c>
      <c r="P1771" t="b">
        <v>0</v>
      </c>
      <c r="Q1771" t="s">
        <v>8285</v>
      </c>
      <c r="R1771" s="6">
        <f>E1771/D1771</f>
        <v>2.7025E-2</v>
      </c>
      <c r="S1771" s="5">
        <f>O1771/E1771</f>
        <v>2.0351526364477335E-2</v>
      </c>
      <c r="T1771" t="s">
        <v>8345</v>
      </c>
      <c r="U1771" t="s">
        <v>8346</v>
      </c>
    </row>
    <row r="1772" spans="1:21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0">
        <f t="shared" si="56"/>
        <v>41891.780023148152</v>
      </c>
      <c r="L1772" s="13" t="str">
        <f t="shared" si="57"/>
        <v>2014</v>
      </c>
      <c r="M1772" s="10">
        <f>(((I1772/60)/60)/24)+DATE(1970,1,1)</f>
        <v>41926.780023148152</v>
      </c>
      <c r="N1772" t="b">
        <v>1</v>
      </c>
      <c r="O1772">
        <v>92</v>
      </c>
      <c r="P1772" t="b">
        <v>0</v>
      </c>
      <c r="Q1772" t="s">
        <v>8285</v>
      </c>
      <c r="R1772" s="6">
        <f>E1772/D1772</f>
        <v>0.56514285714285717</v>
      </c>
      <c r="S1772" s="5">
        <f>O1772/E1772</f>
        <v>6.6445182724252493E-3</v>
      </c>
      <c r="T1772" t="s">
        <v>8345</v>
      </c>
      <c r="U1772" t="s">
        <v>8346</v>
      </c>
    </row>
    <row r="1773" spans="1:21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0">
        <f t="shared" si="56"/>
        <v>41905.979629629634</v>
      </c>
      <c r="L1773" s="13" t="str">
        <f t="shared" si="57"/>
        <v>2014</v>
      </c>
      <c r="M1773" s="10">
        <f>(((I1773/60)/60)/24)+DATE(1970,1,1)</f>
        <v>41935.979629629634</v>
      </c>
      <c r="N1773" t="b">
        <v>1</v>
      </c>
      <c r="O1773">
        <v>25</v>
      </c>
      <c r="P1773" t="b">
        <v>0</v>
      </c>
      <c r="Q1773" t="s">
        <v>8285</v>
      </c>
      <c r="R1773" s="6">
        <f>E1773/D1773</f>
        <v>0.21309523809523809</v>
      </c>
      <c r="S1773" s="5">
        <f>O1773/E1773</f>
        <v>2.7932960893854747E-2</v>
      </c>
      <c r="T1773" t="s">
        <v>8345</v>
      </c>
      <c r="U1773" t="s">
        <v>8346</v>
      </c>
    </row>
    <row r="1774" spans="1:21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0">
        <f t="shared" si="56"/>
        <v>41766.718009259261</v>
      </c>
      <c r="L1774" s="13" t="str">
        <f t="shared" si="57"/>
        <v>2014</v>
      </c>
      <c r="M1774" s="10">
        <f>(((I1774/60)/60)/24)+DATE(1970,1,1)</f>
        <v>41826.718009259261</v>
      </c>
      <c r="N1774" t="b">
        <v>1</v>
      </c>
      <c r="O1774">
        <v>19</v>
      </c>
      <c r="P1774" t="b">
        <v>0</v>
      </c>
      <c r="Q1774" t="s">
        <v>8285</v>
      </c>
      <c r="R1774" s="6">
        <f>E1774/D1774</f>
        <v>0.156</v>
      </c>
      <c r="S1774" s="5">
        <f>O1774/E1774</f>
        <v>2.2144522144522144E-2</v>
      </c>
      <c r="T1774" t="s">
        <v>8345</v>
      </c>
      <c r="U1774" t="s">
        <v>8346</v>
      </c>
    </row>
    <row r="1775" spans="1:21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0">
        <f t="shared" si="56"/>
        <v>41978.760393518518</v>
      </c>
      <c r="L1775" s="13" t="str">
        <f t="shared" si="57"/>
        <v>2014</v>
      </c>
      <c r="M1775" s="10">
        <f>(((I1775/60)/60)/24)+DATE(1970,1,1)</f>
        <v>42023.760393518518</v>
      </c>
      <c r="N1775" t="b">
        <v>1</v>
      </c>
      <c r="O1775">
        <v>19</v>
      </c>
      <c r="P1775" t="b">
        <v>0</v>
      </c>
      <c r="Q1775" t="s">
        <v>8285</v>
      </c>
      <c r="R1775" s="6">
        <f>E1775/D1775</f>
        <v>6.2566666666666673E-2</v>
      </c>
      <c r="S1775" s="5">
        <f>O1775/E1775</f>
        <v>1.0122535961640916E-2</v>
      </c>
      <c r="T1775" t="s">
        <v>8345</v>
      </c>
      <c r="U1775" t="s">
        <v>8346</v>
      </c>
    </row>
    <row r="1776" spans="1:21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0">
        <f t="shared" si="56"/>
        <v>41930.218657407408</v>
      </c>
      <c r="L1776" s="13" t="str">
        <f t="shared" si="57"/>
        <v>2014</v>
      </c>
      <c r="M1776" s="10">
        <f>(((I1776/60)/60)/24)+DATE(1970,1,1)</f>
        <v>41972.624305555553</v>
      </c>
      <c r="N1776" t="b">
        <v>1</v>
      </c>
      <c r="O1776">
        <v>13</v>
      </c>
      <c r="P1776" t="b">
        <v>0</v>
      </c>
      <c r="Q1776" t="s">
        <v>8285</v>
      </c>
      <c r="R1776" s="6">
        <f>E1776/D1776</f>
        <v>0.4592</v>
      </c>
      <c r="S1776" s="5">
        <f>O1776/E1776</f>
        <v>1.1324041811846691E-2</v>
      </c>
      <c r="T1776" t="s">
        <v>8345</v>
      </c>
      <c r="U1776" t="s">
        <v>8346</v>
      </c>
    </row>
    <row r="1777" spans="1:21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0">
        <f t="shared" si="56"/>
        <v>41891.976388888892</v>
      </c>
      <c r="L1777" s="13" t="str">
        <f t="shared" si="57"/>
        <v>2014</v>
      </c>
      <c r="M1777" s="10">
        <f>(((I1777/60)/60)/24)+DATE(1970,1,1)</f>
        <v>41936.976388888892</v>
      </c>
      <c r="N1777" t="b">
        <v>1</v>
      </c>
      <c r="O1777">
        <v>124</v>
      </c>
      <c r="P1777" t="b">
        <v>0</v>
      </c>
      <c r="Q1777" t="s">
        <v>8285</v>
      </c>
      <c r="R1777" s="6">
        <f>E1777/D1777</f>
        <v>0.65101538461538466</v>
      </c>
      <c r="S1777" s="5">
        <f>O1777/E1777</f>
        <v>5.8606673598638808E-3</v>
      </c>
      <c r="T1777" t="s">
        <v>8345</v>
      </c>
      <c r="U1777" t="s">
        <v>8346</v>
      </c>
    </row>
    <row r="1778" spans="1:21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0">
        <f t="shared" si="56"/>
        <v>41905.95684027778</v>
      </c>
      <c r="L1778" s="13" t="str">
        <f t="shared" si="57"/>
        <v>2014</v>
      </c>
      <c r="M1778" s="10">
        <f>(((I1778/60)/60)/24)+DATE(1970,1,1)</f>
        <v>41941.95684027778</v>
      </c>
      <c r="N1778" t="b">
        <v>1</v>
      </c>
      <c r="O1778">
        <v>4</v>
      </c>
      <c r="P1778" t="b">
        <v>0</v>
      </c>
      <c r="Q1778" t="s">
        <v>8285</v>
      </c>
      <c r="R1778" s="6">
        <f>E1778/D1778</f>
        <v>6.7000000000000004E-2</v>
      </c>
      <c r="S1778" s="5">
        <f>O1778/E1778</f>
        <v>1.1940298507462687E-2</v>
      </c>
      <c r="T1778" t="s">
        <v>8345</v>
      </c>
      <c r="U1778" t="s">
        <v>8346</v>
      </c>
    </row>
    <row r="1779" spans="1:21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0">
        <f t="shared" si="56"/>
        <v>42025.357094907406</v>
      </c>
      <c r="L1779" s="13" t="str">
        <f t="shared" si="57"/>
        <v>2015</v>
      </c>
      <c r="M1779" s="10">
        <f>(((I1779/60)/60)/24)+DATE(1970,1,1)</f>
        <v>42055.357094907406</v>
      </c>
      <c r="N1779" t="b">
        <v>1</v>
      </c>
      <c r="O1779">
        <v>10</v>
      </c>
      <c r="P1779" t="b">
        <v>0</v>
      </c>
      <c r="Q1779" t="s">
        <v>8285</v>
      </c>
      <c r="R1779" s="6">
        <f>E1779/D1779</f>
        <v>0.135625</v>
      </c>
      <c r="S1779" s="5">
        <f>O1779/E1779</f>
        <v>1.5360983102918587E-2</v>
      </c>
      <c r="T1779" t="s">
        <v>8345</v>
      </c>
      <c r="U1779" t="s">
        <v>8346</v>
      </c>
    </row>
    <row r="1780" spans="1:21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0">
        <f t="shared" si="56"/>
        <v>42045.86336805555</v>
      </c>
      <c r="L1780" s="13" t="str">
        <f t="shared" si="57"/>
        <v>2015</v>
      </c>
      <c r="M1780" s="10">
        <f>(((I1780/60)/60)/24)+DATE(1970,1,1)</f>
        <v>42090.821701388893</v>
      </c>
      <c r="N1780" t="b">
        <v>1</v>
      </c>
      <c r="O1780">
        <v>15</v>
      </c>
      <c r="P1780" t="b">
        <v>0</v>
      </c>
      <c r="Q1780" t="s">
        <v>8285</v>
      </c>
      <c r="R1780" s="6">
        <f>E1780/D1780</f>
        <v>1.9900000000000001E-2</v>
      </c>
      <c r="S1780" s="5">
        <f>O1780/E1780</f>
        <v>1.507537688442211E-2</v>
      </c>
      <c r="T1780" t="s">
        <v>8345</v>
      </c>
      <c r="U1780" t="s">
        <v>8346</v>
      </c>
    </row>
    <row r="1781" spans="1:21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0">
        <f t="shared" si="56"/>
        <v>42585.691898148143</v>
      </c>
      <c r="L1781" s="13" t="str">
        <f t="shared" si="57"/>
        <v>2016</v>
      </c>
      <c r="M1781" s="10">
        <f>(((I1781/60)/60)/24)+DATE(1970,1,1)</f>
        <v>42615.691898148143</v>
      </c>
      <c r="N1781" t="b">
        <v>1</v>
      </c>
      <c r="O1781">
        <v>38</v>
      </c>
      <c r="P1781" t="b">
        <v>0</v>
      </c>
      <c r="Q1781" t="s">
        <v>8285</v>
      </c>
      <c r="R1781" s="6">
        <f>E1781/D1781</f>
        <v>0.36236363636363639</v>
      </c>
      <c r="S1781" s="5">
        <f>O1781/E1781</f>
        <v>9.5333667837431014E-3</v>
      </c>
      <c r="T1781" t="s">
        <v>8345</v>
      </c>
      <c r="U1781" t="s">
        <v>8346</v>
      </c>
    </row>
    <row r="1782" spans="1:21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0">
        <f t="shared" si="56"/>
        <v>42493.600810185191</v>
      </c>
      <c r="L1782" s="13" t="str">
        <f t="shared" si="57"/>
        <v>2016</v>
      </c>
      <c r="M1782" s="10">
        <f>(((I1782/60)/60)/24)+DATE(1970,1,1)</f>
        <v>42553.600810185191</v>
      </c>
      <c r="N1782" t="b">
        <v>1</v>
      </c>
      <c r="O1782">
        <v>152</v>
      </c>
      <c r="P1782" t="b">
        <v>0</v>
      </c>
      <c r="Q1782" t="s">
        <v>8285</v>
      </c>
      <c r="R1782" s="6">
        <f>E1782/D1782</f>
        <v>0.39743333333333336</v>
      </c>
      <c r="S1782" s="5">
        <f>O1782/E1782</f>
        <v>1.2748469344963516E-2</v>
      </c>
      <c r="T1782" t="s">
        <v>8345</v>
      </c>
      <c r="U1782" t="s">
        <v>8346</v>
      </c>
    </row>
    <row r="1783" spans="1:21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0">
        <f t="shared" si="56"/>
        <v>42597.617418981477</v>
      </c>
      <c r="L1783" s="13" t="str">
        <f t="shared" si="57"/>
        <v>2016</v>
      </c>
      <c r="M1783" s="10">
        <f>(((I1783/60)/60)/24)+DATE(1970,1,1)</f>
        <v>42628.617418981477</v>
      </c>
      <c r="N1783" t="b">
        <v>1</v>
      </c>
      <c r="O1783">
        <v>24</v>
      </c>
      <c r="P1783" t="b">
        <v>0</v>
      </c>
      <c r="Q1783" t="s">
        <v>8285</v>
      </c>
      <c r="R1783" s="6">
        <f>E1783/D1783</f>
        <v>0.25763636363636366</v>
      </c>
      <c r="S1783" s="5">
        <f>O1783/E1783</f>
        <v>1.6937191249117856E-2</v>
      </c>
      <c r="T1783" t="s">
        <v>8345</v>
      </c>
      <c r="U1783" t="s">
        <v>8346</v>
      </c>
    </row>
    <row r="1784" spans="1:21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0">
        <f t="shared" si="56"/>
        <v>42388.575104166666</v>
      </c>
      <c r="L1784" s="13" t="str">
        <f t="shared" si="57"/>
        <v>2016</v>
      </c>
      <c r="M1784" s="10">
        <f>(((I1784/60)/60)/24)+DATE(1970,1,1)</f>
        <v>42421.575104166666</v>
      </c>
      <c r="N1784" t="b">
        <v>1</v>
      </c>
      <c r="O1784">
        <v>76</v>
      </c>
      <c r="P1784" t="b">
        <v>0</v>
      </c>
      <c r="Q1784" t="s">
        <v>8285</v>
      </c>
      <c r="R1784" s="6">
        <f>E1784/D1784</f>
        <v>0.15491428571428573</v>
      </c>
      <c r="S1784" s="5">
        <f>O1784/E1784</f>
        <v>1.4016967908520842E-2</v>
      </c>
      <c r="T1784" t="s">
        <v>8345</v>
      </c>
      <c r="U1784" t="s">
        <v>8346</v>
      </c>
    </row>
    <row r="1785" spans="1:21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0">
        <f t="shared" si="56"/>
        <v>42115.949976851851</v>
      </c>
      <c r="L1785" s="13" t="str">
        <f t="shared" si="57"/>
        <v>2015</v>
      </c>
      <c r="M1785" s="10">
        <f>(((I1785/60)/60)/24)+DATE(1970,1,1)</f>
        <v>42145.949976851851</v>
      </c>
      <c r="N1785" t="b">
        <v>1</v>
      </c>
      <c r="O1785">
        <v>185</v>
      </c>
      <c r="P1785" t="b">
        <v>0</v>
      </c>
      <c r="Q1785" t="s">
        <v>8285</v>
      </c>
      <c r="R1785" s="6">
        <f>E1785/D1785</f>
        <v>0.236925</v>
      </c>
      <c r="S1785" s="5">
        <f>O1785/E1785</f>
        <v>1.9520945446871371E-2</v>
      </c>
      <c r="T1785" t="s">
        <v>8345</v>
      </c>
      <c r="U1785" t="s">
        <v>8346</v>
      </c>
    </row>
    <row r="1786" spans="1:21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0">
        <f t="shared" si="56"/>
        <v>42003.655555555553</v>
      </c>
      <c r="L1786" s="13" t="str">
        <f t="shared" si="57"/>
        <v>2014</v>
      </c>
      <c r="M1786" s="10">
        <f>(((I1786/60)/60)/24)+DATE(1970,1,1)</f>
        <v>42035.142361111109</v>
      </c>
      <c r="N1786" t="b">
        <v>1</v>
      </c>
      <c r="O1786">
        <v>33</v>
      </c>
      <c r="P1786" t="b">
        <v>0</v>
      </c>
      <c r="Q1786" t="s">
        <v>8285</v>
      </c>
      <c r="R1786" s="6">
        <f>E1786/D1786</f>
        <v>0.39760000000000001</v>
      </c>
      <c r="S1786" s="5">
        <f>O1786/E1786</f>
        <v>1.659959758551308E-2</v>
      </c>
      <c r="T1786" t="s">
        <v>8345</v>
      </c>
      <c r="U1786" t="s">
        <v>8346</v>
      </c>
    </row>
    <row r="1787" spans="1:21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0">
        <f t="shared" si="56"/>
        <v>41897.134895833333</v>
      </c>
      <c r="L1787" s="13" t="str">
        <f t="shared" si="57"/>
        <v>2014</v>
      </c>
      <c r="M1787" s="10">
        <f>(((I1787/60)/60)/24)+DATE(1970,1,1)</f>
        <v>41928</v>
      </c>
      <c r="N1787" t="b">
        <v>1</v>
      </c>
      <c r="O1787">
        <v>108</v>
      </c>
      <c r="P1787" t="b">
        <v>0</v>
      </c>
      <c r="Q1787" t="s">
        <v>8285</v>
      </c>
      <c r="R1787" s="6">
        <f>E1787/D1787</f>
        <v>0.20220833333333332</v>
      </c>
      <c r="S1787" s="5">
        <f>O1787/E1787</f>
        <v>2.2254275705749022E-2</v>
      </c>
      <c r="T1787" t="s">
        <v>8345</v>
      </c>
      <c r="U1787" t="s">
        <v>8346</v>
      </c>
    </row>
    <row r="1788" spans="1:21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0">
        <f t="shared" si="56"/>
        <v>41958.550659722227</v>
      </c>
      <c r="L1788" s="13" t="str">
        <f t="shared" si="57"/>
        <v>2014</v>
      </c>
      <c r="M1788" s="10">
        <f>(((I1788/60)/60)/24)+DATE(1970,1,1)</f>
        <v>41988.550659722227</v>
      </c>
      <c r="N1788" t="b">
        <v>1</v>
      </c>
      <c r="O1788">
        <v>29</v>
      </c>
      <c r="P1788" t="b">
        <v>0</v>
      </c>
      <c r="Q1788" t="s">
        <v>8285</v>
      </c>
      <c r="R1788" s="6">
        <f>E1788/D1788</f>
        <v>0.47631578947368419</v>
      </c>
      <c r="S1788" s="5">
        <f>O1788/E1788</f>
        <v>3.2044198895027624E-2</v>
      </c>
      <c r="T1788" t="s">
        <v>8345</v>
      </c>
      <c r="U1788" t="s">
        <v>8346</v>
      </c>
    </row>
    <row r="1789" spans="1:21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0">
        <f t="shared" si="56"/>
        <v>42068.65552083333</v>
      </c>
      <c r="L1789" s="13" t="str">
        <f t="shared" si="57"/>
        <v>2015</v>
      </c>
      <c r="M1789" s="10">
        <f>(((I1789/60)/60)/24)+DATE(1970,1,1)</f>
        <v>42098.613854166666</v>
      </c>
      <c r="N1789" t="b">
        <v>1</v>
      </c>
      <c r="O1789">
        <v>24</v>
      </c>
      <c r="P1789" t="b">
        <v>0</v>
      </c>
      <c r="Q1789" t="s">
        <v>8285</v>
      </c>
      <c r="R1789" s="6">
        <f>E1789/D1789</f>
        <v>0.15329999999999999</v>
      </c>
      <c r="S1789" s="5">
        <f>O1789/E1789</f>
        <v>1.5655577299412915E-2</v>
      </c>
      <c r="T1789" t="s">
        <v>8345</v>
      </c>
      <c r="U1789" t="s">
        <v>8346</v>
      </c>
    </row>
    <row r="1790" spans="1:21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0">
        <f t="shared" si="56"/>
        <v>41913.94840277778</v>
      </c>
      <c r="L1790" s="13" t="str">
        <f t="shared" si="57"/>
        <v>2014</v>
      </c>
      <c r="M1790" s="10">
        <f>(((I1790/60)/60)/24)+DATE(1970,1,1)</f>
        <v>41943.94840277778</v>
      </c>
      <c r="N1790" t="b">
        <v>1</v>
      </c>
      <c r="O1790">
        <v>4</v>
      </c>
      <c r="P1790" t="b">
        <v>0</v>
      </c>
      <c r="Q1790" t="s">
        <v>8285</v>
      </c>
      <c r="R1790" s="6">
        <f>E1790/D1790</f>
        <v>1.3818181818181818E-2</v>
      </c>
      <c r="S1790" s="5">
        <f>O1790/E1790</f>
        <v>5.2631578947368418E-2</v>
      </c>
      <c r="T1790" t="s">
        <v>8345</v>
      </c>
      <c r="U1790" t="s">
        <v>8346</v>
      </c>
    </row>
    <row r="1791" spans="1:21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0">
        <f t="shared" si="56"/>
        <v>41956.250034722223</v>
      </c>
      <c r="L1791" s="13" t="str">
        <f t="shared" si="57"/>
        <v>2014</v>
      </c>
      <c r="M1791" s="10">
        <f>(((I1791/60)/60)/24)+DATE(1970,1,1)</f>
        <v>42016.250034722223</v>
      </c>
      <c r="N1791" t="b">
        <v>1</v>
      </c>
      <c r="O1791">
        <v>4</v>
      </c>
      <c r="P1791" t="b">
        <v>0</v>
      </c>
      <c r="Q1791" t="s">
        <v>8285</v>
      </c>
      <c r="R1791" s="6">
        <f>E1791/D1791</f>
        <v>5.0000000000000001E-3</v>
      </c>
      <c r="S1791" s="5">
        <f>O1791/E1791</f>
        <v>0.1</v>
      </c>
      <c r="T1791" t="s">
        <v>8345</v>
      </c>
      <c r="U1791" t="s">
        <v>8346</v>
      </c>
    </row>
    <row r="1792" spans="1:21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0">
        <f t="shared" si="56"/>
        <v>42010.674513888895</v>
      </c>
      <c r="L1792" s="13" t="str">
        <f t="shared" si="57"/>
        <v>2015</v>
      </c>
      <c r="M1792" s="10">
        <f>(((I1792/60)/60)/24)+DATE(1970,1,1)</f>
        <v>42040.674513888895</v>
      </c>
      <c r="N1792" t="b">
        <v>1</v>
      </c>
      <c r="O1792">
        <v>15</v>
      </c>
      <c r="P1792" t="b">
        <v>0</v>
      </c>
      <c r="Q1792" t="s">
        <v>8285</v>
      </c>
      <c r="R1792" s="6">
        <f>E1792/D1792</f>
        <v>4.9575757575757579E-2</v>
      </c>
      <c r="S1792" s="5">
        <f>O1792/E1792</f>
        <v>9.1687041564792182E-3</v>
      </c>
      <c r="T1792" t="s">
        <v>8345</v>
      </c>
      <c r="U1792" t="s">
        <v>8346</v>
      </c>
    </row>
    <row r="1793" spans="1:21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0">
        <f t="shared" si="56"/>
        <v>41973.740335648152</v>
      </c>
      <c r="L1793" s="13" t="str">
        <f t="shared" si="57"/>
        <v>2014</v>
      </c>
      <c r="M1793" s="10">
        <f>(((I1793/60)/60)/24)+DATE(1970,1,1)</f>
        <v>42033.740335648152</v>
      </c>
      <c r="N1793" t="b">
        <v>1</v>
      </c>
      <c r="O1793">
        <v>4</v>
      </c>
      <c r="P1793" t="b">
        <v>0</v>
      </c>
      <c r="Q1793" t="s">
        <v>8285</v>
      </c>
      <c r="R1793" s="6">
        <f>E1793/D1793</f>
        <v>3.5666666666666666E-2</v>
      </c>
      <c r="S1793" s="5">
        <f>O1793/E1793</f>
        <v>3.7383177570093455E-2</v>
      </c>
      <c r="T1793" t="s">
        <v>8345</v>
      </c>
      <c r="U1793" t="s">
        <v>8346</v>
      </c>
    </row>
    <row r="1794" spans="1:21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0">
        <f t="shared" si="56"/>
        <v>42189.031041666662</v>
      </c>
      <c r="L1794" s="13" t="str">
        <f t="shared" si="57"/>
        <v>2015</v>
      </c>
      <c r="M1794" s="10">
        <f>(((I1794/60)/60)/24)+DATE(1970,1,1)</f>
        <v>42226.290972222225</v>
      </c>
      <c r="N1794" t="b">
        <v>1</v>
      </c>
      <c r="O1794">
        <v>139</v>
      </c>
      <c r="P1794" t="b">
        <v>0</v>
      </c>
      <c r="Q1794" t="s">
        <v>8285</v>
      </c>
      <c r="R1794" s="6">
        <f>E1794/D1794</f>
        <v>0.61124000000000001</v>
      </c>
      <c r="S1794" s="5">
        <f>O1794/E1794</f>
        <v>9.0962633335514697E-3</v>
      </c>
      <c r="T1794" t="s">
        <v>8345</v>
      </c>
      <c r="U1794" t="s">
        <v>8346</v>
      </c>
    </row>
    <row r="1795" spans="1:21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0">
        <f t="shared" ref="K1795:K1858" si="58">(((J1795/60)/60)/24)+DATE(1970,1,1)</f>
        <v>41940.89166666667</v>
      </c>
      <c r="L1795" s="13" t="str">
        <f t="shared" ref="L1795:L1858" si="59">TEXT(K1795,"yyyy")</f>
        <v>2014</v>
      </c>
      <c r="M1795" s="10">
        <f>(((I1795/60)/60)/24)+DATE(1970,1,1)</f>
        <v>41970.933333333334</v>
      </c>
      <c r="N1795" t="b">
        <v>1</v>
      </c>
      <c r="O1795">
        <v>2</v>
      </c>
      <c r="P1795" t="b">
        <v>0</v>
      </c>
      <c r="Q1795" t="s">
        <v>8285</v>
      </c>
      <c r="R1795" s="6">
        <f>E1795/D1795</f>
        <v>1.3333333333333334E-2</v>
      </c>
      <c r="S1795" s="5">
        <f>O1795/E1795</f>
        <v>0.05</v>
      </c>
      <c r="T1795" t="s">
        <v>8345</v>
      </c>
      <c r="U1795" t="s">
        <v>8346</v>
      </c>
    </row>
    <row r="1796" spans="1:21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0">
        <f t="shared" si="58"/>
        <v>42011.551180555558</v>
      </c>
      <c r="L1796" s="13" t="str">
        <f t="shared" si="59"/>
        <v>2015</v>
      </c>
      <c r="M1796" s="10">
        <f>(((I1796/60)/60)/24)+DATE(1970,1,1)</f>
        <v>42046.551180555558</v>
      </c>
      <c r="N1796" t="b">
        <v>1</v>
      </c>
      <c r="O1796">
        <v>18</v>
      </c>
      <c r="P1796" t="b">
        <v>0</v>
      </c>
      <c r="Q1796" t="s">
        <v>8285</v>
      </c>
      <c r="R1796" s="6">
        <f>E1796/D1796</f>
        <v>0.11077777777777778</v>
      </c>
      <c r="S1796" s="5">
        <f>O1796/E1796</f>
        <v>1.8054162487462388E-2</v>
      </c>
      <c r="T1796" t="s">
        <v>8345</v>
      </c>
      <c r="U1796" t="s">
        <v>8346</v>
      </c>
    </row>
    <row r="1797" spans="1:21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0">
        <f t="shared" si="58"/>
        <v>42628.288668981477</v>
      </c>
      <c r="L1797" s="13" t="str">
        <f t="shared" si="59"/>
        <v>2016</v>
      </c>
      <c r="M1797" s="10">
        <f>(((I1797/60)/60)/24)+DATE(1970,1,1)</f>
        <v>42657.666666666672</v>
      </c>
      <c r="N1797" t="b">
        <v>1</v>
      </c>
      <c r="O1797">
        <v>81</v>
      </c>
      <c r="P1797" t="b">
        <v>0</v>
      </c>
      <c r="Q1797" t="s">
        <v>8285</v>
      </c>
      <c r="R1797" s="6">
        <f>E1797/D1797</f>
        <v>0.38735714285714284</v>
      </c>
      <c r="S1797" s="5">
        <f>O1797/E1797</f>
        <v>7.4681910381707538E-3</v>
      </c>
      <c r="T1797" t="s">
        <v>8345</v>
      </c>
      <c r="U1797" t="s">
        <v>8346</v>
      </c>
    </row>
    <row r="1798" spans="1:21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0">
        <f t="shared" si="58"/>
        <v>42515.439421296294</v>
      </c>
      <c r="L1798" s="13" t="str">
        <f t="shared" si="59"/>
        <v>2016</v>
      </c>
      <c r="M1798" s="10">
        <f>(((I1798/60)/60)/24)+DATE(1970,1,1)</f>
        <v>42575.439421296294</v>
      </c>
      <c r="N1798" t="b">
        <v>1</v>
      </c>
      <c r="O1798">
        <v>86</v>
      </c>
      <c r="P1798" t="b">
        <v>0</v>
      </c>
      <c r="Q1798" t="s">
        <v>8285</v>
      </c>
      <c r="R1798" s="6">
        <f>E1798/D1798</f>
        <v>0.22052631578947368</v>
      </c>
      <c r="S1798" s="5">
        <f>O1798/E1798</f>
        <v>2.052505966587112E-2</v>
      </c>
      <c r="T1798" t="s">
        <v>8345</v>
      </c>
      <c r="U1798" t="s">
        <v>8346</v>
      </c>
    </row>
    <row r="1799" spans="1:21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0">
        <f t="shared" si="58"/>
        <v>42689.56931712963</v>
      </c>
      <c r="L1799" s="13" t="str">
        <f t="shared" si="59"/>
        <v>2016</v>
      </c>
      <c r="M1799" s="10">
        <f>(((I1799/60)/60)/24)+DATE(1970,1,1)</f>
        <v>42719.56931712963</v>
      </c>
      <c r="N1799" t="b">
        <v>1</v>
      </c>
      <c r="O1799">
        <v>140</v>
      </c>
      <c r="P1799" t="b">
        <v>0</v>
      </c>
      <c r="Q1799" t="s">
        <v>8285</v>
      </c>
      <c r="R1799" s="6">
        <f>E1799/D1799</f>
        <v>0.67549999999999999</v>
      </c>
      <c r="S1799" s="5">
        <f>O1799/E1799</f>
        <v>2.072538860103627E-2</v>
      </c>
      <c r="T1799" t="s">
        <v>8345</v>
      </c>
      <c r="U1799" t="s">
        <v>8346</v>
      </c>
    </row>
    <row r="1800" spans="1:21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0">
        <f t="shared" si="58"/>
        <v>42344.32677083333</v>
      </c>
      <c r="L1800" s="13" t="str">
        <f t="shared" si="59"/>
        <v>2015</v>
      </c>
      <c r="M1800" s="10">
        <f>(((I1800/60)/60)/24)+DATE(1970,1,1)</f>
        <v>42404.32677083333</v>
      </c>
      <c r="N1800" t="b">
        <v>1</v>
      </c>
      <c r="O1800">
        <v>37</v>
      </c>
      <c r="P1800" t="b">
        <v>0</v>
      </c>
      <c r="Q1800" t="s">
        <v>8285</v>
      </c>
      <c r="R1800" s="6">
        <f>E1800/D1800</f>
        <v>0.136375</v>
      </c>
      <c r="S1800" s="5">
        <f>O1800/E1800</f>
        <v>1.6956920256645278E-2</v>
      </c>
      <c r="T1800" t="s">
        <v>8345</v>
      </c>
      <c r="U1800" t="s">
        <v>8346</v>
      </c>
    </row>
    <row r="1801" spans="1:21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0">
        <f t="shared" si="58"/>
        <v>41934.842685185184</v>
      </c>
      <c r="L1801" s="13" t="str">
        <f t="shared" si="59"/>
        <v>2014</v>
      </c>
      <c r="M1801" s="10">
        <f>(((I1801/60)/60)/24)+DATE(1970,1,1)</f>
        <v>41954.884351851855</v>
      </c>
      <c r="N1801" t="b">
        <v>1</v>
      </c>
      <c r="O1801">
        <v>6</v>
      </c>
      <c r="P1801" t="b">
        <v>0</v>
      </c>
      <c r="Q1801" t="s">
        <v>8285</v>
      </c>
      <c r="R1801" s="6">
        <f>E1801/D1801</f>
        <v>1.7457500000000001E-2</v>
      </c>
      <c r="S1801" s="5">
        <f>O1801/E1801</f>
        <v>8.5922955749677787E-2</v>
      </c>
      <c r="T1801" t="s">
        <v>8345</v>
      </c>
      <c r="U1801" t="s">
        <v>8346</v>
      </c>
    </row>
    <row r="1802" spans="1:21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0">
        <f t="shared" si="58"/>
        <v>42623.606134259258</v>
      </c>
      <c r="L1802" s="13" t="str">
        <f t="shared" si="59"/>
        <v>2016</v>
      </c>
      <c r="M1802" s="10">
        <f>(((I1802/60)/60)/24)+DATE(1970,1,1)</f>
        <v>42653.606134259258</v>
      </c>
      <c r="N1802" t="b">
        <v>1</v>
      </c>
      <c r="O1802">
        <v>113</v>
      </c>
      <c r="P1802" t="b">
        <v>0</v>
      </c>
      <c r="Q1802" t="s">
        <v>8285</v>
      </c>
      <c r="R1802" s="6">
        <f>E1802/D1802</f>
        <v>0.20449632511889321</v>
      </c>
      <c r="S1802" s="5">
        <f>O1802/E1802</f>
        <v>1.1945031712473573E-2</v>
      </c>
      <c r="T1802" t="s">
        <v>8345</v>
      </c>
      <c r="U1802" t="s">
        <v>8346</v>
      </c>
    </row>
    <row r="1803" spans="1:21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0">
        <f t="shared" si="58"/>
        <v>42321.660509259258</v>
      </c>
      <c r="L1803" s="13" t="str">
        <f t="shared" si="59"/>
        <v>2015</v>
      </c>
      <c r="M1803" s="10">
        <f>(((I1803/60)/60)/24)+DATE(1970,1,1)</f>
        <v>42353.506944444445</v>
      </c>
      <c r="N1803" t="b">
        <v>1</v>
      </c>
      <c r="O1803">
        <v>37</v>
      </c>
      <c r="P1803" t="b">
        <v>0</v>
      </c>
      <c r="Q1803" t="s">
        <v>8285</v>
      </c>
      <c r="R1803" s="6">
        <f>E1803/D1803</f>
        <v>0.13852941176470587</v>
      </c>
      <c r="S1803" s="5">
        <f>O1803/E1803</f>
        <v>1.5711252653927813E-2</v>
      </c>
      <c r="T1803" t="s">
        <v>8345</v>
      </c>
      <c r="U1803" t="s">
        <v>8346</v>
      </c>
    </row>
    <row r="1804" spans="1:21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0">
        <f t="shared" si="58"/>
        <v>42159.47256944445</v>
      </c>
      <c r="L1804" s="13" t="str">
        <f t="shared" si="59"/>
        <v>2015</v>
      </c>
      <c r="M1804" s="10">
        <f>(((I1804/60)/60)/24)+DATE(1970,1,1)</f>
        <v>42182.915972222225</v>
      </c>
      <c r="N1804" t="b">
        <v>1</v>
      </c>
      <c r="O1804">
        <v>18</v>
      </c>
      <c r="P1804" t="b">
        <v>0</v>
      </c>
      <c r="Q1804" t="s">
        <v>8285</v>
      </c>
      <c r="R1804" s="6">
        <f>E1804/D1804</f>
        <v>0.48485714285714288</v>
      </c>
      <c r="S1804" s="5">
        <f>O1804/E1804</f>
        <v>1.060695344725987E-2</v>
      </c>
      <c r="T1804" t="s">
        <v>8345</v>
      </c>
      <c r="U1804" t="s">
        <v>8346</v>
      </c>
    </row>
    <row r="1805" spans="1:21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0">
        <f t="shared" si="58"/>
        <v>42018.071550925932</v>
      </c>
      <c r="L1805" s="13" t="str">
        <f t="shared" si="59"/>
        <v>2015</v>
      </c>
      <c r="M1805" s="10">
        <f>(((I1805/60)/60)/24)+DATE(1970,1,1)</f>
        <v>42049.071550925932</v>
      </c>
      <c r="N1805" t="b">
        <v>1</v>
      </c>
      <c r="O1805">
        <v>75</v>
      </c>
      <c r="P1805" t="b">
        <v>0</v>
      </c>
      <c r="Q1805" t="s">
        <v>8285</v>
      </c>
      <c r="R1805" s="6">
        <f>E1805/D1805</f>
        <v>0.308</v>
      </c>
      <c r="S1805" s="5">
        <f>O1805/E1805</f>
        <v>1.3914656771799629E-2</v>
      </c>
      <c r="T1805" t="s">
        <v>8345</v>
      </c>
      <c r="U1805" t="s">
        <v>8346</v>
      </c>
    </row>
    <row r="1806" spans="1:21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0">
        <f t="shared" si="58"/>
        <v>42282.678287037037</v>
      </c>
      <c r="L1806" s="13" t="str">
        <f t="shared" si="59"/>
        <v>2015</v>
      </c>
      <c r="M1806" s="10">
        <f>(((I1806/60)/60)/24)+DATE(1970,1,1)</f>
        <v>42322.719953703709</v>
      </c>
      <c r="N1806" t="b">
        <v>1</v>
      </c>
      <c r="O1806">
        <v>52</v>
      </c>
      <c r="P1806" t="b">
        <v>0</v>
      </c>
      <c r="Q1806" t="s">
        <v>8285</v>
      </c>
      <c r="R1806" s="6">
        <f>E1806/D1806</f>
        <v>0.35174193548387095</v>
      </c>
      <c r="S1806" s="5">
        <f>O1806/E1806</f>
        <v>9.5377842993396925E-3</v>
      </c>
      <c r="T1806" t="s">
        <v>8345</v>
      </c>
      <c r="U1806" t="s">
        <v>8346</v>
      </c>
    </row>
    <row r="1807" spans="1:21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0">
        <f t="shared" si="58"/>
        <v>42247.803912037038</v>
      </c>
      <c r="L1807" s="13" t="str">
        <f t="shared" si="59"/>
        <v>2015</v>
      </c>
      <c r="M1807" s="10">
        <f>(((I1807/60)/60)/24)+DATE(1970,1,1)</f>
        <v>42279.75</v>
      </c>
      <c r="N1807" t="b">
        <v>1</v>
      </c>
      <c r="O1807">
        <v>122</v>
      </c>
      <c r="P1807" t="b">
        <v>0</v>
      </c>
      <c r="Q1807" t="s">
        <v>8285</v>
      </c>
      <c r="R1807" s="6">
        <f>E1807/D1807</f>
        <v>0.36404444444444445</v>
      </c>
      <c r="S1807" s="5">
        <f>O1807/E1807</f>
        <v>1.489439628860945E-2</v>
      </c>
      <c r="T1807" t="s">
        <v>8345</v>
      </c>
      <c r="U1807" t="s">
        <v>8346</v>
      </c>
    </row>
    <row r="1808" spans="1:21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0">
        <f t="shared" si="58"/>
        <v>41877.638298611113</v>
      </c>
      <c r="L1808" s="13" t="str">
        <f t="shared" si="59"/>
        <v>2014</v>
      </c>
      <c r="M1808" s="10">
        <f>(((I1808/60)/60)/24)+DATE(1970,1,1)</f>
        <v>41912.638298611113</v>
      </c>
      <c r="N1808" t="b">
        <v>1</v>
      </c>
      <c r="O1808">
        <v>8</v>
      </c>
      <c r="P1808" t="b">
        <v>0</v>
      </c>
      <c r="Q1808" t="s">
        <v>8285</v>
      </c>
      <c r="R1808" s="6">
        <f>E1808/D1808</f>
        <v>2.955E-2</v>
      </c>
      <c r="S1808" s="5">
        <f>O1808/E1808</f>
        <v>1.3536379018612521E-2</v>
      </c>
      <c r="T1808" t="s">
        <v>8345</v>
      </c>
      <c r="U1808" t="s">
        <v>8346</v>
      </c>
    </row>
    <row r="1809" spans="1:21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0">
        <f t="shared" si="58"/>
        <v>41880.068437499998</v>
      </c>
      <c r="L1809" s="13" t="str">
        <f t="shared" si="59"/>
        <v>2014</v>
      </c>
      <c r="M1809" s="10">
        <f>(((I1809/60)/60)/24)+DATE(1970,1,1)</f>
        <v>41910.068437499998</v>
      </c>
      <c r="N1809" t="b">
        <v>1</v>
      </c>
      <c r="O1809">
        <v>8</v>
      </c>
      <c r="P1809" t="b">
        <v>0</v>
      </c>
      <c r="Q1809" t="s">
        <v>8285</v>
      </c>
      <c r="R1809" s="6">
        <f>E1809/D1809</f>
        <v>0.1106</v>
      </c>
      <c r="S1809" s="5">
        <f>O1809/E1809</f>
        <v>1.4466546112115732E-2</v>
      </c>
      <c r="T1809" t="s">
        <v>8345</v>
      </c>
      <c r="U1809" t="s">
        <v>8346</v>
      </c>
    </row>
    <row r="1810" spans="1:21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0">
        <f t="shared" si="58"/>
        <v>42742.680902777778</v>
      </c>
      <c r="L1810" s="13" t="str">
        <f t="shared" si="59"/>
        <v>2017</v>
      </c>
      <c r="M1810" s="10">
        <f>(((I1810/60)/60)/24)+DATE(1970,1,1)</f>
        <v>42777.680902777778</v>
      </c>
      <c r="N1810" t="b">
        <v>1</v>
      </c>
      <c r="O1810">
        <v>96</v>
      </c>
      <c r="P1810" t="b">
        <v>0</v>
      </c>
      <c r="Q1810" t="s">
        <v>8285</v>
      </c>
      <c r="R1810" s="6">
        <f>E1810/D1810</f>
        <v>0.41407142857142859</v>
      </c>
      <c r="S1810" s="5">
        <f>O1810/E1810</f>
        <v>8.2801449025357941E-3</v>
      </c>
      <c r="T1810" t="s">
        <v>8345</v>
      </c>
      <c r="U1810" t="s">
        <v>8346</v>
      </c>
    </row>
    <row r="1811" spans="1:21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0">
        <f t="shared" si="58"/>
        <v>42029.907858796301</v>
      </c>
      <c r="L1811" s="13" t="str">
        <f t="shared" si="59"/>
        <v>2015</v>
      </c>
      <c r="M1811" s="10">
        <f>(((I1811/60)/60)/24)+DATE(1970,1,1)</f>
        <v>42064.907858796301</v>
      </c>
      <c r="N1811" t="b">
        <v>1</v>
      </c>
      <c r="O1811">
        <v>9</v>
      </c>
      <c r="P1811" t="b">
        <v>0</v>
      </c>
      <c r="Q1811" t="s">
        <v>8285</v>
      </c>
      <c r="R1811" s="6">
        <f>E1811/D1811</f>
        <v>0.10857142857142857</v>
      </c>
      <c r="S1811" s="5">
        <f>O1811/E1811</f>
        <v>2.368421052631579E-2</v>
      </c>
      <c r="T1811" t="s">
        <v>8345</v>
      </c>
      <c r="U1811" t="s">
        <v>8346</v>
      </c>
    </row>
    <row r="1812" spans="1:21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0">
        <f t="shared" si="58"/>
        <v>41860.91002314815</v>
      </c>
      <c r="L1812" s="13" t="str">
        <f t="shared" si="59"/>
        <v>2014</v>
      </c>
      <c r="M1812" s="10">
        <f>(((I1812/60)/60)/24)+DATE(1970,1,1)</f>
        <v>41872.91002314815</v>
      </c>
      <c r="N1812" t="b">
        <v>0</v>
      </c>
      <c r="O1812">
        <v>2</v>
      </c>
      <c r="P1812" t="b">
        <v>0</v>
      </c>
      <c r="Q1812" t="s">
        <v>8285</v>
      </c>
      <c r="R1812" s="6">
        <f>E1812/D1812</f>
        <v>3.3333333333333333E-2</v>
      </c>
      <c r="S1812" s="5">
        <f>O1812/E1812</f>
        <v>0.13333333333333333</v>
      </c>
      <c r="T1812" t="s">
        <v>8345</v>
      </c>
      <c r="U1812" t="s">
        <v>8346</v>
      </c>
    </row>
    <row r="1813" spans="1:21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0">
        <f t="shared" si="58"/>
        <v>41876.433680555558</v>
      </c>
      <c r="L1813" s="13" t="str">
        <f t="shared" si="59"/>
        <v>2014</v>
      </c>
      <c r="M1813" s="10">
        <f>(((I1813/60)/60)/24)+DATE(1970,1,1)</f>
        <v>41936.166666666664</v>
      </c>
      <c r="N1813" t="b">
        <v>0</v>
      </c>
      <c r="O1813">
        <v>26</v>
      </c>
      <c r="P1813" t="b">
        <v>0</v>
      </c>
      <c r="Q1813" t="s">
        <v>8285</v>
      </c>
      <c r="R1813" s="6">
        <f>E1813/D1813</f>
        <v>7.407407407407407E-4</v>
      </c>
      <c r="S1813" s="5">
        <f>O1813/E1813</f>
        <v>0.65</v>
      </c>
      <c r="T1813" t="s">
        <v>8345</v>
      </c>
      <c r="U1813" t="s">
        <v>8346</v>
      </c>
    </row>
    <row r="1814" spans="1:21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0">
        <f t="shared" si="58"/>
        <v>42524.318703703699</v>
      </c>
      <c r="L1814" s="13" t="str">
        <f t="shared" si="59"/>
        <v>2016</v>
      </c>
      <c r="M1814" s="10">
        <f>(((I1814/60)/60)/24)+DATE(1970,1,1)</f>
        <v>42554.318703703699</v>
      </c>
      <c r="N1814" t="b">
        <v>0</v>
      </c>
      <c r="O1814">
        <v>23</v>
      </c>
      <c r="P1814" t="b">
        <v>0</v>
      </c>
      <c r="Q1814" t="s">
        <v>8285</v>
      </c>
      <c r="R1814" s="6">
        <f>E1814/D1814</f>
        <v>0.13307692307692306</v>
      </c>
      <c r="S1814" s="5">
        <f>O1814/E1814</f>
        <v>2.6589595375722544E-2</v>
      </c>
      <c r="T1814" t="s">
        <v>8345</v>
      </c>
      <c r="U1814" t="s">
        <v>8346</v>
      </c>
    </row>
    <row r="1815" spans="1:21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0">
        <f t="shared" si="58"/>
        <v>41829.889027777775</v>
      </c>
      <c r="L1815" s="13" t="str">
        <f t="shared" si="59"/>
        <v>2014</v>
      </c>
      <c r="M1815" s="10">
        <f>(((I1815/60)/60)/24)+DATE(1970,1,1)</f>
        <v>41859.889027777775</v>
      </c>
      <c r="N1815" t="b">
        <v>0</v>
      </c>
      <c r="O1815">
        <v>0</v>
      </c>
      <c r="P1815" t="b">
        <v>0</v>
      </c>
      <c r="Q1815" t="s">
        <v>8285</v>
      </c>
      <c r="R1815" s="6">
        <f>E1815/D1815</f>
        <v>0</v>
      </c>
      <c r="S1815" s="5" t="e">
        <f>O1815/E1815</f>
        <v>#DIV/0!</v>
      </c>
      <c r="T1815" t="s">
        <v>8345</v>
      </c>
      <c r="U1815" t="s">
        <v>8346</v>
      </c>
    </row>
    <row r="1816" spans="1:21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0">
        <f t="shared" si="58"/>
        <v>42033.314074074078</v>
      </c>
      <c r="L1816" s="13" t="str">
        <f t="shared" si="59"/>
        <v>2015</v>
      </c>
      <c r="M1816" s="10">
        <f>(((I1816/60)/60)/24)+DATE(1970,1,1)</f>
        <v>42063.314074074078</v>
      </c>
      <c r="N1816" t="b">
        <v>0</v>
      </c>
      <c r="O1816">
        <v>140</v>
      </c>
      <c r="P1816" t="b">
        <v>0</v>
      </c>
      <c r="Q1816" t="s">
        <v>8285</v>
      </c>
      <c r="R1816" s="6">
        <f>E1816/D1816</f>
        <v>0.49183333333333334</v>
      </c>
      <c r="S1816" s="5">
        <f>O1816/E1816</f>
        <v>2.3720772619451033E-2</v>
      </c>
      <c r="T1816" t="s">
        <v>8345</v>
      </c>
      <c r="U1816" t="s">
        <v>8346</v>
      </c>
    </row>
    <row r="1817" spans="1:21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0">
        <f t="shared" si="58"/>
        <v>42172.906678240746</v>
      </c>
      <c r="L1817" s="13" t="str">
        <f t="shared" si="59"/>
        <v>2015</v>
      </c>
      <c r="M1817" s="10">
        <f>(((I1817/60)/60)/24)+DATE(1970,1,1)</f>
        <v>42186.906678240746</v>
      </c>
      <c r="N1817" t="b">
        <v>0</v>
      </c>
      <c r="O1817">
        <v>0</v>
      </c>
      <c r="P1817" t="b">
        <v>0</v>
      </c>
      <c r="Q1817" t="s">
        <v>8285</v>
      </c>
      <c r="R1817" s="6">
        <f>E1817/D1817</f>
        <v>0</v>
      </c>
      <c r="S1817" s="5" t="e">
        <f>O1817/E1817</f>
        <v>#DIV/0!</v>
      </c>
      <c r="T1817" t="s">
        <v>8345</v>
      </c>
      <c r="U1817" t="s">
        <v>8346</v>
      </c>
    </row>
    <row r="1818" spans="1:21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0">
        <f t="shared" si="58"/>
        <v>42548.876192129625</v>
      </c>
      <c r="L1818" s="13" t="str">
        <f t="shared" si="59"/>
        <v>2016</v>
      </c>
      <c r="M1818" s="10">
        <f>(((I1818/60)/60)/24)+DATE(1970,1,1)</f>
        <v>42576.791666666672</v>
      </c>
      <c r="N1818" t="b">
        <v>0</v>
      </c>
      <c r="O1818">
        <v>6</v>
      </c>
      <c r="P1818" t="b">
        <v>0</v>
      </c>
      <c r="Q1818" t="s">
        <v>8285</v>
      </c>
      <c r="R1818" s="6">
        <f>E1818/D1818</f>
        <v>2.036E-2</v>
      </c>
      <c r="S1818" s="5">
        <f>O1818/E1818</f>
        <v>1.1787819253438114E-2</v>
      </c>
      <c r="T1818" t="s">
        <v>8345</v>
      </c>
      <c r="U1818" t="s">
        <v>8346</v>
      </c>
    </row>
    <row r="1819" spans="1:21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0">
        <f t="shared" si="58"/>
        <v>42705.662118055552</v>
      </c>
      <c r="L1819" s="13" t="str">
        <f t="shared" si="59"/>
        <v>2016</v>
      </c>
      <c r="M1819" s="10">
        <f>(((I1819/60)/60)/24)+DATE(1970,1,1)</f>
        <v>42765.290972222225</v>
      </c>
      <c r="N1819" t="b">
        <v>0</v>
      </c>
      <c r="O1819">
        <v>100</v>
      </c>
      <c r="P1819" t="b">
        <v>0</v>
      </c>
      <c r="Q1819" t="s">
        <v>8285</v>
      </c>
      <c r="R1819" s="6">
        <f>E1819/D1819</f>
        <v>0.52327777777777773</v>
      </c>
      <c r="S1819" s="5">
        <f>O1819/E1819</f>
        <v>1.0616838305552606E-2</v>
      </c>
      <c r="T1819" t="s">
        <v>8345</v>
      </c>
      <c r="U1819" t="s">
        <v>8346</v>
      </c>
    </row>
    <row r="1820" spans="1:21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0">
        <f t="shared" si="58"/>
        <v>42067.234375</v>
      </c>
      <c r="L1820" s="13" t="str">
        <f t="shared" si="59"/>
        <v>2015</v>
      </c>
      <c r="M1820" s="10">
        <f>(((I1820/60)/60)/24)+DATE(1970,1,1)</f>
        <v>42097.192708333328</v>
      </c>
      <c r="N1820" t="b">
        <v>0</v>
      </c>
      <c r="O1820">
        <v>0</v>
      </c>
      <c r="P1820" t="b">
        <v>0</v>
      </c>
      <c r="Q1820" t="s">
        <v>8285</v>
      </c>
      <c r="R1820" s="6">
        <f>E1820/D1820</f>
        <v>0</v>
      </c>
      <c r="S1820" s="5" t="e">
        <f>O1820/E1820</f>
        <v>#DIV/0!</v>
      </c>
      <c r="T1820" t="s">
        <v>8345</v>
      </c>
      <c r="U1820" t="s">
        <v>8346</v>
      </c>
    </row>
    <row r="1821" spans="1:21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0">
        <f t="shared" si="58"/>
        <v>41820.752268518518</v>
      </c>
      <c r="L1821" s="13" t="str">
        <f t="shared" si="59"/>
        <v>2014</v>
      </c>
      <c r="M1821" s="10">
        <f>(((I1821/60)/60)/24)+DATE(1970,1,1)</f>
        <v>41850.752268518518</v>
      </c>
      <c r="N1821" t="b">
        <v>0</v>
      </c>
      <c r="O1821">
        <v>4</v>
      </c>
      <c r="P1821" t="b">
        <v>0</v>
      </c>
      <c r="Q1821" t="s">
        <v>8285</v>
      </c>
      <c r="R1821" s="6">
        <f>E1821/D1821</f>
        <v>2.0833333333333332E-2</v>
      </c>
      <c r="S1821" s="5">
        <f>O1821/E1821</f>
        <v>0.16</v>
      </c>
      <c r="T1821" t="s">
        <v>8345</v>
      </c>
      <c r="U1821" t="s">
        <v>8346</v>
      </c>
    </row>
    <row r="1822" spans="1:21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0">
        <f t="shared" si="58"/>
        <v>42065.084375000006</v>
      </c>
      <c r="L1822" s="13" t="str">
        <f t="shared" si="59"/>
        <v>2015</v>
      </c>
      <c r="M1822" s="10">
        <f>(((I1822/60)/60)/24)+DATE(1970,1,1)</f>
        <v>42095.042708333334</v>
      </c>
      <c r="N1822" t="b">
        <v>0</v>
      </c>
      <c r="O1822">
        <v>8</v>
      </c>
      <c r="P1822" t="b">
        <v>0</v>
      </c>
      <c r="Q1822" t="s">
        <v>8285</v>
      </c>
      <c r="R1822" s="6">
        <f>E1822/D1822</f>
        <v>6.565384615384616E-2</v>
      </c>
      <c r="S1822" s="5">
        <f>O1822/E1822</f>
        <v>4.6865846514352666E-3</v>
      </c>
      <c r="T1822" t="s">
        <v>8345</v>
      </c>
      <c r="U1822" t="s">
        <v>8346</v>
      </c>
    </row>
    <row r="1823" spans="1:21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0">
        <f t="shared" si="58"/>
        <v>40926.319062499999</v>
      </c>
      <c r="L1823" s="13" t="str">
        <f t="shared" si="59"/>
        <v>2012</v>
      </c>
      <c r="M1823" s="10">
        <f>(((I1823/60)/60)/24)+DATE(1970,1,1)</f>
        <v>40971.319062499999</v>
      </c>
      <c r="N1823" t="b">
        <v>0</v>
      </c>
      <c r="O1823">
        <v>57</v>
      </c>
      <c r="P1823" t="b">
        <v>1</v>
      </c>
      <c r="Q1823" t="s">
        <v>8276</v>
      </c>
      <c r="R1823" s="6">
        <f>E1823/D1823</f>
        <v>1.3489</v>
      </c>
      <c r="S1823" s="5">
        <f>O1823/E1823</f>
        <v>1.6902661427830083E-2</v>
      </c>
      <c r="T1823" t="s">
        <v>8333</v>
      </c>
      <c r="U1823" t="s">
        <v>8334</v>
      </c>
    </row>
    <row r="1824" spans="1:21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0">
        <f t="shared" si="58"/>
        <v>41634.797013888885</v>
      </c>
      <c r="L1824" s="13" t="str">
        <f t="shared" si="59"/>
        <v>2013</v>
      </c>
      <c r="M1824" s="10">
        <f>(((I1824/60)/60)/24)+DATE(1970,1,1)</f>
        <v>41670.792361111111</v>
      </c>
      <c r="N1824" t="b">
        <v>0</v>
      </c>
      <c r="O1824">
        <v>11</v>
      </c>
      <c r="P1824" t="b">
        <v>1</v>
      </c>
      <c r="Q1824" t="s">
        <v>8276</v>
      </c>
      <c r="R1824" s="6">
        <f>E1824/D1824</f>
        <v>1</v>
      </c>
      <c r="S1824" s="5">
        <f>O1824/E1824</f>
        <v>3.6666666666666667E-2</v>
      </c>
      <c r="T1824" t="s">
        <v>8333</v>
      </c>
      <c r="U1824" t="s">
        <v>8334</v>
      </c>
    </row>
    <row r="1825" spans="1:21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0">
        <f t="shared" si="58"/>
        <v>41176.684907407405</v>
      </c>
      <c r="L1825" s="13" t="str">
        <f t="shared" si="59"/>
        <v>2012</v>
      </c>
      <c r="M1825" s="10">
        <f>(((I1825/60)/60)/24)+DATE(1970,1,1)</f>
        <v>41206.684907407405</v>
      </c>
      <c r="N1825" t="b">
        <v>0</v>
      </c>
      <c r="O1825">
        <v>33</v>
      </c>
      <c r="P1825" t="b">
        <v>1</v>
      </c>
      <c r="Q1825" t="s">
        <v>8276</v>
      </c>
      <c r="R1825" s="6">
        <f>E1825/D1825</f>
        <v>1.1585714285714286</v>
      </c>
      <c r="S1825" s="5">
        <f>O1825/E1825</f>
        <v>4.0690505548705305E-2</v>
      </c>
      <c r="T1825" t="s">
        <v>8333</v>
      </c>
      <c r="U1825" t="s">
        <v>8334</v>
      </c>
    </row>
    <row r="1826" spans="1:2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0">
        <f t="shared" si="58"/>
        <v>41626.916284722225</v>
      </c>
      <c r="L1826" s="13" t="str">
        <f t="shared" si="59"/>
        <v>2013</v>
      </c>
      <c r="M1826" s="10">
        <f>(((I1826/60)/60)/24)+DATE(1970,1,1)</f>
        <v>41647.088888888888</v>
      </c>
      <c r="N1826" t="b">
        <v>0</v>
      </c>
      <c r="O1826">
        <v>40</v>
      </c>
      <c r="P1826" t="b">
        <v>1</v>
      </c>
      <c r="Q1826" t="s">
        <v>8276</v>
      </c>
      <c r="R1826" s="6">
        <f>E1826/D1826</f>
        <v>1.0006666666666666</v>
      </c>
      <c r="S1826" s="5">
        <f>O1826/E1826</f>
        <v>1.3324450366422385E-2</v>
      </c>
      <c r="T1826" t="s">
        <v>8333</v>
      </c>
      <c r="U1826" t="s">
        <v>8334</v>
      </c>
    </row>
    <row r="1827" spans="1:21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0">
        <f t="shared" si="58"/>
        <v>41443.83452546296</v>
      </c>
      <c r="L1827" s="13" t="str">
        <f t="shared" si="59"/>
        <v>2013</v>
      </c>
      <c r="M1827" s="10">
        <f>(((I1827/60)/60)/24)+DATE(1970,1,1)</f>
        <v>41466.83452546296</v>
      </c>
      <c r="N1827" t="b">
        <v>0</v>
      </c>
      <c r="O1827">
        <v>50</v>
      </c>
      <c r="P1827" t="b">
        <v>1</v>
      </c>
      <c r="Q1827" t="s">
        <v>8276</v>
      </c>
      <c r="R1827" s="6">
        <f>E1827/D1827</f>
        <v>1.0505</v>
      </c>
      <c r="S1827" s="5">
        <f>O1827/E1827</f>
        <v>2.3798191337458353E-2</v>
      </c>
      <c r="T1827" t="s">
        <v>8333</v>
      </c>
      <c r="U1827" t="s">
        <v>8334</v>
      </c>
    </row>
    <row r="1828" spans="1:2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0">
        <f t="shared" si="58"/>
        <v>41657.923807870371</v>
      </c>
      <c r="L1828" s="13" t="str">
        <f t="shared" si="59"/>
        <v>2014</v>
      </c>
      <c r="M1828" s="10">
        <f>(((I1828/60)/60)/24)+DATE(1970,1,1)</f>
        <v>41687.923807870371</v>
      </c>
      <c r="N1828" t="b">
        <v>0</v>
      </c>
      <c r="O1828">
        <v>38</v>
      </c>
      <c r="P1828" t="b">
        <v>1</v>
      </c>
      <c r="Q1828" t="s">
        <v>8276</v>
      </c>
      <c r="R1828" s="6">
        <f>E1828/D1828</f>
        <v>1.01</v>
      </c>
      <c r="S1828" s="5">
        <f>O1828/E1828</f>
        <v>1.8811881188118811E-2</v>
      </c>
      <c r="T1828" t="s">
        <v>8333</v>
      </c>
      <c r="U1828" t="s">
        <v>8334</v>
      </c>
    </row>
    <row r="1829" spans="1:21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0">
        <f t="shared" si="58"/>
        <v>40555.325937499998</v>
      </c>
      <c r="L1829" s="13" t="str">
        <f t="shared" si="59"/>
        <v>2011</v>
      </c>
      <c r="M1829" s="10">
        <f>(((I1829/60)/60)/24)+DATE(1970,1,1)</f>
        <v>40605.325937499998</v>
      </c>
      <c r="N1829" t="b">
        <v>0</v>
      </c>
      <c r="O1829">
        <v>96</v>
      </c>
      <c r="P1829" t="b">
        <v>1</v>
      </c>
      <c r="Q1829" t="s">
        <v>8276</v>
      </c>
      <c r="R1829" s="6">
        <f>E1829/D1829</f>
        <v>1.0066250000000001</v>
      </c>
      <c r="S1829" s="5">
        <f>O1829/E1829</f>
        <v>1.1921023221159815E-2</v>
      </c>
      <c r="T1829" t="s">
        <v>8333</v>
      </c>
      <c r="U1829" t="s">
        <v>8334</v>
      </c>
    </row>
    <row r="1830" spans="1:21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0">
        <f t="shared" si="58"/>
        <v>41736.899652777778</v>
      </c>
      <c r="L1830" s="13" t="str">
        <f t="shared" si="59"/>
        <v>2014</v>
      </c>
      <c r="M1830" s="10">
        <f>(((I1830/60)/60)/24)+DATE(1970,1,1)</f>
        <v>41768.916666666664</v>
      </c>
      <c r="N1830" t="b">
        <v>0</v>
      </c>
      <c r="O1830">
        <v>48</v>
      </c>
      <c r="P1830" t="b">
        <v>1</v>
      </c>
      <c r="Q1830" t="s">
        <v>8276</v>
      </c>
      <c r="R1830" s="6">
        <f>E1830/D1830</f>
        <v>1.0016</v>
      </c>
      <c r="S1830" s="5">
        <f>O1830/E1830</f>
        <v>2.3961661341853034E-3</v>
      </c>
      <c r="T1830" t="s">
        <v>8333</v>
      </c>
      <c r="U1830" t="s">
        <v>8334</v>
      </c>
    </row>
    <row r="1831" spans="1:21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0">
        <f t="shared" si="58"/>
        <v>40516.087627314817</v>
      </c>
      <c r="L1831" s="13" t="str">
        <f t="shared" si="59"/>
        <v>2010</v>
      </c>
      <c r="M1831" s="10">
        <f>(((I1831/60)/60)/24)+DATE(1970,1,1)</f>
        <v>40564.916666666664</v>
      </c>
      <c r="N1831" t="b">
        <v>0</v>
      </c>
      <c r="O1831">
        <v>33</v>
      </c>
      <c r="P1831" t="b">
        <v>1</v>
      </c>
      <c r="Q1831" t="s">
        <v>8276</v>
      </c>
      <c r="R1831" s="6">
        <f>E1831/D1831</f>
        <v>1.6668333333333334</v>
      </c>
      <c r="S1831" s="5">
        <f>O1831/E1831</f>
        <v>1.3198680131986801E-2</v>
      </c>
      <c r="T1831" t="s">
        <v>8333</v>
      </c>
      <c r="U1831" t="s">
        <v>8334</v>
      </c>
    </row>
    <row r="1832" spans="1:21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0">
        <f t="shared" si="58"/>
        <v>41664.684108796297</v>
      </c>
      <c r="L1832" s="13" t="str">
        <f t="shared" si="59"/>
        <v>2014</v>
      </c>
      <c r="M1832" s="10">
        <f>(((I1832/60)/60)/24)+DATE(1970,1,1)</f>
        <v>41694.684108796297</v>
      </c>
      <c r="N1832" t="b">
        <v>0</v>
      </c>
      <c r="O1832">
        <v>226</v>
      </c>
      <c r="P1832" t="b">
        <v>1</v>
      </c>
      <c r="Q1832" t="s">
        <v>8276</v>
      </c>
      <c r="R1832" s="6">
        <f>E1832/D1832</f>
        <v>1.0153333333333334</v>
      </c>
      <c r="S1832" s="5">
        <f>O1832/E1832</f>
        <v>1.4839133289560078E-2</v>
      </c>
      <c r="T1832" t="s">
        <v>8333</v>
      </c>
      <c r="U1832" t="s">
        <v>8334</v>
      </c>
    </row>
    <row r="1833" spans="1:21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0">
        <f t="shared" si="58"/>
        <v>41026.996099537035</v>
      </c>
      <c r="L1833" s="13" t="str">
        <f t="shared" si="59"/>
        <v>2012</v>
      </c>
      <c r="M1833" s="10">
        <f>(((I1833/60)/60)/24)+DATE(1970,1,1)</f>
        <v>41041.996099537035</v>
      </c>
      <c r="N1833" t="b">
        <v>0</v>
      </c>
      <c r="O1833">
        <v>14</v>
      </c>
      <c r="P1833" t="b">
        <v>1</v>
      </c>
      <c r="Q1833" t="s">
        <v>8276</v>
      </c>
      <c r="R1833" s="6">
        <f>E1833/D1833</f>
        <v>1.03</v>
      </c>
      <c r="S1833" s="5">
        <f>O1833/E1833</f>
        <v>1.3592233009708738E-2</v>
      </c>
      <c r="T1833" t="s">
        <v>8333</v>
      </c>
      <c r="U1833" t="s">
        <v>8334</v>
      </c>
    </row>
    <row r="1834" spans="1:21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0">
        <f t="shared" si="58"/>
        <v>40576.539664351854</v>
      </c>
      <c r="L1834" s="13" t="str">
        <f t="shared" si="59"/>
        <v>2011</v>
      </c>
      <c r="M1834" s="10">
        <f>(((I1834/60)/60)/24)+DATE(1970,1,1)</f>
        <v>40606.539664351854</v>
      </c>
      <c r="N1834" t="b">
        <v>0</v>
      </c>
      <c r="O1834">
        <v>20</v>
      </c>
      <c r="P1834" t="b">
        <v>1</v>
      </c>
      <c r="Q1834" t="s">
        <v>8276</v>
      </c>
      <c r="R1834" s="6">
        <f>E1834/D1834</f>
        <v>1.4285714285714286</v>
      </c>
      <c r="S1834" s="5">
        <f>O1834/E1834</f>
        <v>0.04</v>
      </c>
      <c r="T1834" t="s">
        <v>8333</v>
      </c>
      <c r="U1834" t="s">
        <v>8334</v>
      </c>
    </row>
    <row r="1835" spans="1:21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0">
        <f t="shared" si="58"/>
        <v>41303.044016203705</v>
      </c>
      <c r="L1835" s="13" t="str">
        <f t="shared" si="59"/>
        <v>2013</v>
      </c>
      <c r="M1835" s="10">
        <f>(((I1835/60)/60)/24)+DATE(1970,1,1)</f>
        <v>41335.332638888889</v>
      </c>
      <c r="N1835" t="b">
        <v>0</v>
      </c>
      <c r="O1835">
        <v>25</v>
      </c>
      <c r="P1835" t="b">
        <v>1</v>
      </c>
      <c r="Q1835" t="s">
        <v>8276</v>
      </c>
      <c r="R1835" s="6">
        <f>E1835/D1835</f>
        <v>2.625</v>
      </c>
      <c r="S1835" s="5">
        <f>O1835/E1835</f>
        <v>2.3809523809523808E-2</v>
      </c>
      <c r="T1835" t="s">
        <v>8333</v>
      </c>
      <c r="U1835" t="s">
        <v>8334</v>
      </c>
    </row>
    <row r="1836" spans="1:2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0">
        <f t="shared" si="58"/>
        <v>41988.964062500003</v>
      </c>
      <c r="L1836" s="13" t="str">
        <f t="shared" si="59"/>
        <v>2014</v>
      </c>
      <c r="M1836" s="10">
        <f>(((I1836/60)/60)/24)+DATE(1970,1,1)</f>
        <v>42028.964062500003</v>
      </c>
      <c r="N1836" t="b">
        <v>0</v>
      </c>
      <c r="O1836">
        <v>90</v>
      </c>
      <c r="P1836" t="b">
        <v>1</v>
      </c>
      <c r="Q1836" t="s">
        <v>8276</v>
      </c>
      <c r="R1836" s="6">
        <f>E1836/D1836</f>
        <v>1.1805000000000001</v>
      </c>
      <c r="S1836" s="5">
        <f>O1836/E1836</f>
        <v>7.6238881829733167E-3</v>
      </c>
      <c r="T1836" t="s">
        <v>8333</v>
      </c>
      <c r="U1836" t="s">
        <v>8334</v>
      </c>
    </row>
    <row r="1837" spans="1:21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0">
        <f t="shared" si="58"/>
        <v>42430.702210648145</v>
      </c>
      <c r="L1837" s="13" t="str">
        <f t="shared" si="59"/>
        <v>2016</v>
      </c>
      <c r="M1837" s="10">
        <f>(((I1837/60)/60)/24)+DATE(1970,1,1)</f>
        <v>42460.660543981481</v>
      </c>
      <c r="N1837" t="b">
        <v>0</v>
      </c>
      <c r="O1837">
        <v>11</v>
      </c>
      <c r="P1837" t="b">
        <v>1</v>
      </c>
      <c r="Q1837" t="s">
        <v>8276</v>
      </c>
      <c r="R1837" s="6">
        <f>E1837/D1837</f>
        <v>1.04</v>
      </c>
      <c r="S1837" s="5">
        <f>O1837/E1837</f>
        <v>2.1153846153846155E-2</v>
      </c>
      <c r="T1837" t="s">
        <v>8333</v>
      </c>
      <c r="U1837" t="s">
        <v>8334</v>
      </c>
    </row>
    <row r="1838" spans="1:2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0">
        <f t="shared" si="58"/>
        <v>41305.809363425928</v>
      </c>
      <c r="L1838" s="13" t="str">
        <f t="shared" si="59"/>
        <v>2013</v>
      </c>
      <c r="M1838" s="10">
        <f>(((I1838/60)/60)/24)+DATE(1970,1,1)</f>
        <v>41322.809363425928</v>
      </c>
      <c r="N1838" t="b">
        <v>0</v>
      </c>
      <c r="O1838">
        <v>55</v>
      </c>
      <c r="P1838" t="b">
        <v>1</v>
      </c>
      <c r="Q1838" t="s">
        <v>8276</v>
      </c>
      <c r="R1838" s="6">
        <f>E1838/D1838</f>
        <v>2.0034000000000001</v>
      </c>
      <c r="S1838" s="5">
        <f>O1838/E1838</f>
        <v>5.4906658680243586E-3</v>
      </c>
      <c r="T1838" t="s">
        <v>8333</v>
      </c>
      <c r="U1838" t="s">
        <v>8334</v>
      </c>
    </row>
    <row r="1839" spans="1:21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0">
        <f t="shared" si="58"/>
        <v>40926.047858796301</v>
      </c>
      <c r="L1839" s="13" t="str">
        <f t="shared" si="59"/>
        <v>2012</v>
      </c>
      <c r="M1839" s="10">
        <f>(((I1839/60)/60)/24)+DATE(1970,1,1)</f>
        <v>40986.006192129629</v>
      </c>
      <c r="N1839" t="b">
        <v>0</v>
      </c>
      <c r="O1839">
        <v>30</v>
      </c>
      <c r="P1839" t="b">
        <v>1</v>
      </c>
      <c r="Q1839" t="s">
        <v>8276</v>
      </c>
      <c r="R1839" s="6">
        <f>E1839/D1839</f>
        <v>3.0683333333333334</v>
      </c>
      <c r="S1839" s="5">
        <f>O1839/E1839</f>
        <v>1.6295491580662683E-2</v>
      </c>
      <c r="T1839" t="s">
        <v>8333</v>
      </c>
      <c r="U1839" t="s">
        <v>8334</v>
      </c>
    </row>
    <row r="1840" spans="1:21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0">
        <f t="shared" si="58"/>
        <v>40788.786539351851</v>
      </c>
      <c r="L1840" s="13" t="str">
        <f t="shared" si="59"/>
        <v>2011</v>
      </c>
      <c r="M1840" s="10">
        <f>(((I1840/60)/60)/24)+DATE(1970,1,1)</f>
        <v>40817.125</v>
      </c>
      <c r="N1840" t="b">
        <v>0</v>
      </c>
      <c r="O1840">
        <v>28</v>
      </c>
      <c r="P1840" t="b">
        <v>1</v>
      </c>
      <c r="Q1840" t="s">
        <v>8276</v>
      </c>
      <c r="R1840" s="6">
        <f>E1840/D1840</f>
        <v>1.00149</v>
      </c>
      <c r="S1840" s="5">
        <f>O1840/E1840</f>
        <v>2.795834207031523E-2</v>
      </c>
      <c r="T1840" t="s">
        <v>8333</v>
      </c>
      <c r="U1840" t="s">
        <v>8334</v>
      </c>
    </row>
    <row r="1841" spans="1:21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0">
        <f t="shared" si="58"/>
        <v>42614.722013888888</v>
      </c>
      <c r="L1841" s="13" t="str">
        <f t="shared" si="59"/>
        <v>2016</v>
      </c>
      <c r="M1841" s="10">
        <f>(((I1841/60)/60)/24)+DATE(1970,1,1)</f>
        <v>42644.722013888888</v>
      </c>
      <c r="N1841" t="b">
        <v>0</v>
      </c>
      <c r="O1841">
        <v>45</v>
      </c>
      <c r="P1841" t="b">
        <v>1</v>
      </c>
      <c r="Q1841" t="s">
        <v>8276</v>
      </c>
      <c r="R1841" s="6">
        <f>E1841/D1841</f>
        <v>2.0529999999999999</v>
      </c>
      <c r="S1841" s="5">
        <f>O1841/E1841</f>
        <v>2.1919142717973697E-2</v>
      </c>
      <c r="T1841" t="s">
        <v>8333</v>
      </c>
      <c r="U1841" t="s">
        <v>8334</v>
      </c>
    </row>
    <row r="1842" spans="1:21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0">
        <f t="shared" si="58"/>
        <v>41382.096180555556</v>
      </c>
      <c r="L1842" s="13" t="str">
        <f t="shared" si="59"/>
        <v>2013</v>
      </c>
      <c r="M1842" s="10">
        <f>(((I1842/60)/60)/24)+DATE(1970,1,1)</f>
        <v>41401.207638888889</v>
      </c>
      <c r="N1842" t="b">
        <v>0</v>
      </c>
      <c r="O1842">
        <v>13</v>
      </c>
      <c r="P1842" t="b">
        <v>1</v>
      </c>
      <c r="Q1842" t="s">
        <v>8276</v>
      </c>
      <c r="R1842" s="6">
        <f>E1842/D1842</f>
        <v>1.0888888888888888</v>
      </c>
      <c r="S1842" s="5">
        <f>O1842/E1842</f>
        <v>1.3265306122448979E-2</v>
      </c>
      <c r="T1842" t="s">
        <v>8333</v>
      </c>
      <c r="U1842" t="s">
        <v>8334</v>
      </c>
    </row>
    <row r="1843" spans="1:21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0">
        <f t="shared" si="58"/>
        <v>41745.84542824074</v>
      </c>
      <c r="L1843" s="13" t="str">
        <f t="shared" si="59"/>
        <v>2014</v>
      </c>
      <c r="M1843" s="10">
        <f>(((I1843/60)/60)/24)+DATE(1970,1,1)</f>
        <v>41779.207638888889</v>
      </c>
      <c r="N1843" t="b">
        <v>0</v>
      </c>
      <c r="O1843">
        <v>40</v>
      </c>
      <c r="P1843" t="b">
        <v>1</v>
      </c>
      <c r="Q1843" t="s">
        <v>8276</v>
      </c>
      <c r="R1843" s="6">
        <f>E1843/D1843</f>
        <v>1.0175000000000001</v>
      </c>
      <c r="S1843" s="5">
        <f>O1843/E1843</f>
        <v>1.9656019656019656E-2</v>
      </c>
      <c r="T1843" t="s">
        <v>8333</v>
      </c>
      <c r="U1843" t="s">
        <v>8334</v>
      </c>
    </row>
    <row r="1844" spans="1:21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0">
        <f t="shared" si="58"/>
        <v>42031.631724537037</v>
      </c>
      <c r="L1844" s="13" t="str">
        <f t="shared" si="59"/>
        <v>2015</v>
      </c>
      <c r="M1844" s="10">
        <f>(((I1844/60)/60)/24)+DATE(1970,1,1)</f>
        <v>42065.249305555553</v>
      </c>
      <c r="N1844" t="b">
        <v>0</v>
      </c>
      <c r="O1844">
        <v>21</v>
      </c>
      <c r="P1844" t="b">
        <v>1</v>
      </c>
      <c r="Q1844" t="s">
        <v>8276</v>
      </c>
      <c r="R1844" s="6">
        <f>E1844/D1844</f>
        <v>1.2524999999999999</v>
      </c>
      <c r="S1844" s="5">
        <f>O1844/E1844</f>
        <v>8.3832335329341312E-3</v>
      </c>
      <c r="T1844" t="s">
        <v>8333</v>
      </c>
      <c r="U1844" t="s">
        <v>8334</v>
      </c>
    </row>
    <row r="1845" spans="1:21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0">
        <f t="shared" si="58"/>
        <v>40564.994837962964</v>
      </c>
      <c r="L1845" s="13" t="str">
        <f t="shared" si="59"/>
        <v>2011</v>
      </c>
      <c r="M1845" s="10">
        <f>(((I1845/60)/60)/24)+DATE(1970,1,1)</f>
        <v>40594.994837962964</v>
      </c>
      <c r="N1845" t="b">
        <v>0</v>
      </c>
      <c r="O1845">
        <v>134</v>
      </c>
      <c r="P1845" t="b">
        <v>1</v>
      </c>
      <c r="Q1845" t="s">
        <v>8276</v>
      </c>
      <c r="R1845" s="6">
        <f>E1845/D1845</f>
        <v>1.2400610000000001</v>
      </c>
      <c r="S1845" s="5">
        <f>O1845/E1845</f>
        <v>1.0805920031353295E-2</v>
      </c>
      <c r="T1845" t="s">
        <v>8333</v>
      </c>
      <c r="U1845" t="s">
        <v>8334</v>
      </c>
    </row>
    <row r="1846" spans="1:21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0">
        <f t="shared" si="58"/>
        <v>40666.973541666666</v>
      </c>
      <c r="L1846" s="13" t="str">
        <f t="shared" si="59"/>
        <v>2011</v>
      </c>
      <c r="M1846" s="10">
        <f>(((I1846/60)/60)/24)+DATE(1970,1,1)</f>
        <v>40705.125</v>
      </c>
      <c r="N1846" t="b">
        <v>0</v>
      </c>
      <c r="O1846">
        <v>20</v>
      </c>
      <c r="P1846" t="b">
        <v>1</v>
      </c>
      <c r="Q1846" t="s">
        <v>8276</v>
      </c>
      <c r="R1846" s="6">
        <f>E1846/D1846</f>
        <v>1.014</v>
      </c>
      <c r="S1846" s="5">
        <f>O1846/E1846</f>
        <v>1.3149243918474688E-2</v>
      </c>
      <c r="T1846" t="s">
        <v>8333</v>
      </c>
      <c r="U1846" t="s">
        <v>8334</v>
      </c>
    </row>
    <row r="1847" spans="1:21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0">
        <f t="shared" si="58"/>
        <v>42523.333310185189</v>
      </c>
      <c r="L1847" s="13" t="str">
        <f t="shared" si="59"/>
        <v>2016</v>
      </c>
      <c r="M1847" s="10">
        <f>(((I1847/60)/60)/24)+DATE(1970,1,1)</f>
        <v>42538.204861111109</v>
      </c>
      <c r="N1847" t="b">
        <v>0</v>
      </c>
      <c r="O1847">
        <v>19</v>
      </c>
      <c r="P1847" t="b">
        <v>1</v>
      </c>
      <c r="Q1847" t="s">
        <v>8276</v>
      </c>
      <c r="R1847" s="6">
        <f>E1847/D1847</f>
        <v>1</v>
      </c>
      <c r="S1847" s="5">
        <f>O1847/E1847</f>
        <v>1.9E-2</v>
      </c>
      <c r="T1847" t="s">
        <v>8333</v>
      </c>
      <c r="U1847" t="s">
        <v>8334</v>
      </c>
    </row>
    <row r="1848" spans="1:21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0">
        <f t="shared" si="58"/>
        <v>41228.650196759263</v>
      </c>
      <c r="L1848" s="13" t="str">
        <f t="shared" si="59"/>
        <v>2012</v>
      </c>
      <c r="M1848" s="10">
        <f>(((I1848/60)/60)/24)+DATE(1970,1,1)</f>
        <v>41258.650196759263</v>
      </c>
      <c r="N1848" t="b">
        <v>0</v>
      </c>
      <c r="O1848">
        <v>209</v>
      </c>
      <c r="P1848" t="b">
        <v>1</v>
      </c>
      <c r="Q1848" t="s">
        <v>8276</v>
      </c>
      <c r="R1848" s="6">
        <f>E1848/D1848</f>
        <v>1.3792666666666666</v>
      </c>
      <c r="S1848" s="5">
        <f>O1848/E1848</f>
        <v>1.0101986562907825E-2</v>
      </c>
      <c r="T1848" t="s">
        <v>8333</v>
      </c>
      <c r="U1848" t="s">
        <v>8334</v>
      </c>
    </row>
    <row r="1849" spans="1:21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0">
        <f t="shared" si="58"/>
        <v>42094.236481481479</v>
      </c>
      <c r="L1849" s="13" t="str">
        <f t="shared" si="59"/>
        <v>2015</v>
      </c>
      <c r="M1849" s="10">
        <f>(((I1849/60)/60)/24)+DATE(1970,1,1)</f>
        <v>42115.236481481479</v>
      </c>
      <c r="N1849" t="b">
        <v>0</v>
      </c>
      <c r="O1849">
        <v>38</v>
      </c>
      <c r="P1849" t="b">
        <v>1</v>
      </c>
      <c r="Q1849" t="s">
        <v>8276</v>
      </c>
      <c r="R1849" s="6">
        <f>E1849/D1849</f>
        <v>1.2088000000000001</v>
      </c>
      <c r="S1849" s="5">
        <f>O1849/E1849</f>
        <v>1.257445400397088E-2</v>
      </c>
      <c r="T1849" t="s">
        <v>8333</v>
      </c>
      <c r="U1849" t="s">
        <v>8334</v>
      </c>
    </row>
    <row r="1850" spans="1:21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0">
        <f t="shared" si="58"/>
        <v>40691.788055555553</v>
      </c>
      <c r="L1850" s="13" t="str">
        <f t="shared" si="59"/>
        <v>2011</v>
      </c>
      <c r="M1850" s="10">
        <f>(((I1850/60)/60)/24)+DATE(1970,1,1)</f>
        <v>40755.290972222225</v>
      </c>
      <c r="N1850" t="b">
        <v>0</v>
      </c>
      <c r="O1850">
        <v>24</v>
      </c>
      <c r="P1850" t="b">
        <v>1</v>
      </c>
      <c r="Q1850" t="s">
        <v>8276</v>
      </c>
      <c r="R1850" s="6">
        <f>E1850/D1850</f>
        <v>1.0736666666666668</v>
      </c>
      <c r="S1850" s="5">
        <f>O1850/E1850</f>
        <v>7.4511021421918662E-3</v>
      </c>
      <c r="T1850" t="s">
        <v>8333</v>
      </c>
      <c r="U1850" t="s">
        <v>8334</v>
      </c>
    </row>
    <row r="1851" spans="1:21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0">
        <f t="shared" si="58"/>
        <v>41169.845590277779</v>
      </c>
      <c r="L1851" s="13" t="str">
        <f t="shared" si="59"/>
        <v>2012</v>
      </c>
      <c r="M1851" s="10">
        <f>(((I1851/60)/60)/24)+DATE(1970,1,1)</f>
        <v>41199.845590277779</v>
      </c>
      <c r="N1851" t="b">
        <v>0</v>
      </c>
      <c r="O1851">
        <v>8</v>
      </c>
      <c r="P1851" t="b">
        <v>1</v>
      </c>
      <c r="Q1851" t="s">
        <v>8276</v>
      </c>
      <c r="R1851" s="6">
        <f>E1851/D1851</f>
        <v>1.0033333333333334</v>
      </c>
      <c r="S1851" s="5">
        <f>O1851/E1851</f>
        <v>2.6578073089700997E-2</v>
      </c>
      <c r="T1851" t="s">
        <v>8333</v>
      </c>
      <c r="U1851" t="s">
        <v>8334</v>
      </c>
    </row>
    <row r="1852" spans="1:21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0">
        <f t="shared" si="58"/>
        <v>41800.959490740745</v>
      </c>
      <c r="L1852" s="13" t="str">
        <f t="shared" si="59"/>
        <v>2014</v>
      </c>
      <c r="M1852" s="10">
        <f>(((I1852/60)/60)/24)+DATE(1970,1,1)</f>
        <v>41830.959490740745</v>
      </c>
      <c r="N1852" t="b">
        <v>0</v>
      </c>
      <c r="O1852">
        <v>179</v>
      </c>
      <c r="P1852" t="b">
        <v>1</v>
      </c>
      <c r="Q1852" t="s">
        <v>8276</v>
      </c>
      <c r="R1852" s="6">
        <f>E1852/D1852</f>
        <v>1.0152222222222222</v>
      </c>
      <c r="S1852" s="5">
        <f>O1852/E1852</f>
        <v>1.9590675276348911E-2</v>
      </c>
      <c r="T1852" t="s">
        <v>8333</v>
      </c>
      <c r="U1852" t="s">
        <v>8334</v>
      </c>
    </row>
    <row r="1853" spans="1:21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0">
        <f t="shared" si="58"/>
        <v>41827.906689814816</v>
      </c>
      <c r="L1853" s="13" t="str">
        <f t="shared" si="59"/>
        <v>2014</v>
      </c>
      <c r="M1853" s="10">
        <f>(((I1853/60)/60)/24)+DATE(1970,1,1)</f>
        <v>41848.041666666664</v>
      </c>
      <c r="N1853" t="b">
        <v>0</v>
      </c>
      <c r="O1853">
        <v>26</v>
      </c>
      <c r="P1853" t="b">
        <v>1</v>
      </c>
      <c r="Q1853" t="s">
        <v>8276</v>
      </c>
      <c r="R1853" s="6">
        <f>E1853/D1853</f>
        <v>1.0007692307692309</v>
      </c>
      <c r="S1853" s="5">
        <f>O1853/E1853</f>
        <v>1.9984627209838585E-2</v>
      </c>
      <c r="T1853" t="s">
        <v>8333</v>
      </c>
      <c r="U1853" t="s">
        <v>8334</v>
      </c>
    </row>
    <row r="1854" spans="1:21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0">
        <f t="shared" si="58"/>
        <v>42081.77143518519</v>
      </c>
      <c r="L1854" s="13" t="str">
        <f t="shared" si="59"/>
        <v>2015</v>
      </c>
      <c r="M1854" s="10">
        <f>(((I1854/60)/60)/24)+DATE(1970,1,1)</f>
        <v>42119</v>
      </c>
      <c r="N1854" t="b">
        <v>0</v>
      </c>
      <c r="O1854">
        <v>131</v>
      </c>
      <c r="P1854" t="b">
        <v>1</v>
      </c>
      <c r="Q1854" t="s">
        <v>8276</v>
      </c>
      <c r="R1854" s="6">
        <f>E1854/D1854</f>
        <v>1.1696666666666666</v>
      </c>
      <c r="S1854" s="5">
        <f>O1854/E1854</f>
        <v>7.4665146765460245E-3</v>
      </c>
      <c r="T1854" t="s">
        <v>8333</v>
      </c>
      <c r="U1854" t="s">
        <v>8334</v>
      </c>
    </row>
    <row r="1855" spans="1:21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0">
        <f t="shared" si="58"/>
        <v>41177.060381944444</v>
      </c>
      <c r="L1855" s="13" t="str">
        <f t="shared" si="59"/>
        <v>2012</v>
      </c>
      <c r="M1855" s="10">
        <f>(((I1855/60)/60)/24)+DATE(1970,1,1)</f>
        <v>41227.102048611108</v>
      </c>
      <c r="N1855" t="b">
        <v>0</v>
      </c>
      <c r="O1855">
        <v>14</v>
      </c>
      <c r="P1855" t="b">
        <v>1</v>
      </c>
      <c r="Q1855" t="s">
        <v>8276</v>
      </c>
      <c r="R1855" s="6">
        <f>E1855/D1855</f>
        <v>1.01875</v>
      </c>
      <c r="S1855" s="5">
        <f>O1855/E1855</f>
        <v>1.7177914110429449E-2</v>
      </c>
      <c r="T1855" t="s">
        <v>8333</v>
      </c>
      <c r="U1855" t="s">
        <v>8334</v>
      </c>
    </row>
    <row r="1856" spans="1:21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0">
        <f t="shared" si="58"/>
        <v>41388.021261574075</v>
      </c>
      <c r="L1856" s="13" t="str">
        <f t="shared" si="59"/>
        <v>2013</v>
      </c>
      <c r="M1856" s="10">
        <f>(((I1856/60)/60)/24)+DATE(1970,1,1)</f>
        <v>41418.021261574075</v>
      </c>
      <c r="N1856" t="b">
        <v>0</v>
      </c>
      <c r="O1856">
        <v>174</v>
      </c>
      <c r="P1856" t="b">
        <v>1</v>
      </c>
      <c r="Q1856" t="s">
        <v>8276</v>
      </c>
      <c r="R1856" s="6">
        <f>E1856/D1856</f>
        <v>1.0212366666666666</v>
      </c>
      <c r="S1856" s="5">
        <f>O1856/E1856</f>
        <v>1.1358777429978687E-2</v>
      </c>
      <c r="T1856" t="s">
        <v>8333</v>
      </c>
      <c r="U1856" t="s">
        <v>8334</v>
      </c>
    </row>
    <row r="1857" spans="1:21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0">
        <f t="shared" si="58"/>
        <v>41600.538657407407</v>
      </c>
      <c r="L1857" s="13" t="str">
        <f t="shared" si="59"/>
        <v>2013</v>
      </c>
      <c r="M1857" s="10">
        <f>(((I1857/60)/60)/24)+DATE(1970,1,1)</f>
        <v>41645.538657407407</v>
      </c>
      <c r="N1857" t="b">
        <v>0</v>
      </c>
      <c r="O1857">
        <v>191</v>
      </c>
      <c r="P1857" t="b">
        <v>1</v>
      </c>
      <c r="Q1857" t="s">
        <v>8276</v>
      </c>
      <c r="R1857" s="6">
        <f>E1857/D1857</f>
        <v>1.5405897142857143</v>
      </c>
      <c r="S1857" s="5">
        <f>O1857/E1857</f>
        <v>1.4168971288174622E-2</v>
      </c>
      <c r="T1857" t="s">
        <v>8333</v>
      </c>
      <c r="U1857" t="s">
        <v>8334</v>
      </c>
    </row>
    <row r="1858" spans="1:21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0">
        <f t="shared" si="58"/>
        <v>41817.854999999996</v>
      </c>
      <c r="L1858" s="13" t="str">
        <f t="shared" si="59"/>
        <v>2014</v>
      </c>
      <c r="M1858" s="10">
        <f>(((I1858/60)/60)/24)+DATE(1970,1,1)</f>
        <v>41838.854999999996</v>
      </c>
      <c r="N1858" t="b">
        <v>0</v>
      </c>
      <c r="O1858">
        <v>38</v>
      </c>
      <c r="P1858" t="b">
        <v>1</v>
      </c>
      <c r="Q1858" t="s">
        <v>8276</v>
      </c>
      <c r="R1858" s="6">
        <f>E1858/D1858</f>
        <v>1.0125</v>
      </c>
      <c r="S1858" s="5">
        <f>O1858/E1858</f>
        <v>1.8765432098765432E-2</v>
      </c>
      <c r="T1858" t="s">
        <v>8333</v>
      </c>
      <c r="U1858" t="s">
        <v>8334</v>
      </c>
    </row>
    <row r="1859" spans="1:21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0">
        <f t="shared" ref="K1859:K1922" si="60">(((J1859/60)/60)/24)+DATE(1970,1,1)</f>
        <v>41864.76866898148</v>
      </c>
      <c r="L1859" s="13" t="str">
        <f t="shared" ref="L1859:L1922" si="61">TEXT(K1859,"yyyy")</f>
        <v>2014</v>
      </c>
      <c r="M1859" s="10">
        <f>(((I1859/60)/60)/24)+DATE(1970,1,1)</f>
        <v>41894.76866898148</v>
      </c>
      <c r="N1859" t="b">
        <v>0</v>
      </c>
      <c r="O1859">
        <v>22</v>
      </c>
      <c r="P1859" t="b">
        <v>1</v>
      </c>
      <c r="Q1859" t="s">
        <v>8276</v>
      </c>
      <c r="R1859" s="6">
        <f>E1859/D1859</f>
        <v>1</v>
      </c>
      <c r="S1859" s="5">
        <f>O1859/E1859</f>
        <v>7.3333333333333332E-3</v>
      </c>
      <c r="T1859" t="s">
        <v>8333</v>
      </c>
      <c r="U1859" t="s">
        <v>8334</v>
      </c>
    </row>
    <row r="1860" spans="1:21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0">
        <f t="shared" si="60"/>
        <v>40833.200474537036</v>
      </c>
      <c r="L1860" s="13" t="str">
        <f t="shared" si="61"/>
        <v>2011</v>
      </c>
      <c r="M1860" s="10">
        <f>(((I1860/60)/60)/24)+DATE(1970,1,1)</f>
        <v>40893.242141203707</v>
      </c>
      <c r="N1860" t="b">
        <v>0</v>
      </c>
      <c r="O1860">
        <v>149</v>
      </c>
      <c r="P1860" t="b">
        <v>1</v>
      </c>
      <c r="Q1860" t="s">
        <v>8276</v>
      </c>
      <c r="R1860" s="6">
        <f>E1860/D1860</f>
        <v>1.0874800874800874</v>
      </c>
      <c r="S1860" s="5">
        <f>O1860/E1860</f>
        <v>2.4662545207769528E-2</v>
      </c>
      <c r="T1860" t="s">
        <v>8333</v>
      </c>
      <c r="U1860" t="s">
        <v>8334</v>
      </c>
    </row>
    <row r="1861" spans="1:21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0">
        <f t="shared" si="60"/>
        <v>40778.770011574074</v>
      </c>
      <c r="L1861" s="13" t="str">
        <f t="shared" si="61"/>
        <v>2011</v>
      </c>
      <c r="M1861" s="10">
        <f>(((I1861/60)/60)/24)+DATE(1970,1,1)</f>
        <v>40808.770011574074</v>
      </c>
      <c r="N1861" t="b">
        <v>0</v>
      </c>
      <c r="O1861">
        <v>56</v>
      </c>
      <c r="P1861" t="b">
        <v>1</v>
      </c>
      <c r="Q1861" t="s">
        <v>8276</v>
      </c>
      <c r="R1861" s="6">
        <f>E1861/D1861</f>
        <v>1.3183333333333334</v>
      </c>
      <c r="S1861" s="5">
        <f>O1861/E1861</f>
        <v>1.415929203539823E-2</v>
      </c>
      <c r="T1861" t="s">
        <v>8333</v>
      </c>
      <c r="U1861" t="s">
        <v>8334</v>
      </c>
    </row>
    <row r="1862" spans="1:21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0">
        <f t="shared" si="60"/>
        <v>41655.709305555552</v>
      </c>
      <c r="L1862" s="13" t="str">
        <f t="shared" si="61"/>
        <v>2014</v>
      </c>
      <c r="M1862" s="10">
        <f>(((I1862/60)/60)/24)+DATE(1970,1,1)</f>
        <v>41676.709305555552</v>
      </c>
      <c r="N1862" t="b">
        <v>0</v>
      </c>
      <c r="O1862">
        <v>19</v>
      </c>
      <c r="P1862" t="b">
        <v>1</v>
      </c>
      <c r="Q1862" t="s">
        <v>8276</v>
      </c>
      <c r="R1862" s="6">
        <f>E1862/D1862</f>
        <v>1.3346666666666667</v>
      </c>
      <c r="S1862" s="5">
        <f>O1862/E1862</f>
        <v>1.898101898101898E-2</v>
      </c>
      <c r="T1862" t="s">
        <v>8333</v>
      </c>
      <c r="U1862" t="s">
        <v>8334</v>
      </c>
    </row>
    <row r="1863" spans="1:21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0">
        <f t="shared" si="60"/>
        <v>42000.300243055557</v>
      </c>
      <c r="L1863" s="13" t="str">
        <f t="shared" si="61"/>
        <v>2014</v>
      </c>
      <c r="M1863" s="10">
        <f>(((I1863/60)/60)/24)+DATE(1970,1,1)</f>
        <v>42030.300243055557</v>
      </c>
      <c r="N1863" t="b">
        <v>0</v>
      </c>
      <c r="O1863">
        <v>0</v>
      </c>
      <c r="P1863" t="b">
        <v>0</v>
      </c>
      <c r="Q1863" t="s">
        <v>8283</v>
      </c>
      <c r="R1863" s="6">
        <f>E1863/D1863</f>
        <v>0</v>
      </c>
      <c r="S1863" s="5" t="e">
        <f>O1863/E1863</f>
        <v>#DIV/0!</v>
      </c>
      <c r="T1863" t="s">
        <v>8321</v>
      </c>
      <c r="U1863" t="s">
        <v>8342</v>
      </c>
    </row>
    <row r="1864" spans="1:21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0">
        <f t="shared" si="60"/>
        <v>42755.492754629624</v>
      </c>
      <c r="L1864" s="13" t="str">
        <f t="shared" si="61"/>
        <v>2017</v>
      </c>
      <c r="M1864" s="10">
        <f>(((I1864/60)/60)/24)+DATE(1970,1,1)</f>
        <v>42802.3125</v>
      </c>
      <c r="N1864" t="b">
        <v>0</v>
      </c>
      <c r="O1864">
        <v>16</v>
      </c>
      <c r="P1864" t="b">
        <v>0</v>
      </c>
      <c r="Q1864" t="s">
        <v>8283</v>
      </c>
      <c r="R1864" s="6">
        <f>E1864/D1864</f>
        <v>8.0833333333333326E-2</v>
      </c>
      <c r="S1864" s="5">
        <f>O1864/E1864</f>
        <v>1.0996563573883162E-2</v>
      </c>
      <c r="T1864" t="s">
        <v>8321</v>
      </c>
      <c r="U1864" t="s">
        <v>8342</v>
      </c>
    </row>
    <row r="1865" spans="1:21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0">
        <f t="shared" si="60"/>
        <v>41772.797280092593</v>
      </c>
      <c r="L1865" s="13" t="str">
        <f t="shared" si="61"/>
        <v>2014</v>
      </c>
      <c r="M1865" s="10">
        <f>(((I1865/60)/60)/24)+DATE(1970,1,1)</f>
        <v>41802.797280092593</v>
      </c>
      <c r="N1865" t="b">
        <v>0</v>
      </c>
      <c r="O1865">
        <v>2</v>
      </c>
      <c r="P1865" t="b">
        <v>0</v>
      </c>
      <c r="Q1865" t="s">
        <v>8283</v>
      </c>
      <c r="R1865" s="6">
        <f>E1865/D1865</f>
        <v>4.0000000000000001E-3</v>
      </c>
      <c r="S1865" s="5">
        <f>O1865/E1865</f>
        <v>0.2</v>
      </c>
      <c r="T1865" t="s">
        <v>8321</v>
      </c>
      <c r="U1865" t="s">
        <v>8342</v>
      </c>
    </row>
    <row r="1866" spans="1:21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0">
        <f t="shared" si="60"/>
        <v>41733.716435185182</v>
      </c>
      <c r="L1866" s="13" t="str">
        <f t="shared" si="61"/>
        <v>2014</v>
      </c>
      <c r="M1866" s="10">
        <f>(((I1866/60)/60)/24)+DATE(1970,1,1)</f>
        <v>41763.716435185182</v>
      </c>
      <c r="N1866" t="b">
        <v>0</v>
      </c>
      <c r="O1866">
        <v>48</v>
      </c>
      <c r="P1866" t="b">
        <v>0</v>
      </c>
      <c r="Q1866" t="s">
        <v>8283</v>
      </c>
      <c r="R1866" s="6">
        <f>E1866/D1866</f>
        <v>0.42892307692307691</v>
      </c>
      <c r="S1866" s="5">
        <f>O1866/E1866</f>
        <v>1.721664275466284E-2</v>
      </c>
      <c r="T1866" t="s">
        <v>8321</v>
      </c>
      <c r="U1866" t="s">
        <v>8342</v>
      </c>
    </row>
    <row r="1867" spans="1:21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0">
        <f t="shared" si="60"/>
        <v>42645.367442129631</v>
      </c>
      <c r="L1867" s="13" t="str">
        <f t="shared" si="61"/>
        <v>2016</v>
      </c>
      <c r="M1867" s="10">
        <f>(((I1867/60)/60)/24)+DATE(1970,1,1)</f>
        <v>42680.409108796302</v>
      </c>
      <c r="N1867" t="b">
        <v>0</v>
      </c>
      <c r="O1867">
        <v>2</v>
      </c>
      <c r="P1867" t="b">
        <v>0</v>
      </c>
      <c r="Q1867" t="s">
        <v>8283</v>
      </c>
      <c r="R1867" s="6">
        <f>E1867/D1867</f>
        <v>3.6363636363636364E-5</v>
      </c>
      <c r="S1867" s="5">
        <f>O1867/E1867</f>
        <v>0.5</v>
      </c>
      <c r="T1867" t="s">
        <v>8321</v>
      </c>
      <c r="U1867" t="s">
        <v>8342</v>
      </c>
    </row>
    <row r="1868" spans="1:21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0">
        <f t="shared" si="60"/>
        <v>42742.246493055558</v>
      </c>
      <c r="L1868" s="13" t="str">
        <f t="shared" si="61"/>
        <v>2017</v>
      </c>
      <c r="M1868" s="10">
        <f>(((I1868/60)/60)/24)+DATE(1970,1,1)</f>
        <v>42795.166666666672</v>
      </c>
      <c r="N1868" t="b">
        <v>0</v>
      </c>
      <c r="O1868">
        <v>2</v>
      </c>
      <c r="P1868" t="b">
        <v>0</v>
      </c>
      <c r="Q1868" t="s">
        <v>8283</v>
      </c>
      <c r="R1868" s="6">
        <f>E1868/D1868</f>
        <v>5.0000000000000001E-3</v>
      </c>
      <c r="S1868" s="5">
        <f>O1868/E1868</f>
        <v>1.6E-2</v>
      </c>
      <c r="T1868" t="s">
        <v>8321</v>
      </c>
      <c r="U1868" t="s">
        <v>8342</v>
      </c>
    </row>
    <row r="1869" spans="1:21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0">
        <f t="shared" si="60"/>
        <v>42649.924907407403</v>
      </c>
      <c r="L1869" s="13" t="str">
        <f t="shared" si="61"/>
        <v>2016</v>
      </c>
      <c r="M1869" s="10">
        <f>(((I1869/60)/60)/24)+DATE(1970,1,1)</f>
        <v>42679.924907407403</v>
      </c>
      <c r="N1869" t="b">
        <v>0</v>
      </c>
      <c r="O1869">
        <v>1</v>
      </c>
      <c r="P1869" t="b">
        <v>0</v>
      </c>
      <c r="Q1869" t="s">
        <v>8283</v>
      </c>
      <c r="R1869" s="6">
        <f>E1869/D1869</f>
        <v>5.0000000000000001E-4</v>
      </c>
      <c r="S1869" s="5">
        <f>O1869/E1869</f>
        <v>0.1</v>
      </c>
      <c r="T1869" t="s">
        <v>8321</v>
      </c>
      <c r="U1869" t="s">
        <v>8342</v>
      </c>
    </row>
    <row r="1870" spans="1:21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0">
        <f t="shared" si="60"/>
        <v>42328.779224537036</v>
      </c>
      <c r="L1870" s="13" t="str">
        <f t="shared" si="61"/>
        <v>2015</v>
      </c>
      <c r="M1870" s="10">
        <f>(((I1870/60)/60)/24)+DATE(1970,1,1)</f>
        <v>42353.332638888889</v>
      </c>
      <c r="N1870" t="b">
        <v>0</v>
      </c>
      <c r="O1870">
        <v>17</v>
      </c>
      <c r="P1870" t="b">
        <v>0</v>
      </c>
      <c r="Q1870" t="s">
        <v>8283</v>
      </c>
      <c r="R1870" s="6">
        <f>E1870/D1870</f>
        <v>4.8680000000000001E-2</v>
      </c>
      <c r="S1870" s="5">
        <f>O1870/E1870</f>
        <v>1.3968775677896467E-2</v>
      </c>
      <c r="T1870" t="s">
        <v>8321</v>
      </c>
      <c r="U1870" t="s">
        <v>8342</v>
      </c>
    </row>
    <row r="1871" spans="1:21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0">
        <f t="shared" si="60"/>
        <v>42709.002881944441</v>
      </c>
      <c r="L1871" s="13" t="str">
        <f t="shared" si="61"/>
        <v>2016</v>
      </c>
      <c r="M1871" s="10">
        <f>(((I1871/60)/60)/24)+DATE(1970,1,1)</f>
        <v>42739.002881944441</v>
      </c>
      <c r="N1871" t="b">
        <v>0</v>
      </c>
      <c r="O1871">
        <v>0</v>
      </c>
      <c r="P1871" t="b">
        <v>0</v>
      </c>
      <c r="Q1871" t="s">
        <v>8283</v>
      </c>
      <c r="R1871" s="6">
        <f>E1871/D1871</f>
        <v>0</v>
      </c>
      <c r="S1871" s="5" t="e">
        <f>O1871/E1871</f>
        <v>#DIV/0!</v>
      </c>
      <c r="T1871" t="s">
        <v>8321</v>
      </c>
      <c r="U1871" t="s">
        <v>8342</v>
      </c>
    </row>
    <row r="1872" spans="1:21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0">
        <f t="shared" si="60"/>
        <v>42371.355729166666</v>
      </c>
      <c r="L1872" s="13" t="str">
        <f t="shared" si="61"/>
        <v>2016</v>
      </c>
      <c r="M1872" s="10">
        <f>(((I1872/60)/60)/24)+DATE(1970,1,1)</f>
        <v>42400.178472222222</v>
      </c>
      <c r="N1872" t="b">
        <v>0</v>
      </c>
      <c r="O1872">
        <v>11</v>
      </c>
      <c r="P1872" t="b">
        <v>0</v>
      </c>
      <c r="Q1872" t="s">
        <v>8283</v>
      </c>
      <c r="R1872" s="6">
        <f>E1872/D1872</f>
        <v>0.10314285714285715</v>
      </c>
      <c r="S1872" s="5">
        <f>O1872/E1872</f>
        <v>3.0470914127423823E-2</v>
      </c>
      <c r="T1872" t="s">
        <v>8321</v>
      </c>
      <c r="U1872" t="s">
        <v>8342</v>
      </c>
    </row>
    <row r="1873" spans="1:21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0">
        <f t="shared" si="60"/>
        <v>41923.783576388887</v>
      </c>
      <c r="L1873" s="13" t="str">
        <f t="shared" si="61"/>
        <v>2014</v>
      </c>
      <c r="M1873" s="10">
        <f>(((I1873/60)/60)/24)+DATE(1970,1,1)</f>
        <v>41963.825243055559</v>
      </c>
      <c r="N1873" t="b">
        <v>0</v>
      </c>
      <c r="O1873">
        <v>95</v>
      </c>
      <c r="P1873" t="b">
        <v>0</v>
      </c>
      <c r="Q1873" t="s">
        <v>8283</v>
      </c>
      <c r="R1873" s="6">
        <f>E1873/D1873</f>
        <v>0.7178461538461538</v>
      </c>
      <c r="S1873" s="5">
        <f>O1873/E1873</f>
        <v>2.0360051435919416E-2</v>
      </c>
      <c r="T1873" t="s">
        <v>8321</v>
      </c>
      <c r="U1873" t="s">
        <v>8342</v>
      </c>
    </row>
    <row r="1874" spans="1:21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0">
        <f t="shared" si="60"/>
        <v>42155.129652777774</v>
      </c>
      <c r="L1874" s="13" t="str">
        <f t="shared" si="61"/>
        <v>2015</v>
      </c>
      <c r="M1874" s="10">
        <f>(((I1874/60)/60)/24)+DATE(1970,1,1)</f>
        <v>42185.129652777774</v>
      </c>
      <c r="N1874" t="b">
        <v>0</v>
      </c>
      <c r="O1874">
        <v>13</v>
      </c>
      <c r="P1874" t="b">
        <v>0</v>
      </c>
      <c r="Q1874" t="s">
        <v>8283</v>
      </c>
      <c r="R1874" s="6">
        <f>E1874/D1874</f>
        <v>1.06E-2</v>
      </c>
      <c r="S1874" s="5">
        <f>O1874/E1874</f>
        <v>6.1320754716981132E-2</v>
      </c>
      <c r="T1874" t="s">
        <v>8321</v>
      </c>
      <c r="U1874" t="s">
        <v>8342</v>
      </c>
    </row>
    <row r="1875" spans="1:21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0">
        <f t="shared" si="60"/>
        <v>42164.615856481483</v>
      </c>
      <c r="L1875" s="13" t="str">
        <f t="shared" si="61"/>
        <v>2015</v>
      </c>
      <c r="M1875" s="10">
        <f>(((I1875/60)/60)/24)+DATE(1970,1,1)</f>
        <v>42193.697916666672</v>
      </c>
      <c r="N1875" t="b">
        <v>0</v>
      </c>
      <c r="O1875">
        <v>2</v>
      </c>
      <c r="P1875" t="b">
        <v>0</v>
      </c>
      <c r="Q1875" t="s">
        <v>8283</v>
      </c>
      <c r="R1875" s="6">
        <f>E1875/D1875</f>
        <v>4.4999999999999997E-3</v>
      </c>
      <c r="S1875" s="5">
        <f>O1875/E1875</f>
        <v>5.5555555555555552E-2</v>
      </c>
      <c r="T1875" t="s">
        <v>8321</v>
      </c>
      <c r="U1875" t="s">
        <v>8342</v>
      </c>
    </row>
    <row r="1876" spans="1:21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0">
        <f t="shared" si="60"/>
        <v>42529.969131944439</v>
      </c>
      <c r="L1876" s="13" t="str">
        <f t="shared" si="61"/>
        <v>2016</v>
      </c>
      <c r="M1876" s="10">
        <f>(((I1876/60)/60)/24)+DATE(1970,1,1)</f>
        <v>42549.969131944439</v>
      </c>
      <c r="N1876" t="b">
        <v>0</v>
      </c>
      <c r="O1876">
        <v>2</v>
      </c>
      <c r="P1876" t="b">
        <v>0</v>
      </c>
      <c r="Q1876" t="s">
        <v>8283</v>
      </c>
      <c r="R1876" s="6">
        <f>E1876/D1876</f>
        <v>1.6249999999999999E-4</v>
      </c>
      <c r="S1876" s="5">
        <f>O1876/E1876</f>
        <v>7.6923076923076927E-2</v>
      </c>
      <c r="T1876" t="s">
        <v>8321</v>
      </c>
      <c r="U1876" t="s">
        <v>8342</v>
      </c>
    </row>
    <row r="1877" spans="1:21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0">
        <f t="shared" si="60"/>
        <v>42528.899398148147</v>
      </c>
      <c r="L1877" s="13" t="str">
        <f t="shared" si="61"/>
        <v>2016</v>
      </c>
      <c r="M1877" s="10">
        <f>(((I1877/60)/60)/24)+DATE(1970,1,1)</f>
        <v>42588.899398148147</v>
      </c>
      <c r="N1877" t="b">
        <v>0</v>
      </c>
      <c r="O1877">
        <v>3</v>
      </c>
      <c r="P1877" t="b">
        <v>0</v>
      </c>
      <c r="Q1877" t="s">
        <v>8283</v>
      </c>
      <c r="R1877" s="6">
        <f>E1877/D1877</f>
        <v>5.1000000000000004E-3</v>
      </c>
      <c r="S1877" s="5">
        <f>O1877/E1877</f>
        <v>5.8823529411764705E-2</v>
      </c>
      <c r="T1877" t="s">
        <v>8321</v>
      </c>
      <c r="U1877" t="s">
        <v>8342</v>
      </c>
    </row>
    <row r="1878" spans="1:21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0">
        <f t="shared" si="60"/>
        <v>41776.284780092588</v>
      </c>
      <c r="L1878" s="13" t="str">
        <f t="shared" si="61"/>
        <v>2014</v>
      </c>
      <c r="M1878" s="10">
        <f>(((I1878/60)/60)/24)+DATE(1970,1,1)</f>
        <v>41806.284780092588</v>
      </c>
      <c r="N1878" t="b">
        <v>0</v>
      </c>
      <c r="O1878">
        <v>0</v>
      </c>
      <c r="P1878" t="b">
        <v>0</v>
      </c>
      <c r="Q1878" t="s">
        <v>8283</v>
      </c>
      <c r="R1878" s="6">
        <f>E1878/D1878</f>
        <v>0</v>
      </c>
      <c r="S1878" s="5" t="e">
        <f>O1878/E1878</f>
        <v>#DIV/0!</v>
      </c>
      <c r="T1878" t="s">
        <v>8321</v>
      </c>
      <c r="U1878" t="s">
        <v>8342</v>
      </c>
    </row>
    <row r="1879" spans="1:21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0">
        <f t="shared" si="60"/>
        <v>42035.029224537036</v>
      </c>
      <c r="L1879" s="13" t="str">
        <f t="shared" si="61"/>
        <v>2015</v>
      </c>
      <c r="M1879" s="10">
        <f>(((I1879/60)/60)/24)+DATE(1970,1,1)</f>
        <v>42064.029224537036</v>
      </c>
      <c r="N1879" t="b">
        <v>0</v>
      </c>
      <c r="O1879">
        <v>0</v>
      </c>
      <c r="P1879" t="b">
        <v>0</v>
      </c>
      <c r="Q1879" t="s">
        <v>8283</v>
      </c>
      <c r="R1879" s="6">
        <f>E1879/D1879</f>
        <v>0</v>
      </c>
      <c r="S1879" s="5" t="e">
        <f>O1879/E1879</f>
        <v>#DIV/0!</v>
      </c>
      <c r="T1879" t="s">
        <v>8321</v>
      </c>
      <c r="U1879" t="s">
        <v>8342</v>
      </c>
    </row>
    <row r="1880" spans="1:21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0">
        <f t="shared" si="60"/>
        <v>41773.008738425924</v>
      </c>
      <c r="L1880" s="13" t="str">
        <f t="shared" si="61"/>
        <v>2014</v>
      </c>
      <c r="M1880" s="10">
        <f>(((I1880/60)/60)/24)+DATE(1970,1,1)</f>
        <v>41803.008738425924</v>
      </c>
      <c r="N1880" t="b">
        <v>0</v>
      </c>
      <c r="O1880">
        <v>0</v>
      </c>
      <c r="P1880" t="b">
        <v>0</v>
      </c>
      <c r="Q1880" t="s">
        <v>8283</v>
      </c>
      <c r="R1880" s="6">
        <f>E1880/D1880</f>
        <v>0</v>
      </c>
      <c r="S1880" s="5" t="e">
        <f>O1880/E1880</f>
        <v>#DIV/0!</v>
      </c>
      <c r="T1880" t="s">
        <v>8321</v>
      </c>
      <c r="U1880" t="s">
        <v>8342</v>
      </c>
    </row>
    <row r="1881" spans="1:21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0">
        <f t="shared" si="60"/>
        <v>42413.649641203709</v>
      </c>
      <c r="L1881" s="13" t="str">
        <f t="shared" si="61"/>
        <v>2016</v>
      </c>
      <c r="M1881" s="10">
        <f>(((I1881/60)/60)/24)+DATE(1970,1,1)</f>
        <v>42443.607974537037</v>
      </c>
      <c r="N1881" t="b">
        <v>0</v>
      </c>
      <c r="O1881">
        <v>2</v>
      </c>
      <c r="P1881" t="b">
        <v>0</v>
      </c>
      <c r="Q1881" t="s">
        <v>8283</v>
      </c>
      <c r="R1881" s="6">
        <f>E1881/D1881</f>
        <v>1.1999999999999999E-3</v>
      </c>
      <c r="S1881" s="5">
        <f>O1881/E1881</f>
        <v>0.33333333333333331</v>
      </c>
      <c r="T1881" t="s">
        <v>8321</v>
      </c>
      <c r="U1881" t="s">
        <v>8342</v>
      </c>
    </row>
    <row r="1882" spans="1:21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0">
        <f t="shared" si="60"/>
        <v>42430.566898148143</v>
      </c>
      <c r="L1882" s="13" t="str">
        <f t="shared" si="61"/>
        <v>2016</v>
      </c>
      <c r="M1882" s="10">
        <f>(((I1882/60)/60)/24)+DATE(1970,1,1)</f>
        <v>42459.525231481486</v>
      </c>
      <c r="N1882" t="b">
        <v>0</v>
      </c>
      <c r="O1882">
        <v>24</v>
      </c>
      <c r="P1882" t="b">
        <v>0</v>
      </c>
      <c r="Q1882" t="s">
        <v>8283</v>
      </c>
      <c r="R1882" s="6">
        <f>E1882/D1882</f>
        <v>0.20080000000000001</v>
      </c>
      <c r="S1882" s="5">
        <f>O1882/E1882</f>
        <v>2.3904382470119521E-2</v>
      </c>
      <c r="T1882" t="s">
        <v>8321</v>
      </c>
      <c r="U1882" t="s">
        <v>8342</v>
      </c>
    </row>
    <row r="1883" spans="1:21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0">
        <f t="shared" si="60"/>
        <v>42043.152650462958</v>
      </c>
      <c r="L1883" s="13" t="str">
        <f t="shared" si="61"/>
        <v>2015</v>
      </c>
      <c r="M1883" s="10">
        <f>(((I1883/60)/60)/24)+DATE(1970,1,1)</f>
        <v>42073.110983796301</v>
      </c>
      <c r="N1883" t="b">
        <v>0</v>
      </c>
      <c r="O1883">
        <v>70</v>
      </c>
      <c r="P1883" t="b">
        <v>1</v>
      </c>
      <c r="Q1883" t="s">
        <v>8279</v>
      </c>
      <c r="R1883" s="6">
        <f>E1883/D1883</f>
        <v>1.726845</v>
      </c>
      <c r="S1883" s="5">
        <f>O1883/E1883</f>
        <v>2.0268176935393737E-2</v>
      </c>
      <c r="T1883" t="s">
        <v>8333</v>
      </c>
      <c r="U1883" t="s">
        <v>8337</v>
      </c>
    </row>
    <row r="1884" spans="1:21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0">
        <f t="shared" si="60"/>
        <v>41067.949212962965</v>
      </c>
      <c r="L1884" s="13" t="str">
        <f t="shared" si="61"/>
        <v>2012</v>
      </c>
      <c r="M1884" s="10">
        <f>(((I1884/60)/60)/24)+DATE(1970,1,1)</f>
        <v>41100.991666666669</v>
      </c>
      <c r="N1884" t="b">
        <v>0</v>
      </c>
      <c r="O1884">
        <v>81</v>
      </c>
      <c r="P1884" t="b">
        <v>1</v>
      </c>
      <c r="Q1884" t="s">
        <v>8279</v>
      </c>
      <c r="R1884" s="6">
        <f>E1884/D1884</f>
        <v>1.008955223880597</v>
      </c>
      <c r="S1884" s="5">
        <f>O1884/E1884</f>
        <v>2.3964497041420119E-2</v>
      </c>
      <c r="T1884" t="s">
        <v>8333</v>
      </c>
      <c r="U1884" t="s">
        <v>8337</v>
      </c>
    </row>
    <row r="1885" spans="1:21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0">
        <f t="shared" si="60"/>
        <v>40977.948009259257</v>
      </c>
      <c r="L1885" s="13" t="str">
        <f t="shared" si="61"/>
        <v>2012</v>
      </c>
      <c r="M1885" s="10">
        <f>(((I1885/60)/60)/24)+DATE(1970,1,1)</f>
        <v>41007.906342592592</v>
      </c>
      <c r="N1885" t="b">
        <v>0</v>
      </c>
      <c r="O1885">
        <v>32</v>
      </c>
      <c r="P1885" t="b">
        <v>1</v>
      </c>
      <c r="Q1885" t="s">
        <v>8279</v>
      </c>
      <c r="R1885" s="6">
        <f>E1885/D1885</f>
        <v>1.0480480480480481</v>
      </c>
      <c r="S1885" s="5">
        <f>O1885/E1885</f>
        <v>3.0563514804202482E-2</v>
      </c>
      <c r="T1885" t="s">
        <v>8333</v>
      </c>
      <c r="U1885" t="s">
        <v>8337</v>
      </c>
    </row>
    <row r="1886" spans="1:21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0">
        <f t="shared" si="60"/>
        <v>41205.198321759257</v>
      </c>
      <c r="L1886" s="13" t="str">
        <f t="shared" si="61"/>
        <v>2012</v>
      </c>
      <c r="M1886" s="10">
        <f>(((I1886/60)/60)/24)+DATE(1970,1,1)</f>
        <v>41240.5</v>
      </c>
      <c r="N1886" t="b">
        <v>0</v>
      </c>
      <c r="O1886">
        <v>26</v>
      </c>
      <c r="P1886" t="b">
        <v>1</v>
      </c>
      <c r="Q1886" t="s">
        <v>8279</v>
      </c>
      <c r="R1886" s="6">
        <f>E1886/D1886</f>
        <v>1.351</v>
      </c>
      <c r="S1886" s="5">
        <f>O1886/E1886</f>
        <v>1.924500370096225E-2</v>
      </c>
      <c r="T1886" t="s">
        <v>8333</v>
      </c>
      <c r="U1886" t="s">
        <v>8337</v>
      </c>
    </row>
    <row r="1887" spans="1:21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0">
        <f t="shared" si="60"/>
        <v>41099.093865740739</v>
      </c>
      <c r="L1887" s="13" t="str">
        <f t="shared" si="61"/>
        <v>2012</v>
      </c>
      <c r="M1887" s="10">
        <f>(((I1887/60)/60)/24)+DATE(1970,1,1)</f>
        <v>41131.916666666664</v>
      </c>
      <c r="N1887" t="b">
        <v>0</v>
      </c>
      <c r="O1887">
        <v>105</v>
      </c>
      <c r="P1887" t="b">
        <v>1</v>
      </c>
      <c r="Q1887" t="s">
        <v>8279</v>
      </c>
      <c r="R1887" s="6">
        <f>E1887/D1887</f>
        <v>1.1632786885245903</v>
      </c>
      <c r="S1887" s="5">
        <f>O1887/E1887</f>
        <v>1.9729425028184894E-2</v>
      </c>
      <c r="T1887" t="s">
        <v>8333</v>
      </c>
      <c r="U1887" t="s">
        <v>8337</v>
      </c>
    </row>
    <row r="1888" spans="1:21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0">
        <f t="shared" si="60"/>
        <v>41925.906689814816</v>
      </c>
      <c r="L1888" s="13" t="str">
        <f t="shared" si="61"/>
        <v>2014</v>
      </c>
      <c r="M1888" s="10">
        <f>(((I1888/60)/60)/24)+DATE(1970,1,1)</f>
        <v>41955.94835648148</v>
      </c>
      <c r="N1888" t="b">
        <v>0</v>
      </c>
      <c r="O1888">
        <v>29</v>
      </c>
      <c r="P1888" t="b">
        <v>1</v>
      </c>
      <c r="Q1888" t="s">
        <v>8279</v>
      </c>
      <c r="R1888" s="6">
        <f>E1888/D1888</f>
        <v>1.0208333333333333</v>
      </c>
      <c r="S1888" s="5">
        <f>O1888/E1888</f>
        <v>2.3673469387755101E-2</v>
      </c>
      <c r="T1888" t="s">
        <v>8333</v>
      </c>
      <c r="U1888" t="s">
        <v>8337</v>
      </c>
    </row>
    <row r="1889" spans="1:21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0">
        <f t="shared" si="60"/>
        <v>42323.800138888888</v>
      </c>
      <c r="L1889" s="13" t="str">
        <f t="shared" si="61"/>
        <v>2015</v>
      </c>
      <c r="M1889" s="10">
        <f>(((I1889/60)/60)/24)+DATE(1970,1,1)</f>
        <v>42341.895833333328</v>
      </c>
      <c r="N1889" t="b">
        <v>0</v>
      </c>
      <c r="O1889">
        <v>8</v>
      </c>
      <c r="P1889" t="b">
        <v>1</v>
      </c>
      <c r="Q1889" t="s">
        <v>8279</v>
      </c>
      <c r="R1889" s="6">
        <f>E1889/D1889</f>
        <v>1.1116666666666666</v>
      </c>
      <c r="S1889" s="5">
        <f>O1889/E1889</f>
        <v>2.3988005997001498E-3</v>
      </c>
      <c r="T1889" t="s">
        <v>8333</v>
      </c>
      <c r="U1889" t="s">
        <v>8337</v>
      </c>
    </row>
    <row r="1890" spans="1:21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0">
        <f t="shared" si="60"/>
        <v>40299.239953703705</v>
      </c>
      <c r="L1890" s="13" t="str">
        <f t="shared" si="61"/>
        <v>2010</v>
      </c>
      <c r="M1890" s="10">
        <f>(((I1890/60)/60)/24)+DATE(1970,1,1)</f>
        <v>40330.207638888889</v>
      </c>
      <c r="N1890" t="b">
        <v>0</v>
      </c>
      <c r="O1890">
        <v>89</v>
      </c>
      <c r="P1890" t="b">
        <v>1</v>
      </c>
      <c r="Q1890" t="s">
        <v>8279</v>
      </c>
      <c r="R1890" s="6">
        <f>E1890/D1890</f>
        <v>1.6608000000000001</v>
      </c>
      <c r="S1890" s="5">
        <f>O1890/E1890</f>
        <v>2.1435452793834298E-2</v>
      </c>
      <c r="T1890" t="s">
        <v>8333</v>
      </c>
      <c r="U1890" t="s">
        <v>8337</v>
      </c>
    </row>
    <row r="1891" spans="1:21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0">
        <f t="shared" si="60"/>
        <v>41299.793356481481</v>
      </c>
      <c r="L1891" s="13" t="str">
        <f t="shared" si="61"/>
        <v>2013</v>
      </c>
      <c r="M1891" s="10">
        <f>(((I1891/60)/60)/24)+DATE(1970,1,1)</f>
        <v>41344.751689814817</v>
      </c>
      <c r="N1891" t="b">
        <v>0</v>
      </c>
      <c r="O1891">
        <v>44</v>
      </c>
      <c r="P1891" t="b">
        <v>1</v>
      </c>
      <c r="Q1891" t="s">
        <v>8279</v>
      </c>
      <c r="R1891" s="6">
        <f>E1891/D1891</f>
        <v>1.0660000000000001</v>
      </c>
      <c r="S1891" s="5">
        <f>O1891/E1891</f>
        <v>2.0637898686679174E-2</v>
      </c>
      <c r="T1891" t="s">
        <v>8333</v>
      </c>
      <c r="U1891" t="s">
        <v>8337</v>
      </c>
    </row>
    <row r="1892" spans="1:21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0">
        <f t="shared" si="60"/>
        <v>41228.786203703705</v>
      </c>
      <c r="L1892" s="13" t="str">
        <f t="shared" si="61"/>
        <v>2012</v>
      </c>
      <c r="M1892" s="10">
        <f>(((I1892/60)/60)/24)+DATE(1970,1,1)</f>
        <v>41258.786203703705</v>
      </c>
      <c r="N1892" t="b">
        <v>0</v>
      </c>
      <c r="O1892">
        <v>246</v>
      </c>
      <c r="P1892" t="b">
        <v>1</v>
      </c>
      <c r="Q1892" t="s">
        <v>8279</v>
      </c>
      <c r="R1892" s="6">
        <f>E1892/D1892</f>
        <v>1.4458441666666668</v>
      </c>
      <c r="S1892" s="5">
        <f>O1892/E1892</f>
        <v>1.4178568114475222E-2</v>
      </c>
      <c r="T1892" t="s">
        <v>8333</v>
      </c>
      <c r="U1892" t="s">
        <v>8337</v>
      </c>
    </row>
    <row r="1893" spans="1:21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0">
        <f t="shared" si="60"/>
        <v>40335.798078703701</v>
      </c>
      <c r="L1893" s="13" t="str">
        <f t="shared" si="61"/>
        <v>2010</v>
      </c>
      <c r="M1893" s="10">
        <f>(((I1893/60)/60)/24)+DATE(1970,1,1)</f>
        <v>40381.25</v>
      </c>
      <c r="N1893" t="b">
        <v>0</v>
      </c>
      <c r="O1893">
        <v>120</v>
      </c>
      <c r="P1893" t="b">
        <v>1</v>
      </c>
      <c r="Q1893" t="s">
        <v>8279</v>
      </c>
      <c r="R1893" s="6">
        <f>E1893/D1893</f>
        <v>1.0555000000000001</v>
      </c>
      <c r="S1893" s="5">
        <f>O1893/E1893</f>
        <v>1.1369019422074847E-2</v>
      </c>
      <c r="T1893" t="s">
        <v>8333</v>
      </c>
      <c r="U1893" t="s">
        <v>8337</v>
      </c>
    </row>
    <row r="1894" spans="1:21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0">
        <f t="shared" si="60"/>
        <v>40671.637511574074</v>
      </c>
      <c r="L1894" s="13" t="str">
        <f t="shared" si="61"/>
        <v>2011</v>
      </c>
      <c r="M1894" s="10">
        <f>(((I1894/60)/60)/24)+DATE(1970,1,1)</f>
        <v>40701.637511574074</v>
      </c>
      <c r="N1894" t="b">
        <v>0</v>
      </c>
      <c r="O1894">
        <v>26</v>
      </c>
      <c r="P1894" t="b">
        <v>1</v>
      </c>
      <c r="Q1894" t="s">
        <v>8279</v>
      </c>
      <c r="R1894" s="6">
        <f>E1894/D1894</f>
        <v>1.3660000000000001</v>
      </c>
      <c r="S1894" s="5">
        <f>O1894/E1894</f>
        <v>3.8067349926793559E-2</v>
      </c>
      <c r="T1894" t="s">
        <v>8333</v>
      </c>
      <c r="U1894" t="s">
        <v>8337</v>
      </c>
    </row>
    <row r="1895" spans="1:21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0">
        <f t="shared" si="60"/>
        <v>40632.94195601852</v>
      </c>
      <c r="L1895" s="13" t="str">
        <f t="shared" si="61"/>
        <v>2011</v>
      </c>
      <c r="M1895" s="10">
        <f>(((I1895/60)/60)/24)+DATE(1970,1,1)</f>
        <v>40649.165972222225</v>
      </c>
      <c r="N1895" t="b">
        <v>0</v>
      </c>
      <c r="O1895">
        <v>45</v>
      </c>
      <c r="P1895" t="b">
        <v>1</v>
      </c>
      <c r="Q1895" t="s">
        <v>8279</v>
      </c>
      <c r="R1895" s="6">
        <f>E1895/D1895</f>
        <v>1.04</v>
      </c>
      <c r="S1895" s="5">
        <f>O1895/E1895</f>
        <v>1.7307692307692309E-2</v>
      </c>
      <c r="T1895" t="s">
        <v>8333</v>
      </c>
      <c r="U1895" t="s">
        <v>8337</v>
      </c>
    </row>
    <row r="1896" spans="1:2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0">
        <f t="shared" si="60"/>
        <v>40920.904895833337</v>
      </c>
      <c r="L1896" s="13" t="str">
        <f t="shared" si="61"/>
        <v>2012</v>
      </c>
      <c r="M1896" s="10">
        <f>(((I1896/60)/60)/24)+DATE(1970,1,1)</f>
        <v>40951.904895833337</v>
      </c>
      <c r="N1896" t="b">
        <v>0</v>
      </c>
      <c r="O1896">
        <v>20</v>
      </c>
      <c r="P1896" t="b">
        <v>1</v>
      </c>
      <c r="Q1896" t="s">
        <v>8279</v>
      </c>
      <c r="R1896" s="6">
        <f>E1896/D1896</f>
        <v>1.145</v>
      </c>
      <c r="S1896" s="5">
        <f>O1896/E1896</f>
        <v>1.7467248908296942E-2</v>
      </c>
      <c r="T1896" t="s">
        <v>8333</v>
      </c>
      <c r="U1896" t="s">
        <v>8337</v>
      </c>
    </row>
    <row r="1897" spans="1:21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0">
        <f t="shared" si="60"/>
        <v>42267.746782407412</v>
      </c>
      <c r="L1897" s="13" t="str">
        <f t="shared" si="61"/>
        <v>2015</v>
      </c>
      <c r="M1897" s="10">
        <f>(((I1897/60)/60)/24)+DATE(1970,1,1)</f>
        <v>42297.746782407412</v>
      </c>
      <c r="N1897" t="b">
        <v>0</v>
      </c>
      <c r="O1897">
        <v>47</v>
      </c>
      <c r="P1897" t="b">
        <v>1</v>
      </c>
      <c r="Q1897" t="s">
        <v>8279</v>
      </c>
      <c r="R1897" s="6">
        <f>E1897/D1897</f>
        <v>1.0171957671957672</v>
      </c>
      <c r="S1897" s="5">
        <f>O1897/E1897</f>
        <v>5.0931946250541826E-3</v>
      </c>
      <c r="T1897" t="s">
        <v>8333</v>
      </c>
      <c r="U1897" t="s">
        <v>8337</v>
      </c>
    </row>
    <row r="1898" spans="1:21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0">
        <f t="shared" si="60"/>
        <v>40981.710243055553</v>
      </c>
      <c r="L1898" s="13" t="str">
        <f t="shared" si="61"/>
        <v>2012</v>
      </c>
      <c r="M1898" s="10">
        <f>(((I1898/60)/60)/24)+DATE(1970,1,1)</f>
        <v>41011.710243055553</v>
      </c>
      <c r="N1898" t="b">
        <v>0</v>
      </c>
      <c r="O1898">
        <v>13</v>
      </c>
      <c r="P1898" t="b">
        <v>1</v>
      </c>
      <c r="Q1898" t="s">
        <v>8279</v>
      </c>
      <c r="R1898" s="6">
        <f>E1898/D1898</f>
        <v>1.2394678492239468</v>
      </c>
      <c r="S1898" s="5">
        <f>O1898/E1898</f>
        <v>2.3255813953488372E-2</v>
      </c>
      <c r="T1898" t="s">
        <v>8333</v>
      </c>
      <c r="U1898" t="s">
        <v>8337</v>
      </c>
    </row>
    <row r="1899" spans="1:21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0">
        <f t="shared" si="60"/>
        <v>41680.583402777782</v>
      </c>
      <c r="L1899" s="13" t="str">
        <f t="shared" si="61"/>
        <v>2014</v>
      </c>
      <c r="M1899" s="10">
        <f>(((I1899/60)/60)/24)+DATE(1970,1,1)</f>
        <v>41702.875</v>
      </c>
      <c r="N1899" t="b">
        <v>0</v>
      </c>
      <c r="O1899">
        <v>183</v>
      </c>
      <c r="P1899" t="b">
        <v>1</v>
      </c>
      <c r="Q1899" t="s">
        <v>8279</v>
      </c>
      <c r="R1899" s="6">
        <f>E1899/D1899</f>
        <v>1.0245669291338582</v>
      </c>
      <c r="S1899" s="5">
        <f>O1899/E1899</f>
        <v>2.8127881955118353E-2</v>
      </c>
      <c r="T1899" t="s">
        <v>8333</v>
      </c>
      <c r="U1899" t="s">
        <v>8337</v>
      </c>
    </row>
    <row r="1900" spans="1:21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0">
        <f t="shared" si="60"/>
        <v>42366.192974537036</v>
      </c>
      <c r="L1900" s="13" t="str">
        <f t="shared" si="61"/>
        <v>2015</v>
      </c>
      <c r="M1900" s="10">
        <f>(((I1900/60)/60)/24)+DATE(1970,1,1)</f>
        <v>42401.75</v>
      </c>
      <c r="N1900" t="b">
        <v>0</v>
      </c>
      <c r="O1900">
        <v>21</v>
      </c>
      <c r="P1900" t="b">
        <v>1</v>
      </c>
      <c r="Q1900" t="s">
        <v>8279</v>
      </c>
      <c r="R1900" s="6">
        <f>E1900/D1900</f>
        <v>1.4450000000000001</v>
      </c>
      <c r="S1900" s="5">
        <f>O1900/E1900</f>
        <v>1.453287197231834E-2</v>
      </c>
      <c r="T1900" t="s">
        <v>8333</v>
      </c>
      <c r="U1900" t="s">
        <v>8337</v>
      </c>
    </row>
    <row r="1901" spans="1:21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0">
        <f t="shared" si="60"/>
        <v>42058.941736111112</v>
      </c>
      <c r="L1901" s="13" t="str">
        <f t="shared" si="61"/>
        <v>2015</v>
      </c>
      <c r="M1901" s="10">
        <f>(((I1901/60)/60)/24)+DATE(1970,1,1)</f>
        <v>42088.90006944444</v>
      </c>
      <c r="N1901" t="b">
        <v>0</v>
      </c>
      <c r="O1901">
        <v>42</v>
      </c>
      <c r="P1901" t="b">
        <v>1</v>
      </c>
      <c r="Q1901" t="s">
        <v>8279</v>
      </c>
      <c r="R1901" s="6">
        <f>E1901/D1901</f>
        <v>1.3333333333333333</v>
      </c>
      <c r="S1901" s="5">
        <f>O1901/E1901</f>
        <v>3.5000000000000003E-2</v>
      </c>
      <c r="T1901" t="s">
        <v>8333</v>
      </c>
      <c r="U1901" t="s">
        <v>8337</v>
      </c>
    </row>
    <row r="1902" spans="1:21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0">
        <f t="shared" si="60"/>
        <v>41160.871886574074</v>
      </c>
      <c r="L1902" s="13" t="str">
        <f t="shared" si="61"/>
        <v>2012</v>
      </c>
      <c r="M1902" s="10">
        <f>(((I1902/60)/60)/24)+DATE(1970,1,1)</f>
        <v>41188.415972222225</v>
      </c>
      <c r="N1902" t="b">
        <v>0</v>
      </c>
      <c r="O1902">
        <v>54</v>
      </c>
      <c r="P1902" t="b">
        <v>1</v>
      </c>
      <c r="Q1902" t="s">
        <v>8279</v>
      </c>
      <c r="R1902" s="6">
        <f>E1902/D1902</f>
        <v>1.0936440000000001</v>
      </c>
      <c r="S1902" s="5">
        <f>O1902/E1902</f>
        <v>1.9750485532769348E-2</v>
      </c>
      <c r="T1902" t="s">
        <v>8333</v>
      </c>
      <c r="U1902" t="s">
        <v>8337</v>
      </c>
    </row>
    <row r="1903" spans="1:21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0">
        <f t="shared" si="60"/>
        <v>42116.54315972222</v>
      </c>
      <c r="L1903" s="13" t="str">
        <f t="shared" si="61"/>
        <v>2015</v>
      </c>
      <c r="M1903" s="10">
        <f>(((I1903/60)/60)/24)+DATE(1970,1,1)</f>
        <v>42146.541666666672</v>
      </c>
      <c r="N1903" t="b">
        <v>0</v>
      </c>
      <c r="O1903">
        <v>25</v>
      </c>
      <c r="P1903" t="b">
        <v>0</v>
      </c>
      <c r="Q1903" t="s">
        <v>8294</v>
      </c>
      <c r="R1903" s="6">
        <f>E1903/D1903</f>
        <v>2.696969696969697E-2</v>
      </c>
      <c r="S1903" s="5">
        <f>O1903/E1903</f>
        <v>9.3632958801498131E-3</v>
      </c>
      <c r="T1903" t="s">
        <v>8327</v>
      </c>
      <c r="U1903" t="s">
        <v>8355</v>
      </c>
    </row>
    <row r="1904" spans="1:21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0">
        <f t="shared" si="60"/>
        <v>42037.789895833332</v>
      </c>
      <c r="L1904" s="13" t="str">
        <f t="shared" si="61"/>
        <v>2015</v>
      </c>
      <c r="M1904" s="10">
        <f>(((I1904/60)/60)/24)+DATE(1970,1,1)</f>
        <v>42067.789895833332</v>
      </c>
      <c r="N1904" t="b">
        <v>0</v>
      </c>
      <c r="O1904">
        <v>3</v>
      </c>
      <c r="P1904" t="b">
        <v>0</v>
      </c>
      <c r="Q1904" t="s">
        <v>8294</v>
      </c>
      <c r="R1904" s="6">
        <f>E1904/D1904</f>
        <v>1.2E-2</v>
      </c>
      <c r="S1904" s="5">
        <f>O1904/E1904</f>
        <v>0.25</v>
      </c>
      <c r="T1904" t="s">
        <v>8327</v>
      </c>
      <c r="U1904" t="s">
        <v>8355</v>
      </c>
    </row>
    <row r="1905" spans="1:21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0">
        <f t="shared" si="60"/>
        <v>42702.770729166667</v>
      </c>
      <c r="L1905" s="13" t="str">
        <f t="shared" si="61"/>
        <v>2016</v>
      </c>
      <c r="M1905" s="10">
        <f>(((I1905/60)/60)/24)+DATE(1970,1,1)</f>
        <v>42762.770729166667</v>
      </c>
      <c r="N1905" t="b">
        <v>0</v>
      </c>
      <c r="O1905">
        <v>41</v>
      </c>
      <c r="P1905" t="b">
        <v>0</v>
      </c>
      <c r="Q1905" t="s">
        <v>8294</v>
      </c>
      <c r="R1905" s="6">
        <f>E1905/D1905</f>
        <v>0.46600000000000003</v>
      </c>
      <c r="S1905" s="5">
        <f>O1905/E1905</f>
        <v>2.9327610872675252E-2</v>
      </c>
      <c r="T1905" t="s">
        <v>8327</v>
      </c>
      <c r="U1905" t="s">
        <v>8355</v>
      </c>
    </row>
    <row r="1906" spans="1:21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0">
        <f t="shared" si="60"/>
        <v>42326.685428240744</v>
      </c>
      <c r="L1906" s="13" t="str">
        <f t="shared" si="61"/>
        <v>2015</v>
      </c>
      <c r="M1906" s="10">
        <f>(((I1906/60)/60)/24)+DATE(1970,1,1)</f>
        <v>42371.685428240744</v>
      </c>
      <c r="N1906" t="b">
        <v>0</v>
      </c>
      <c r="O1906">
        <v>2</v>
      </c>
      <c r="P1906" t="b">
        <v>0</v>
      </c>
      <c r="Q1906" t="s">
        <v>8294</v>
      </c>
      <c r="R1906" s="6">
        <f>E1906/D1906</f>
        <v>1E-3</v>
      </c>
      <c r="S1906" s="5">
        <f>O1906/E1906</f>
        <v>0.04</v>
      </c>
      <c r="T1906" t="s">
        <v>8327</v>
      </c>
      <c r="U1906" t="s">
        <v>8355</v>
      </c>
    </row>
    <row r="1907" spans="1:21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0">
        <f t="shared" si="60"/>
        <v>41859.925856481481</v>
      </c>
      <c r="L1907" s="13" t="str">
        <f t="shared" si="61"/>
        <v>2014</v>
      </c>
      <c r="M1907" s="10">
        <f>(((I1907/60)/60)/24)+DATE(1970,1,1)</f>
        <v>41889.925856481481</v>
      </c>
      <c r="N1907" t="b">
        <v>0</v>
      </c>
      <c r="O1907">
        <v>4</v>
      </c>
      <c r="P1907" t="b">
        <v>0</v>
      </c>
      <c r="Q1907" t="s">
        <v>8294</v>
      </c>
      <c r="R1907" s="6">
        <f>E1907/D1907</f>
        <v>1.6800000000000001E-3</v>
      </c>
      <c r="S1907" s="5">
        <f>O1907/E1907</f>
        <v>9.5238095238095233E-2</v>
      </c>
      <c r="T1907" t="s">
        <v>8327</v>
      </c>
      <c r="U1907" t="s">
        <v>8355</v>
      </c>
    </row>
    <row r="1908" spans="1:21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0">
        <f t="shared" si="60"/>
        <v>42514.671099537038</v>
      </c>
      <c r="L1908" s="13" t="str">
        <f t="shared" si="61"/>
        <v>2016</v>
      </c>
      <c r="M1908" s="10">
        <f>(((I1908/60)/60)/24)+DATE(1970,1,1)</f>
        <v>42544.671099537038</v>
      </c>
      <c r="N1908" t="b">
        <v>0</v>
      </c>
      <c r="O1908">
        <v>99</v>
      </c>
      <c r="P1908" t="b">
        <v>0</v>
      </c>
      <c r="Q1908" t="s">
        <v>8294</v>
      </c>
      <c r="R1908" s="6">
        <f>E1908/D1908</f>
        <v>0.42759999999999998</v>
      </c>
      <c r="S1908" s="5">
        <f>O1908/E1908</f>
        <v>4.6304957904583725E-3</v>
      </c>
      <c r="T1908" t="s">
        <v>8327</v>
      </c>
      <c r="U1908" t="s">
        <v>8355</v>
      </c>
    </row>
    <row r="1909" spans="1:21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0">
        <f t="shared" si="60"/>
        <v>41767.587094907409</v>
      </c>
      <c r="L1909" s="13" t="str">
        <f t="shared" si="61"/>
        <v>2014</v>
      </c>
      <c r="M1909" s="10">
        <f>(((I1909/60)/60)/24)+DATE(1970,1,1)</f>
        <v>41782.587094907409</v>
      </c>
      <c r="N1909" t="b">
        <v>0</v>
      </c>
      <c r="O1909">
        <v>4</v>
      </c>
      <c r="P1909" t="b">
        <v>0</v>
      </c>
      <c r="Q1909" t="s">
        <v>8294</v>
      </c>
      <c r="R1909" s="6">
        <f>E1909/D1909</f>
        <v>2.8333333333333335E-3</v>
      </c>
      <c r="S1909" s="5">
        <f>O1909/E1909</f>
        <v>4.7058823529411764E-2</v>
      </c>
      <c r="T1909" t="s">
        <v>8327</v>
      </c>
      <c r="U1909" t="s">
        <v>8355</v>
      </c>
    </row>
    <row r="1910" spans="1:21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0">
        <f t="shared" si="60"/>
        <v>42703.917824074073</v>
      </c>
      <c r="L1910" s="13" t="str">
        <f t="shared" si="61"/>
        <v>2016</v>
      </c>
      <c r="M1910" s="10">
        <f>(((I1910/60)/60)/24)+DATE(1970,1,1)</f>
        <v>42733.917824074073</v>
      </c>
      <c r="N1910" t="b">
        <v>0</v>
      </c>
      <c r="O1910">
        <v>4</v>
      </c>
      <c r="P1910" t="b">
        <v>0</v>
      </c>
      <c r="Q1910" t="s">
        <v>8294</v>
      </c>
      <c r="R1910" s="6">
        <f>E1910/D1910</f>
        <v>1.7319999999999999E-2</v>
      </c>
      <c r="S1910" s="5">
        <f>O1910/E1910</f>
        <v>9.2378752886836026E-3</v>
      </c>
      <c r="T1910" t="s">
        <v>8327</v>
      </c>
      <c r="U1910" t="s">
        <v>8355</v>
      </c>
    </row>
    <row r="1911" spans="1:21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0">
        <f t="shared" si="60"/>
        <v>41905.429155092592</v>
      </c>
      <c r="L1911" s="13" t="str">
        <f t="shared" si="61"/>
        <v>2014</v>
      </c>
      <c r="M1911" s="10">
        <f>(((I1911/60)/60)/24)+DATE(1970,1,1)</f>
        <v>41935.429155092592</v>
      </c>
      <c r="N1911" t="b">
        <v>0</v>
      </c>
      <c r="O1911">
        <v>38</v>
      </c>
      <c r="P1911" t="b">
        <v>0</v>
      </c>
      <c r="Q1911" t="s">
        <v>8294</v>
      </c>
      <c r="R1911" s="6">
        <f>E1911/D1911</f>
        <v>0.14111428571428572</v>
      </c>
      <c r="S1911" s="5">
        <f>O1911/E1911</f>
        <v>7.6938651548896534E-3</v>
      </c>
      <c r="T1911" t="s">
        <v>8327</v>
      </c>
      <c r="U1911" t="s">
        <v>8355</v>
      </c>
    </row>
    <row r="1912" spans="1:21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0">
        <f t="shared" si="60"/>
        <v>42264.963159722218</v>
      </c>
      <c r="L1912" s="13" t="str">
        <f t="shared" si="61"/>
        <v>2015</v>
      </c>
      <c r="M1912" s="10">
        <f>(((I1912/60)/60)/24)+DATE(1970,1,1)</f>
        <v>42308.947916666672</v>
      </c>
      <c r="N1912" t="b">
        <v>0</v>
      </c>
      <c r="O1912">
        <v>285</v>
      </c>
      <c r="P1912" t="b">
        <v>0</v>
      </c>
      <c r="Q1912" t="s">
        <v>8294</v>
      </c>
      <c r="R1912" s="6">
        <f>E1912/D1912</f>
        <v>0.39395294117647056</v>
      </c>
      <c r="S1912" s="5">
        <f>O1912/E1912</f>
        <v>8.5110195305500812E-3</v>
      </c>
      <c r="T1912" t="s">
        <v>8327</v>
      </c>
      <c r="U1912" t="s">
        <v>8355</v>
      </c>
    </row>
    <row r="1913" spans="1:21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0">
        <f t="shared" si="60"/>
        <v>41830.033958333333</v>
      </c>
      <c r="L1913" s="13" t="str">
        <f t="shared" si="61"/>
        <v>2014</v>
      </c>
      <c r="M1913" s="10">
        <f>(((I1913/60)/60)/24)+DATE(1970,1,1)</f>
        <v>41860.033958333333</v>
      </c>
      <c r="N1913" t="b">
        <v>0</v>
      </c>
      <c r="O1913">
        <v>1</v>
      </c>
      <c r="P1913" t="b">
        <v>0</v>
      </c>
      <c r="Q1913" t="s">
        <v>8294</v>
      </c>
      <c r="R1913" s="6">
        <f>E1913/D1913</f>
        <v>2.3529411764705883E-4</v>
      </c>
      <c r="S1913" s="5">
        <f>O1913/E1913</f>
        <v>0.1</v>
      </c>
      <c r="T1913" t="s">
        <v>8327</v>
      </c>
      <c r="U1913" t="s">
        <v>8355</v>
      </c>
    </row>
    <row r="1914" spans="1:21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0">
        <f t="shared" si="60"/>
        <v>42129.226388888885</v>
      </c>
      <c r="L1914" s="13" t="str">
        <f t="shared" si="61"/>
        <v>2015</v>
      </c>
      <c r="M1914" s="10">
        <f>(((I1914/60)/60)/24)+DATE(1970,1,1)</f>
        <v>42159.226388888885</v>
      </c>
      <c r="N1914" t="b">
        <v>0</v>
      </c>
      <c r="O1914">
        <v>42</v>
      </c>
      <c r="P1914" t="b">
        <v>0</v>
      </c>
      <c r="Q1914" t="s">
        <v>8294</v>
      </c>
      <c r="R1914" s="6">
        <f>E1914/D1914</f>
        <v>0.59299999999999997</v>
      </c>
      <c r="S1914" s="5">
        <f>O1914/E1914</f>
        <v>1.4165261382799325E-2</v>
      </c>
      <c r="T1914" t="s">
        <v>8327</v>
      </c>
      <c r="U1914" t="s">
        <v>8355</v>
      </c>
    </row>
    <row r="1915" spans="1:21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0">
        <f t="shared" si="60"/>
        <v>41890.511319444442</v>
      </c>
      <c r="L1915" s="13" t="str">
        <f t="shared" si="61"/>
        <v>2014</v>
      </c>
      <c r="M1915" s="10">
        <f>(((I1915/60)/60)/24)+DATE(1970,1,1)</f>
        <v>41920.511319444442</v>
      </c>
      <c r="N1915" t="b">
        <v>0</v>
      </c>
      <c r="O1915">
        <v>26</v>
      </c>
      <c r="P1915" t="b">
        <v>0</v>
      </c>
      <c r="Q1915" t="s">
        <v>8294</v>
      </c>
      <c r="R1915" s="6">
        <f>E1915/D1915</f>
        <v>1.3270833333333334E-2</v>
      </c>
      <c r="S1915" s="5">
        <f>O1915/E1915</f>
        <v>4.0816326530612242E-2</v>
      </c>
      <c r="T1915" t="s">
        <v>8327</v>
      </c>
      <c r="U1915" t="s">
        <v>8355</v>
      </c>
    </row>
    <row r="1916" spans="1:21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0">
        <f t="shared" si="60"/>
        <v>41929.174456018518</v>
      </c>
      <c r="L1916" s="13" t="str">
        <f t="shared" si="61"/>
        <v>2014</v>
      </c>
      <c r="M1916" s="10">
        <f>(((I1916/60)/60)/24)+DATE(1970,1,1)</f>
        <v>41944.165972222225</v>
      </c>
      <c r="N1916" t="b">
        <v>0</v>
      </c>
      <c r="O1916">
        <v>2</v>
      </c>
      <c r="P1916" t="b">
        <v>0</v>
      </c>
      <c r="Q1916" t="s">
        <v>8294</v>
      </c>
      <c r="R1916" s="6">
        <f>E1916/D1916</f>
        <v>9.0090090090090086E-2</v>
      </c>
      <c r="S1916" s="5">
        <f>O1916/E1916</f>
        <v>3.3333333333333333E-2</v>
      </c>
      <c r="T1916" t="s">
        <v>8327</v>
      </c>
      <c r="U1916" t="s">
        <v>8355</v>
      </c>
    </row>
    <row r="1917" spans="1:21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0">
        <f t="shared" si="60"/>
        <v>41864.04886574074</v>
      </c>
      <c r="L1917" s="13" t="str">
        <f t="shared" si="61"/>
        <v>2014</v>
      </c>
      <c r="M1917" s="10">
        <f>(((I1917/60)/60)/24)+DATE(1970,1,1)</f>
        <v>41884.04886574074</v>
      </c>
      <c r="N1917" t="b">
        <v>0</v>
      </c>
      <c r="O1917">
        <v>4</v>
      </c>
      <c r="P1917" t="b">
        <v>0</v>
      </c>
      <c r="Q1917" t="s">
        <v>8294</v>
      </c>
      <c r="R1917" s="6">
        <f>E1917/D1917</f>
        <v>1.6E-2</v>
      </c>
      <c r="S1917" s="5">
        <f>O1917/E1917</f>
        <v>0.5</v>
      </c>
      <c r="T1917" t="s">
        <v>8327</v>
      </c>
      <c r="U1917" t="s">
        <v>8355</v>
      </c>
    </row>
    <row r="1918" spans="1:21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0">
        <f t="shared" si="60"/>
        <v>42656.717303240745</v>
      </c>
      <c r="L1918" s="13" t="str">
        <f t="shared" si="61"/>
        <v>2016</v>
      </c>
      <c r="M1918" s="10">
        <f>(((I1918/60)/60)/24)+DATE(1970,1,1)</f>
        <v>42681.758969907409</v>
      </c>
      <c r="N1918" t="b">
        <v>0</v>
      </c>
      <c r="O1918">
        <v>6</v>
      </c>
      <c r="P1918" t="b">
        <v>0</v>
      </c>
      <c r="Q1918" t="s">
        <v>8294</v>
      </c>
      <c r="R1918" s="6">
        <f>E1918/D1918</f>
        <v>5.1000000000000004E-3</v>
      </c>
      <c r="S1918" s="5">
        <f>O1918/E1918</f>
        <v>5.8823529411764705E-2</v>
      </c>
      <c r="T1918" t="s">
        <v>8327</v>
      </c>
      <c r="U1918" t="s">
        <v>8355</v>
      </c>
    </row>
    <row r="1919" spans="1:21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0">
        <f t="shared" si="60"/>
        <v>42746.270057870366</v>
      </c>
      <c r="L1919" s="13" t="str">
        <f t="shared" si="61"/>
        <v>2017</v>
      </c>
      <c r="M1919" s="10">
        <f>(((I1919/60)/60)/24)+DATE(1970,1,1)</f>
        <v>42776.270057870366</v>
      </c>
      <c r="N1919" t="b">
        <v>0</v>
      </c>
      <c r="O1919">
        <v>70</v>
      </c>
      <c r="P1919" t="b">
        <v>0</v>
      </c>
      <c r="Q1919" t="s">
        <v>8294</v>
      </c>
      <c r="R1919" s="6">
        <f>E1919/D1919</f>
        <v>0.52570512820512816</v>
      </c>
      <c r="S1919" s="5">
        <f>O1919/E1919</f>
        <v>3.4142177783197169E-4</v>
      </c>
      <c r="T1919" t="s">
        <v>8327</v>
      </c>
      <c r="U1919" t="s">
        <v>8355</v>
      </c>
    </row>
    <row r="1920" spans="1:21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0">
        <f t="shared" si="60"/>
        <v>41828.789942129632</v>
      </c>
      <c r="L1920" s="13" t="str">
        <f t="shared" si="61"/>
        <v>2014</v>
      </c>
      <c r="M1920" s="10">
        <f>(((I1920/60)/60)/24)+DATE(1970,1,1)</f>
        <v>41863.789942129632</v>
      </c>
      <c r="N1920" t="b">
        <v>0</v>
      </c>
      <c r="O1920">
        <v>9</v>
      </c>
      <c r="P1920" t="b">
        <v>0</v>
      </c>
      <c r="Q1920" t="s">
        <v>8294</v>
      </c>
      <c r="R1920" s="6">
        <f>E1920/D1920</f>
        <v>1.04E-2</v>
      </c>
      <c r="S1920" s="5">
        <f>O1920/E1920</f>
        <v>3.4615384615384617E-2</v>
      </c>
      <c r="T1920" t="s">
        <v>8327</v>
      </c>
      <c r="U1920" t="s">
        <v>8355</v>
      </c>
    </row>
    <row r="1921" spans="1:21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0">
        <f t="shared" si="60"/>
        <v>42113.875567129624</v>
      </c>
      <c r="L1921" s="13" t="str">
        <f t="shared" si="61"/>
        <v>2015</v>
      </c>
      <c r="M1921" s="10">
        <f>(((I1921/60)/60)/24)+DATE(1970,1,1)</f>
        <v>42143.875567129624</v>
      </c>
      <c r="N1921" t="b">
        <v>0</v>
      </c>
      <c r="O1921">
        <v>8</v>
      </c>
      <c r="P1921" t="b">
        <v>0</v>
      </c>
      <c r="Q1921" t="s">
        <v>8294</v>
      </c>
      <c r="R1921" s="6">
        <f>E1921/D1921</f>
        <v>0.47399999999999998</v>
      </c>
      <c r="S1921" s="5">
        <f>O1921/E1921</f>
        <v>3.3755274261603373E-2</v>
      </c>
      <c r="T1921" t="s">
        <v>8327</v>
      </c>
      <c r="U1921" t="s">
        <v>8355</v>
      </c>
    </row>
    <row r="1922" spans="1:21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0">
        <f t="shared" si="60"/>
        <v>42270.875706018516</v>
      </c>
      <c r="L1922" s="13" t="str">
        <f t="shared" si="61"/>
        <v>2015</v>
      </c>
      <c r="M1922" s="10">
        <f>(((I1922/60)/60)/24)+DATE(1970,1,1)</f>
        <v>42298.958333333328</v>
      </c>
      <c r="N1922" t="b">
        <v>0</v>
      </c>
      <c r="O1922">
        <v>105</v>
      </c>
      <c r="P1922" t="b">
        <v>0</v>
      </c>
      <c r="Q1922" t="s">
        <v>8294</v>
      </c>
      <c r="R1922" s="6">
        <f>E1922/D1922</f>
        <v>0.43030000000000002</v>
      </c>
      <c r="S1922" s="5">
        <f>O1922/E1922</f>
        <v>2.4401580292818963E-2</v>
      </c>
      <c r="T1922" t="s">
        <v>8327</v>
      </c>
      <c r="U1922" t="s">
        <v>8355</v>
      </c>
    </row>
    <row r="1923" spans="1:21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0">
        <f t="shared" ref="K1923:K1986" si="62">(((J1923/60)/60)/24)+DATE(1970,1,1)</f>
        <v>41074.221562500003</v>
      </c>
      <c r="L1923" s="13" t="str">
        <f t="shared" ref="L1923:L1986" si="63">TEXT(K1923,"yyyy")</f>
        <v>2012</v>
      </c>
      <c r="M1923" s="10">
        <f>(((I1923/60)/60)/24)+DATE(1970,1,1)</f>
        <v>41104.221562500003</v>
      </c>
      <c r="N1923" t="b">
        <v>0</v>
      </c>
      <c r="O1923">
        <v>38</v>
      </c>
      <c r="P1923" t="b">
        <v>1</v>
      </c>
      <c r="Q1923" t="s">
        <v>8279</v>
      </c>
      <c r="R1923" s="6">
        <f>E1923/D1923</f>
        <v>1.3680000000000001</v>
      </c>
      <c r="S1923" s="5">
        <f>O1923/E1923</f>
        <v>1.8518518518518517E-2</v>
      </c>
      <c r="T1923" t="s">
        <v>8333</v>
      </c>
      <c r="U1923" t="s">
        <v>8337</v>
      </c>
    </row>
    <row r="1924" spans="1:21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0">
        <f t="shared" si="62"/>
        <v>41590.255868055552</v>
      </c>
      <c r="L1924" s="13" t="str">
        <f t="shared" si="63"/>
        <v>2013</v>
      </c>
      <c r="M1924" s="10">
        <f>(((I1924/60)/60)/24)+DATE(1970,1,1)</f>
        <v>41620.255868055552</v>
      </c>
      <c r="N1924" t="b">
        <v>0</v>
      </c>
      <c r="O1924">
        <v>64</v>
      </c>
      <c r="P1924" t="b">
        <v>1</v>
      </c>
      <c r="Q1924" t="s">
        <v>8279</v>
      </c>
      <c r="R1924" s="6">
        <f>E1924/D1924</f>
        <v>1.1555</v>
      </c>
      <c r="S1924" s="5">
        <f>O1924/E1924</f>
        <v>2.7693639117265252E-2</v>
      </c>
      <c r="T1924" t="s">
        <v>8333</v>
      </c>
      <c r="U1924" t="s">
        <v>8337</v>
      </c>
    </row>
    <row r="1925" spans="1:21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0">
        <f t="shared" si="62"/>
        <v>40772.848749999997</v>
      </c>
      <c r="L1925" s="13" t="str">
        <f t="shared" si="63"/>
        <v>2011</v>
      </c>
      <c r="M1925" s="10">
        <f>(((I1925/60)/60)/24)+DATE(1970,1,1)</f>
        <v>40813.207638888889</v>
      </c>
      <c r="N1925" t="b">
        <v>0</v>
      </c>
      <c r="O1925">
        <v>13</v>
      </c>
      <c r="P1925" t="b">
        <v>1</v>
      </c>
      <c r="Q1925" t="s">
        <v>8279</v>
      </c>
      <c r="R1925" s="6">
        <f>E1925/D1925</f>
        <v>2.4079999999999999</v>
      </c>
      <c r="S1925" s="5">
        <f>O1925/E1925</f>
        <v>4.3189368770764118E-2</v>
      </c>
      <c r="T1925" t="s">
        <v>8333</v>
      </c>
      <c r="U1925" t="s">
        <v>8337</v>
      </c>
    </row>
    <row r="1926" spans="1:21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0">
        <f t="shared" si="62"/>
        <v>41626.761053240742</v>
      </c>
      <c r="L1926" s="13" t="str">
        <f t="shared" si="63"/>
        <v>2013</v>
      </c>
      <c r="M1926" s="10">
        <f>(((I1926/60)/60)/24)+DATE(1970,1,1)</f>
        <v>41654.814583333333</v>
      </c>
      <c r="N1926" t="b">
        <v>0</v>
      </c>
      <c r="O1926">
        <v>33</v>
      </c>
      <c r="P1926" t="b">
        <v>1</v>
      </c>
      <c r="Q1926" t="s">
        <v>8279</v>
      </c>
      <c r="R1926" s="6">
        <f>E1926/D1926</f>
        <v>1.1439999999999999</v>
      </c>
      <c r="S1926" s="5">
        <f>O1926/E1926</f>
        <v>9.6153846153846159E-3</v>
      </c>
      <c r="T1926" t="s">
        <v>8333</v>
      </c>
      <c r="U1926" t="s">
        <v>8337</v>
      </c>
    </row>
    <row r="1927" spans="1:21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0">
        <f t="shared" si="62"/>
        <v>41535.90148148148</v>
      </c>
      <c r="L1927" s="13" t="str">
        <f t="shared" si="63"/>
        <v>2013</v>
      </c>
      <c r="M1927" s="10">
        <f>(((I1927/60)/60)/24)+DATE(1970,1,1)</f>
        <v>41558</v>
      </c>
      <c r="N1927" t="b">
        <v>0</v>
      </c>
      <c r="O1927">
        <v>52</v>
      </c>
      <c r="P1927" t="b">
        <v>1</v>
      </c>
      <c r="Q1927" t="s">
        <v>8279</v>
      </c>
      <c r="R1927" s="6">
        <f>E1927/D1927</f>
        <v>1.1033333333333333</v>
      </c>
      <c r="S1927" s="5">
        <f>O1927/E1927</f>
        <v>3.1419939577039278E-2</v>
      </c>
      <c r="T1927" t="s">
        <v>8333</v>
      </c>
      <c r="U1927" t="s">
        <v>8337</v>
      </c>
    </row>
    <row r="1928" spans="1:21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0">
        <f t="shared" si="62"/>
        <v>40456.954351851848</v>
      </c>
      <c r="L1928" s="13" t="str">
        <f t="shared" si="63"/>
        <v>2010</v>
      </c>
      <c r="M1928" s="10">
        <f>(((I1928/60)/60)/24)+DATE(1970,1,1)</f>
        <v>40484.018055555556</v>
      </c>
      <c r="N1928" t="b">
        <v>0</v>
      </c>
      <c r="O1928">
        <v>107</v>
      </c>
      <c r="P1928" t="b">
        <v>1</v>
      </c>
      <c r="Q1928" t="s">
        <v>8279</v>
      </c>
      <c r="R1928" s="6">
        <f>E1928/D1928</f>
        <v>1.9537933333333333</v>
      </c>
      <c r="S1928" s="5">
        <f>O1928/E1928</f>
        <v>3.6510173372141033E-2</v>
      </c>
      <c r="T1928" t="s">
        <v>8333</v>
      </c>
      <c r="U1928" t="s">
        <v>8337</v>
      </c>
    </row>
    <row r="1929" spans="1:2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0">
        <f t="shared" si="62"/>
        <v>40960.861562500002</v>
      </c>
      <c r="L1929" s="13" t="str">
        <f t="shared" si="63"/>
        <v>2012</v>
      </c>
      <c r="M1929" s="10">
        <f>(((I1929/60)/60)/24)+DATE(1970,1,1)</f>
        <v>40976.207638888889</v>
      </c>
      <c r="N1929" t="b">
        <v>0</v>
      </c>
      <c r="O1929">
        <v>11</v>
      </c>
      <c r="P1929" t="b">
        <v>1</v>
      </c>
      <c r="Q1929" t="s">
        <v>8279</v>
      </c>
      <c r="R1929" s="6">
        <f>E1929/D1929</f>
        <v>1.0333333333333334</v>
      </c>
      <c r="S1929" s="5">
        <f>O1929/E1929</f>
        <v>1.7741935483870968E-2</v>
      </c>
      <c r="T1929" t="s">
        <v>8333</v>
      </c>
      <c r="U1929" t="s">
        <v>8337</v>
      </c>
    </row>
    <row r="1930" spans="1:21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0">
        <f t="shared" si="62"/>
        <v>41371.648078703707</v>
      </c>
      <c r="L1930" s="13" t="str">
        <f t="shared" si="63"/>
        <v>2013</v>
      </c>
      <c r="M1930" s="10">
        <f>(((I1930/60)/60)/24)+DATE(1970,1,1)</f>
        <v>41401.648078703707</v>
      </c>
      <c r="N1930" t="b">
        <v>0</v>
      </c>
      <c r="O1930">
        <v>34</v>
      </c>
      <c r="P1930" t="b">
        <v>1</v>
      </c>
      <c r="Q1930" t="s">
        <v>8279</v>
      </c>
      <c r="R1930" s="6">
        <f>E1930/D1930</f>
        <v>1.031372549019608</v>
      </c>
      <c r="S1930" s="5">
        <f>O1930/E1930</f>
        <v>1.2927756653992395E-2</v>
      </c>
      <c r="T1930" t="s">
        <v>8333</v>
      </c>
      <c r="U1930" t="s">
        <v>8337</v>
      </c>
    </row>
    <row r="1931" spans="1:21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0">
        <f t="shared" si="62"/>
        <v>40687.021597222221</v>
      </c>
      <c r="L1931" s="13" t="str">
        <f t="shared" si="63"/>
        <v>2011</v>
      </c>
      <c r="M1931" s="10">
        <f>(((I1931/60)/60)/24)+DATE(1970,1,1)</f>
        <v>40729.021597222221</v>
      </c>
      <c r="N1931" t="b">
        <v>0</v>
      </c>
      <c r="O1931">
        <v>75</v>
      </c>
      <c r="P1931" t="b">
        <v>1</v>
      </c>
      <c r="Q1931" t="s">
        <v>8279</v>
      </c>
      <c r="R1931" s="6">
        <f>E1931/D1931</f>
        <v>1.003125</v>
      </c>
      <c r="S1931" s="5">
        <f>O1931/E1931</f>
        <v>2.336448598130841E-2</v>
      </c>
      <c r="T1931" t="s">
        <v>8333</v>
      </c>
      <c r="U1931" t="s">
        <v>8337</v>
      </c>
    </row>
    <row r="1932" spans="1:21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0">
        <f t="shared" si="62"/>
        <v>41402.558819444443</v>
      </c>
      <c r="L1932" s="13" t="str">
        <f t="shared" si="63"/>
        <v>2013</v>
      </c>
      <c r="M1932" s="10">
        <f>(((I1932/60)/60)/24)+DATE(1970,1,1)</f>
        <v>41462.558819444443</v>
      </c>
      <c r="N1932" t="b">
        <v>0</v>
      </c>
      <c r="O1932">
        <v>26</v>
      </c>
      <c r="P1932" t="b">
        <v>1</v>
      </c>
      <c r="Q1932" t="s">
        <v>8279</v>
      </c>
      <c r="R1932" s="6">
        <f>E1932/D1932</f>
        <v>1.27</v>
      </c>
      <c r="S1932" s="5">
        <f>O1932/E1932</f>
        <v>2.0472440944881889E-2</v>
      </c>
      <c r="T1932" t="s">
        <v>8333</v>
      </c>
      <c r="U1932" t="s">
        <v>8337</v>
      </c>
    </row>
    <row r="1933" spans="1:21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0">
        <f t="shared" si="62"/>
        <v>41037.892465277779</v>
      </c>
      <c r="L1933" s="13" t="str">
        <f t="shared" si="63"/>
        <v>2012</v>
      </c>
      <c r="M1933" s="10">
        <f>(((I1933/60)/60)/24)+DATE(1970,1,1)</f>
        <v>41051.145833333336</v>
      </c>
      <c r="N1933" t="b">
        <v>0</v>
      </c>
      <c r="O1933">
        <v>50</v>
      </c>
      <c r="P1933" t="b">
        <v>1</v>
      </c>
      <c r="Q1933" t="s">
        <v>8279</v>
      </c>
      <c r="R1933" s="6">
        <f>E1933/D1933</f>
        <v>1.20601</v>
      </c>
      <c r="S1933" s="5">
        <f>O1933/E1933</f>
        <v>2.0729513022280082E-2</v>
      </c>
      <c r="T1933" t="s">
        <v>8333</v>
      </c>
      <c r="U1933" t="s">
        <v>8337</v>
      </c>
    </row>
    <row r="1934" spans="1:21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0">
        <f t="shared" si="62"/>
        <v>40911.809872685182</v>
      </c>
      <c r="L1934" s="13" t="str">
        <f t="shared" si="63"/>
        <v>2012</v>
      </c>
      <c r="M1934" s="10">
        <f>(((I1934/60)/60)/24)+DATE(1970,1,1)</f>
        <v>40932.809872685182</v>
      </c>
      <c r="N1934" t="b">
        <v>0</v>
      </c>
      <c r="O1934">
        <v>80</v>
      </c>
      <c r="P1934" t="b">
        <v>1</v>
      </c>
      <c r="Q1934" t="s">
        <v>8279</v>
      </c>
      <c r="R1934" s="6">
        <f>E1934/D1934</f>
        <v>1.0699047619047619</v>
      </c>
      <c r="S1934" s="5">
        <f>O1934/E1934</f>
        <v>1.424247819120527E-2</v>
      </c>
      <c r="T1934" t="s">
        <v>8333</v>
      </c>
      <c r="U1934" t="s">
        <v>8337</v>
      </c>
    </row>
    <row r="1935" spans="1:21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0">
        <f t="shared" si="62"/>
        <v>41879.130868055552</v>
      </c>
      <c r="L1935" s="13" t="str">
        <f t="shared" si="63"/>
        <v>2014</v>
      </c>
      <c r="M1935" s="10">
        <f>(((I1935/60)/60)/24)+DATE(1970,1,1)</f>
        <v>41909.130868055552</v>
      </c>
      <c r="N1935" t="b">
        <v>0</v>
      </c>
      <c r="O1935">
        <v>110</v>
      </c>
      <c r="P1935" t="b">
        <v>1</v>
      </c>
      <c r="Q1935" t="s">
        <v>8279</v>
      </c>
      <c r="R1935" s="6">
        <f>E1935/D1935</f>
        <v>1.7243333333333333</v>
      </c>
      <c r="S1935" s="5">
        <f>O1935/E1935</f>
        <v>1.0632128358786004E-2</v>
      </c>
      <c r="T1935" t="s">
        <v>8333</v>
      </c>
      <c r="U1935" t="s">
        <v>8337</v>
      </c>
    </row>
    <row r="1936" spans="1:21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0">
        <f t="shared" si="62"/>
        <v>40865.867141203707</v>
      </c>
      <c r="L1936" s="13" t="str">
        <f t="shared" si="63"/>
        <v>2011</v>
      </c>
      <c r="M1936" s="10">
        <f>(((I1936/60)/60)/24)+DATE(1970,1,1)</f>
        <v>40902.208333333336</v>
      </c>
      <c r="N1936" t="b">
        <v>0</v>
      </c>
      <c r="O1936">
        <v>77</v>
      </c>
      <c r="P1936" t="b">
        <v>1</v>
      </c>
      <c r="Q1936" t="s">
        <v>8279</v>
      </c>
      <c r="R1936" s="6">
        <f>E1936/D1936</f>
        <v>1.2362</v>
      </c>
      <c r="S1936" s="5">
        <f>O1936/E1936</f>
        <v>1.245753114382786E-2</v>
      </c>
      <c r="T1936" t="s">
        <v>8333</v>
      </c>
      <c r="U1936" t="s">
        <v>8337</v>
      </c>
    </row>
    <row r="1937" spans="1:21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0">
        <f t="shared" si="62"/>
        <v>41773.932534722226</v>
      </c>
      <c r="L1937" s="13" t="str">
        <f t="shared" si="63"/>
        <v>2014</v>
      </c>
      <c r="M1937" s="10">
        <f>(((I1937/60)/60)/24)+DATE(1970,1,1)</f>
        <v>41811.207638888889</v>
      </c>
      <c r="N1937" t="b">
        <v>0</v>
      </c>
      <c r="O1937">
        <v>50</v>
      </c>
      <c r="P1937" t="b">
        <v>1</v>
      </c>
      <c r="Q1937" t="s">
        <v>8279</v>
      </c>
      <c r="R1937" s="6">
        <f>E1937/D1937</f>
        <v>1.0840000000000001</v>
      </c>
      <c r="S1937" s="5">
        <f>O1937/E1937</f>
        <v>1.8450184501845018E-2</v>
      </c>
      <c r="T1937" t="s">
        <v>8333</v>
      </c>
      <c r="U1937" t="s">
        <v>8337</v>
      </c>
    </row>
    <row r="1938" spans="1:21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0">
        <f t="shared" si="62"/>
        <v>40852.889699074076</v>
      </c>
      <c r="L1938" s="13" t="str">
        <f t="shared" si="63"/>
        <v>2011</v>
      </c>
      <c r="M1938" s="10">
        <f>(((I1938/60)/60)/24)+DATE(1970,1,1)</f>
        <v>40883.249305555553</v>
      </c>
      <c r="N1938" t="b">
        <v>0</v>
      </c>
      <c r="O1938">
        <v>145</v>
      </c>
      <c r="P1938" t="b">
        <v>1</v>
      </c>
      <c r="Q1938" t="s">
        <v>8279</v>
      </c>
      <c r="R1938" s="6">
        <f>E1938/D1938</f>
        <v>1.1652013333333333</v>
      </c>
      <c r="S1938" s="5">
        <f>O1938/E1938</f>
        <v>1.6592268460615102E-2</v>
      </c>
      <c r="T1938" t="s">
        <v>8333</v>
      </c>
      <c r="U1938" t="s">
        <v>8337</v>
      </c>
    </row>
    <row r="1939" spans="1:21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0">
        <f t="shared" si="62"/>
        <v>41059.118993055556</v>
      </c>
      <c r="L1939" s="13" t="str">
        <f t="shared" si="63"/>
        <v>2012</v>
      </c>
      <c r="M1939" s="10">
        <f>(((I1939/60)/60)/24)+DATE(1970,1,1)</f>
        <v>41075.165972222225</v>
      </c>
      <c r="N1939" t="b">
        <v>0</v>
      </c>
      <c r="O1939">
        <v>29</v>
      </c>
      <c r="P1939" t="b">
        <v>1</v>
      </c>
      <c r="Q1939" t="s">
        <v>8279</v>
      </c>
      <c r="R1939" s="6">
        <f>E1939/D1939</f>
        <v>1.8724499999999999</v>
      </c>
      <c r="S1939" s="5">
        <f>O1939/E1939</f>
        <v>2.5812883299064504E-2</v>
      </c>
      <c r="T1939" t="s">
        <v>8333</v>
      </c>
      <c r="U1939" t="s">
        <v>8337</v>
      </c>
    </row>
    <row r="1940" spans="1:21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0">
        <f t="shared" si="62"/>
        <v>41426.259618055556</v>
      </c>
      <c r="L1940" s="13" t="str">
        <f t="shared" si="63"/>
        <v>2013</v>
      </c>
      <c r="M1940" s="10">
        <f>(((I1940/60)/60)/24)+DATE(1970,1,1)</f>
        <v>41457.208333333336</v>
      </c>
      <c r="N1940" t="b">
        <v>0</v>
      </c>
      <c r="O1940">
        <v>114</v>
      </c>
      <c r="P1940" t="b">
        <v>1</v>
      </c>
      <c r="Q1940" t="s">
        <v>8279</v>
      </c>
      <c r="R1940" s="6">
        <f>E1940/D1940</f>
        <v>1.1593333333333333</v>
      </c>
      <c r="S1940" s="5">
        <f>O1940/E1940</f>
        <v>6.5554916618746403E-3</v>
      </c>
      <c r="T1940" t="s">
        <v>8333</v>
      </c>
      <c r="U1940" t="s">
        <v>8337</v>
      </c>
    </row>
    <row r="1941" spans="1:21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0">
        <f t="shared" si="62"/>
        <v>41313.985046296293</v>
      </c>
      <c r="L1941" s="13" t="str">
        <f t="shared" si="63"/>
        <v>2013</v>
      </c>
      <c r="M1941" s="10">
        <f>(((I1941/60)/60)/24)+DATE(1970,1,1)</f>
        <v>41343.943379629629</v>
      </c>
      <c r="N1941" t="b">
        <v>0</v>
      </c>
      <c r="O1941">
        <v>96</v>
      </c>
      <c r="P1941" t="b">
        <v>1</v>
      </c>
      <c r="Q1941" t="s">
        <v>8279</v>
      </c>
      <c r="R1941" s="6">
        <f>E1941/D1941</f>
        <v>1.107</v>
      </c>
      <c r="S1941" s="5">
        <f>O1941/E1941</f>
        <v>8.6720867208672087E-3</v>
      </c>
      <c r="T1941" t="s">
        <v>8333</v>
      </c>
      <c r="U1941" t="s">
        <v>8337</v>
      </c>
    </row>
    <row r="1942" spans="1:21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0">
        <f t="shared" si="62"/>
        <v>40670.507326388892</v>
      </c>
      <c r="L1942" s="13" t="str">
        <f t="shared" si="63"/>
        <v>2011</v>
      </c>
      <c r="M1942" s="10">
        <f>(((I1942/60)/60)/24)+DATE(1970,1,1)</f>
        <v>40709.165972222225</v>
      </c>
      <c r="N1942" t="b">
        <v>0</v>
      </c>
      <c r="O1942">
        <v>31</v>
      </c>
      <c r="P1942" t="b">
        <v>1</v>
      </c>
      <c r="Q1942" t="s">
        <v>8279</v>
      </c>
      <c r="R1942" s="6">
        <f>E1942/D1942</f>
        <v>1.7092307692307693</v>
      </c>
      <c r="S1942" s="5">
        <f>O1942/E1942</f>
        <v>2.7902790279027902E-2</v>
      </c>
      <c r="T1942" t="s">
        <v>8333</v>
      </c>
      <c r="U1942" t="s">
        <v>8337</v>
      </c>
    </row>
    <row r="1943" spans="1:21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0">
        <f t="shared" si="62"/>
        <v>41744.290868055556</v>
      </c>
      <c r="L1943" s="13" t="str">
        <f t="shared" si="63"/>
        <v>2014</v>
      </c>
      <c r="M1943" s="10">
        <f>(((I1943/60)/60)/24)+DATE(1970,1,1)</f>
        <v>41774.290868055556</v>
      </c>
      <c r="N1943" t="b">
        <v>1</v>
      </c>
      <c r="O1943">
        <v>4883</v>
      </c>
      <c r="P1943" t="b">
        <v>1</v>
      </c>
      <c r="Q1943" t="s">
        <v>8295</v>
      </c>
      <c r="R1943" s="6">
        <f>E1943/D1943</f>
        <v>1.2611835600000001</v>
      </c>
      <c r="S1943" s="5">
        <f>O1943/E1943</f>
        <v>1.5487039808860178E-2</v>
      </c>
      <c r="T1943" t="s">
        <v>8327</v>
      </c>
      <c r="U1943" t="s">
        <v>8356</v>
      </c>
    </row>
    <row r="1944" spans="1:21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0">
        <f t="shared" si="62"/>
        <v>40638.828009259261</v>
      </c>
      <c r="L1944" s="13" t="str">
        <f t="shared" si="63"/>
        <v>2011</v>
      </c>
      <c r="M1944" s="10">
        <f>(((I1944/60)/60)/24)+DATE(1970,1,1)</f>
        <v>40728.828009259261</v>
      </c>
      <c r="N1944" t="b">
        <v>1</v>
      </c>
      <c r="O1944">
        <v>95</v>
      </c>
      <c r="P1944" t="b">
        <v>1</v>
      </c>
      <c r="Q1944" t="s">
        <v>8295</v>
      </c>
      <c r="R1944" s="6">
        <f>E1944/D1944</f>
        <v>1.3844033333333334</v>
      </c>
      <c r="S1944" s="5">
        <f>O1944/E1944</f>
        <v>1.1436936730866005E-2</v>
      </c>
      <c r="T1944" t="s">
        <v>8327</v>
      </c>
      <c r="U1944" t="s">
        <v>8356</v>
      </c>
    </row>
    <row r="1945" spans="1:21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0">
        <f t="shared" si="62"/>
        <v>42548.269861111112</v>
      </c>
      <c r="L1945" s="13" t="str">
        <f t="shared" si="63"/>
        <v>2016</v>
      </c>
      <c r="M1945" s="10">
        <f>(((I1945/60)/60)/24)+DATE(1970,1,1)</f>
        <v>42593.269861111112</v>
      </c>
      <c r="N1945" t="b">
        <v>1</v>
      </c>
      <c r="O1945">
        <v>2478</v>
      </c>
      <c r="P1945" t="b">
        <v>1</v>
      </c>
      <c r="Q1945" t="s">
        <v>8295</v>
      </c>
      <c r="R1945" s="6">
        <f>E1945/D1945</f>
        <v>17.052499999999998</v>
      </c>
      <c r="S1945" s="5">
        <f>O1945/E1945</f>
        <v>1.453159360797537E-2</v>
      </c>
      <c r="T1945" t="s">
        <v>8327</v>
      </c>
      <c r="U1945" t="s">
        <v>8356</v>
      </c>
    </row>
    <row r="1946" spans="1:21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0">
        <f t="shared" si="62"/>
        <v>41730.584374999999</v>
      </c>
      <c r="L1946" s="13" t="str">
        <f t="shared" si="63"/>
        <v>2014</v>
      </c>
      <c r="M1946" s="10">
        <f>(((I1946/60)/60)/24)+DATE(1970,1,1)</f>
        <v>41760.584374999999</v>
      </c>
      <c r="N1946" t="b">
        <v>1</v>
      </c>
      <c r="O1946">
        <v>1789</v>
      </c>
      <c r="P1946" t="b">
        <v>1</v>
      </c>
      <c r="Q1946" t="s">
        <v>8295</v>
      </c>
      <c r="R1946" s="6">
        <f>E1946/D1946</f>
        <v>7.8805550000000002</v>
      </c>
      <c r="S1946" s="5">
        <f>O1946/E1946</f>
        <v>5.6753616972408669E-3</v>
      </c>
      <c r="T1946" t="s">
        <v>8327</v>
      </c>
      <c r="U1946" t="s">
        <v>8356</v>
      </c>
    </row>
    <row r="1947" spans="1:21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0">
        <f t="shared" si="62"/>
        <v>42157.251828703709</v>
      </c>
      <c r="L1947" s="13" t="str">
        <f t="shared" si="63"/>
        <v>2015</v>
      </c>
      <c r="M1947" s="10">
        <f>(((I1947/60)/60)/24)+DATE(1970,1,1)</f>
        <v>42197.251828703709</v>
      </c>
      <c r="N1947" t="b">
        <v>1</v>
      </c>
      <c r="O1947">
        <v>680</v>
      </c>
      <c r="P1947" t="b">
        <v>1</v>
      </c>
      <c r="Q1947" t="s">
        <v>8295</v>
      </c>
      <c r="R1947" s="6">
        <f>E1947/D1947</f>
        <v>3.4801799999999998</v>
      </c>
      <c r="S1947" s="5">
        <f>O1947/E1947</f>
        <v>1.9539219235786653E-3</v>
      </c>
      <c r="T1947" t="s">
        <v>8327</v>
      </c>
      <c r="U1947" t="s">
        <v>8356</v>
      </c>
    </row>
    <row r="1948" spans="1:21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0">
        <f t="shared" si="62"/>
        <v>41689.150011574071</v>
      </c>
      <c r="L1948" s="13" t="str">
        <f t="shared" si="63"/>
        <v>2014</v>
      </c>
      <c r="M1948" s="10">
        <f>(((I1948/60)/60)/24)+DATE(1970,1,1)</f>
        <v>41749.108344907407</v>
      </c>
      <c r="N1948" t="b">
        <v>1</v>
      </c>
      <c r="O1948">
        <v>70</v>
      </c>
      <c r="P1948" t="b">
        <v>1</v>
      </c>
      <c r="Q1948" t="s">
        <v>8295</v>
      </c>
      <c r="R1948" s="6">
        <f>E1948/D1948</f>
        <v>1.4974666666666667</v>
      </c>
      <c r="S1948" s="5">
        <f>O1948/E1948</f>
        <v>6.2327486421511888E-3</v>
      </c>
      <c r="T1948" t="s">
        <v>8327</v>
      </c>
      <c r="U1948" t="s">
        <v>8356</v>
      </c>
    </row>
    <row r="1949" spans="1:21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0">
        <f t="shared" si="62"/>
        <v>40102.918055555558</v>
      </c>
      <c r="L1949" s="13" t="str">
        <f t="shared" si="63"/>
        <v>2009</v>
      </c>
      <c r="M1949" s="10">
        <f>(((I1949/60)/60)/24)+DATE(1970,1,1)</f>
        <v>40140.249305555553</v>
      </c>
      <c r="N1949" t="b">
        <v>1</v>
      </c>
      <c r="O1949">
        <v>23</v>
      </c>
      <c r="P1949" t="b">
        <v>1</v>
      </c>
      <c r="Q1949" t="s">
        <v>8295</v>
      </c>
      <c r="R1949" s="6">
        <f>E1949/D1949</f>
        <v>1.0063375000000001</v>
      </c>
      <c r="S1949" s="5">
        <f>O1949/E1949</f>
        <v>2.8568944315401145E-2</v>
      </c>
      <c r="T1949" t="s">
        <v>8327</v>
      </c>
      <c r="U1949" t="s">
        <v>8356</v>
      </c>
    </row>
    <row r="1950" spans="1:21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0">
        <f t="shared" si="62"/>
        <v>42473.604270833333</v>
      </c>
      <c r="L1950" s="13" t="str">
        <f t="shared" si="63"/>
        <v>2016</v>
      </c>
      <c r="M1950" s="10">
        <f>(((I1950/60)/60)/24)+DATE(1970,1,1)</f>
        <v>42527.709722222222</v>
      </c>
      <c r="N1950" t="b">
        <v>1</v>
      </c>
      <c r="O1950">
        <v>4245</v>
      </c>
      <c r="P1950" t="b">
        <v>1</v>
      </c>
      <c r="Q1950" t="s">
        <v>8295</v>
      </c>
      <c r="R1950" s="6">
        <f>E1950/D1950</f>
        <v>8.0021100000000001</v>
      </c>
      <c r="S1950" s="5">
        <f>O1950/E1950</f>
        <v>5.3048508455894759E-3</v>
      </c>
      <c r="T1950" t="s">
        <v>8327</v>
      </c>
      <c r="U1950" t="s">
        <v>8356</v>
      </c>
    </row>
    <row r="1951" spans="1:21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0">
        <f t="shared" si="62"/>
        <v>41800.423043981478</v>
      </c>
      <c r="L1951" s="13" t="str">
        <f t="shared" si="63"/>
        <v>2014</v>
      </c>
      <c r="M1951" s="10">
        <f>(((I1951/60)/60)/24)+DATE(1970,1,1)</f>
        <v>41830.423043981478</v>
      </c>
      <c r="N1951" t="b">
        <v>1</v>
      </c>
      <c r="O1951">
        <v>943</v>
      </c>
      <c r="P1951" t="b">
        <v>1</v>
      </c>
      <c r="Q1951" t="s">
        <v>8295</v>
      </c>
      <c r="R1951" s="6">
        <f>E1951/D1951</f>
        <v>1.0600260000000001</v>
      </c>
      <c r="S1951" s="5">
        <f>O1951/E1951</f>
        <v>1.77920164222387E-2</v>
      </c>
      <c r="T1951" t="s">
        <v>8327</v>
      </c>
      <c r="U1951" t="s">
        <v>8356</v>
      </c>
    </row>
    <row r="1952" spans="1:21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0">
        <f t="shared" si="62"/>
        <v>40624.181400462963</v>
      </c>
      <c r="L1952" s="13" t="str">
        <f t="shared" si="63"/>
        <v>2011</v>
      </c>
      <c r="M1952" s="10">
        <f>(((I1952/60)/60)/24)+DATE(1970,1,1)</f>
        <v>40655.181400462963</v>
      </c>
      <c r="N1952" t="b">
        <v>1</v>
      </c>
      <c r="O1952">
        <v>1876</v>
      </c>
      <c r="P1952" t="b">
        <v>1</v>
      </c>
      <c r="Q1952" t="s">
        <v>8295</v>
      </c>
      <c r="R1952" s="6">
        <f>E1952/D1952</f>
        <v>2.0051866666666669</v>
      </c>
      <c r="S1952" s="5">
        <f>O1952/E1952</f>
        <v>1.9491119696254378E-2</v>
      </c>
      <c r="T1952" t="s">
        <v>8327</v>
      </c>
      <c r="U1952" t="s">
        <v>8356</v>
      </c>
    </row>
    <row r="1953" spans="1:21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0">
        <f t="shared" si="62"/>
        <v>42651.420567129629</v>
      </c>
      <c r="L1953" s="13" t="str">
        <f t="shared" si="63"/>
        <v>2016</v>
      </c>
      <c r="M1953" s="10">
        <f>(((I1953/60)/60)/24)+DATE(1970,1,1)</f>
        <v>42681.462233796294</v>
      </c>
      <c r="N1953" t="b">
        <v>1</v>
      </c>
      <c r="O1953">
        <v>834</v>
      </c>
      <c r="P1953" t="b">
        <v>1</v>
      </c>
      <c r="Q1953" t="s">
        <v>8295</v>
      </c>
      <c r="R1953" s="6">
        <f>E1953/D1953</f>
        <v>2.1244399999999999</v>
      </c>
      <c r="S1953" s="5">
        <f>O1953/E1953</f>
        <v>7.8514808608386218E-3</v>
      </c>
      <c r="T1953" t="s">
        <v>8327</v>
      </c>
      <c r="U1953" t="s">
        <v>8356</v>
      </c>
    </row>
    <row r="1954" spans="1:21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0">
        <f t="shared" si="62"/>
        <v>41526.60665509259</v>
      </c>
      <c r="L1954" s="13" t="str">
        <f t="shared" si="63"/>
        <v>2013</v>
      </c>
      <c r="M1954" s="10">
        <f>(((I1954/60)/60)/24)+DATE(1970,1,1)</f>
        <v>41563.60665509259</v>
      </c>
      <c r="N1954" t="b">
        <v>1</v>
      </c>
      <c r="O1954">
        <v>682</v>
      </c>
      <c r="P1954" t="b">
        <v>1</v>
      </c>
      <c r="Q1954" t="s">
        <v>8295</v>
      </c>
      <c r="R1954" s="6">
        <f>E1954/D1954</f>
        <v>1.9847237142857144</v>
      </c>
      <c r="S1954" s="5">
        <f>O1954/E1954</f>
        <v>9.8178472628000189E-3</v>
      </c>
      <c r="T1954" t="s">
        <v>8327</v>
      </c>
      <c r="U1954" t="s">
        <v>8356</v>
      </c>
    </row>
    <row r="1955" spans="1:21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0">
        <f t="shared" si="62"/>
        <v>40941.199826388889</v>
      </c>
      <c r="L1955" s="13" t="str">
        <f t="shared" si="63"/>
        <v>2012</v>
      </c>
      <c r="M1955" s="10">
        <f>(((I1955/60)/60)/24)+DATE(1970,1,1)</f>
        <v>40970.125</v>
      </c>
      <c r="N1955" t="b">
        <v>1</v>
      </c>
      <c r="O1955">
        <v>147</v>
      </c>
      <c r="P1955" t="b">
        <v>1</v>
      </c>
      <c r="Q1955" t="s">
        <v>8295</v>
      </c>
      <c r="R1955" s="6">
        <f>E1955/D1955</f>
        <v>2.2594666666666665</v>
      </c>
      <c r="S1955" s="5">
        <f>O1955/E1955</f>
        <v>4.3373067390534642E-3</v>
      </c>
      <c r="T1955" t="s">
        <v>8327</v>
      </c>
      <c r="U1955" t="s">
        <v>8356</v>
      </c>
    </row>
    <row r="1956" spans="1:21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0">
        <f t="shared" si="62"/>
        <v>42394.580740740741</v>
      </c>
      <c r="L1956" s="13" t="str">
        <f t="shared" si="63"/>
        <v>2016</v>
      </c>
      <c r="M1956" s="10">
        <f>(((I1956/60)/60)/24)+DATE(1970,1,1)</f>
        <v>42441.208333333328</v>
      </c>
      <c r="N1956" t="b">
        <v>1</v>
      </c>
      <c r="O1956">
        <v>415</v>
      </c>
      <c r="P1956" t="b">
        <v>1</v>
      </c>
      <c r="Q1956" t="s">
        <v>8295</v>
      </c>
      <c r="R1956" s="6">
        <f>E1956/D1956</f>
        <v>6.9894800000000004</v>
      </c>
      <c r="S1956" s="5">
        <f>O1956/E1956</f>
        <v>1.1874989269588009E-3</v>
      </c>
      <c r="T1956" t="s">
        <v>8327</v>
      </c>
      <c r="U1956" t="s">
        <v>8356</v>
      </c>
    </row>
    <row r="1957" spans="1:21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0">
        <f t="shared" si="62"/>
        <v>41020.271770833337</v>
      </c>
      <c r="L1957" s="13" t="str">
        <f t="shared" si="63"/>
        <v>2012</v>
      </c>
      <c r="M1957" s="10">
        <f>(((I1957/60)/60)/24)+DATE(1970,1,1)</f>
        <v>41052.791666666664</v>
      </c>
      <c r="N1957" t="b">
        <v>1</v>
      </c>
      <c r="O1957">
        <v>290</v>
      </c>
      <c r="P1957" t="b">
        <v>1</v>
      </c>
      <c r="Q1957" t="s">
        <v>8295</v>
      </c>
      <c r="R1957" s="6">
        <f>E1957/D1957</f>
        <v>3.9859528571428569</v>
      </c>
      <c r="S1957" s="5">
        <f>O1957/E1957</f>
        <v>1.7322738507527806E-3</v>
      </c>
      <c r="T1957" t="s">
        <v>8327</v>
      </c>
      <c r="U1957" t="s">
        <v>8356</v>
      </c>
    </row>
    <row r="1958" spans="1:21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0">
        <f t="shared" si="62"/>
        <v>42067.923668981486</v>
      </c>
      <c r="L1958" s="13" t="str">
        <f t="shared" si="63"/>
        <v>2015</v>
      </c>
      <c r="M1958" s="10">
        <f>(((I1958/60)/60)/24)+DATE(1970,1,1)</f>
        <v>42112.882002314815</v>
      </c>
      <c r="N1958" t="b">
        <v>1</v>
      </c>
      <c r="O1958">
        <v>365</v>
      </c>
      <c r="P1958" t="b">
        <v>1</v>
      </c>
      <c r="Q1958" t="s">
        <v>8295</v>
      </c>
      <c r="R1958" s="6">
        <f>E1958/D1958</f>
        <v>2.9403333333333332</v>
      </c>
      <c r="S1958" s="5">
        <f>O1958/E1958</f>
        <v>2.0689264255753315E-3</v>
      </c>
      <c r="T1958" t="s">
        <v>8327</v>
      </c>
      <c r="U1958" t="s">
        <v>8356</v>
      </c>
    </row>
    <row r="1959" spans="1:21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0">
        <f t="shared" si="62"/>
        <v>41179.098530092589</v>
      </c>
      <c r="L1959" s="13" t="str">
        <f t="shared" si="63"/>
        <v>2012</v>
      </c>
      <c r="M1959" s="10">
        <f>(((I1959/60)/60)/24)+DATE(1970,1,1)</f>
        <v>41209.098530092589</v>
      </c>
      <c r="N1959" t="b">
        <v>1</v>
      </c>
      <c r="O1959">
        <v>660</v>
      </c>
      <c r="P1959" t="b">
        <v>1</v>
      </c>
      <c r="Q1959" t="s">
        <v>8295</v>
      </c>
      <c r="R1959" s="6">
        <f>E1959/D1959</f>
        <v>1.6750470000000002</v>
      </c>
      <c r="S1959" s="5">
        <f>O1959/E1959</f>
        <v>1.31339598232169E-2</v>
      </c>
      <c r="T1959" t="s">
        <v>8327</v>
      </c>
      <c r="U1959" t="s">
        <v>8356</v>
      </c>
    </row>
    <row r="1960" spans="1:21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0">
        <f t="shared" si="62"/>
        <v>41326.987974537034</v>
      </c>
      <c r="L1960" s="13" t="str">
        <f t="shared" si="63"/>
        <v>2013</v>
      </c>
      <c r="M1960" s="10">
        <f>(((I1960/60)/60)/24)+DATE(1970,1,1)</f>
        <v>41356.94630787037</v>
      </c>
      <c r="N1960" t="b">
        <v>1</v>
      </c>
      <c r="O1960">
        <v>1356</v>
      </c>
      <c r="P1960" t="b">
        <v>1</v>
      </c>
      <c r="Q1960" t="s">
        <v>8295</v>
      </c>
      <c r="R1960" s="6">
        <f>E1960/D1960</f>
        <v>14.355717142857143</v>
      </c>
      <c r="S1960" s="5">
        <f>O1960/E1960</f>
        <v>1.3493877302442571E-2</v>
      </c>
      <c r="T1960" t="s">
        <v>8327</v>
      </c>
      <c r="U1960" t="s">
        <v>8356</v>
      </c>
    </row>
    <row r="1961" spans="1:21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0">
        <f t="shared" si="62"/>
        <v>41871.845601851855</v>
      </c>
      <c r="L1961" s="13" t="str">
        <f t="shared" si="63"/>
        <v>2014</v>
      </c>
      <c r="M1961" s="10">
        <f>(((I1961/60)/60)/24)+DATE(1970,1,1)</f>
        <v>41913</v>
      </c>
      <c r="N1961" t="b">
        <v>1</v>
      </c>
      <c r="O1961">
        <v>424</v>
      </c>
      <c r="P1961" t="b">
        <v>1</v>
      </c>
      <c r="Q1961" t="s">
        <v>8295</v>
      </c>
      <c r="R1961" s="6">
        <f>E1961/D1961</f>
        <v>1.5673440000000001</v>
      </c>
      <c r="S1961" s="5">
        <f>O1961/E1961</f>
        <v>2.7052134056084687E-2</v>
      </c>
      <c r="T1961" t="s">
        <v>8327</v>
      </c>
      <c r="U1961" t="s">
        <v>8356</v>
      </c>
    </row>
    <row r="1962" spans="1:21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0">
        <f t="shared" si="62"/>
        <v>41964.362743055557</v>
      </c>
      <c r="L1962" s="13" t="str">
        <f t="shared" si="63"/>
        <v>2014</v>
      </c>
      <c r="M1962" s="10">
        <f>(((I1962/60)/60)/24)+DATE(1970,1,1)</f>
        <v>41994.362743055557</v>
      </c>
      <c r="N1962" t="b">
        <v>1</v>
      </c>
      <c r="O1962">
        <v>33</v>
      </c>
      <c r="P1962" t="b">
        <v>1</v>
      </c>
      <c r="Q1962" t="s">
        <v>8295</v>
      </c>
      <c r="R1962" s="6">
        <f>E1962/D1962</f>
        <v>1.1790285714285715</v>
      </c>
      <c r="S1962" s="5">
        <f>O1962/E1962</f>
        <v>3.9984490864149663E-4</v>
      </c>
      <c r="T1962" t="s">
        <v>8327</v>
      </c>
      <c r="U1962" t="s">
        <v>8356</v>
      </c>
    </row>
    <row r="1963" spans="1:21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0">
        <f t="shared" si="62"/>
        <v>41148.194641203707</v>
      </c>
      <c r="L1963" s="13" t="str">
        <f t="shared" si="63"/>
        <v>2012</v>
      </c>
      <c r="M1963" s="10">
        <f>(((I1963/60)/60)/24)+DATE(1970,1,1)</f>
        <v>41188.165972222225</v>
      </c>
      <c r="N1963" t="b">
        <v>1</v>
      </c>
      <c r="O1963">
        <v>1633</v>
      </c>
      <c r="P1963" t="b">
        <v>1</v>
      </c>
      <c r="Q1963" t="s">
        <v>8295</v>
      </c>
      <c r="R1963" s="6">
        <f>E1963/D1963</f>
        <v>11.053811999999999</v>
      </c>
      <c r="S1963" s="5">
        <f>O1963/E1963</f>
        <v>1.4773184128696961E-2</v>
      </c>
      <c r="T1963" t="s">
        <v>8327</v>
      </c>
      <c r="U1963" t="s">
        <v>8356</v>
      </c>
    </row>
    <row r="1964" spans="1:21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0">
        <f t="shared" si="62"/>
        <v>41742.780509259261</v>
      </c>
      <c r="L1964" s="13" t="str">
        <f t="shared" si="63"/>
        <v>2014</v>
      </c>
      <c r="M1964" s="10">
        <f>(((I1964/60)/60)/24)+DATE(1970,1,1)</f>
        <v>41772.780509259261</v>
      </c>
      <c r="N1964" t="b">
        <v>1</v>
      </c>
      <c r="O1964">
        <v>306</v>
      </c>
      <c r="P1964" t="b">
        <v>1</v>
      </c>
      <c r="Q1964" t="s">
        <v>8295</v>
      </c>
      <c r="R1964" s="6">
        <f>E1964/D1964</f>
        <v>1.9292499999999999</v>
      </c>
      <c r="S1964" s="5">
        <f>O1964/E1964</f>
        <v>1.5861085914215367E-2</v>
      </c>
      <c r="T1964" t="s">
        <v>8327</v>
      </c>
      <c r="U1964" t="s">
        <v>8356</v>
      </c>
    </row>
    <row r="1965" spans="1:21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0">
        <f t="shared" si="62"/>
        <v>41863.429791666669</v>
      </c>
      <c r="L1965" s="13" t="str">
        <f t="shared" si="63"/>
        <v>2014</v>
      </c>
      <c r="M1965" s="10">
        <f>(((I1965/60)/60)/24)+DATE(1970,1,1)</f>
        <v>41898.429791666669</v>
      </c>
      <c r="N1965" t="b">
        <v>1</v>
      </c>
      <c r="O1965">
        <v>205</v>
      </c>
      <c r="P1965" t="b">
        <v>1</v>
      </c>
      <c r="Q1965" t="s">
        <v>8295</v>
      </c>
      <c r="R1965" s="6">
        <f>E1965/D1965</f>
        <v>1.268842105263158</v>
      </c>
      <c r="S1965" s="5">
        <f>O1965/E1965</f>
        <v>8.5034013605442185E-3</v>
      </c>
      <c r="T1965" t="s">
        <v>8327</v>
      </c>
      <c r="U1965" t="s">
        <v>8356</v>
      </c>
    </row>
    <row r="1966" spans="1:21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0">
        <f t="shared" si="62"/>
        <v>42452.272824074069</v>
      </c>
      <c r="L1966" s="13" t="str">
        <f t="shared" si="63"/>
        <v>2016</v>
      </c>
      <c r="M1966" s="10">
        <f>(((I1966/60)/60)/24)+DATE(1970,1,1)</f>
        <v>42482.272824074069</v>
      </c>
      <c r="N1966" t="b">
        <v>1</v>
      </c>
      <c r="O1966">
        <v>1281</v>
      </c>
      <c r="P1966" t="b">
        <v>1</v>
      </c>
      <c r="Q1966" t="s">
        <v>8295</v>
      </c>
      <c r="R1966" s="6">
        <f>E1966/D1966</f>
        <v>2.5957748878923765</v>
      </c>
      <c r="S1966" s="5">
        <f>O1966/E1966</f>
        <v>5.5324468289103127E-3</v>
      </c>
      <c r="T1966" t="s">
        <v>8327</v>
      </c>
      <c r="U1966" t="s">
        <v>8356</v>
      </c>
    </row>
    <row r="1967" spans="1:21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0">
        <f t="shared" si="62"/>
        <v>40898.089236111111</v>
      </c>
      <c r="L1967" s="13" t="str">
        <f t="shared" si="63"/>
        <v>2011</v>
      </c>
      <c r="M1967" s="10">
        <f>(((I1967/60)/60)/24)+DATE(1970,1,1)</f>
        <v>40920.041666666664</v>
      </c>
      <c r="N1967" t="b">
        <v>1</v>
      </c>
      <c r="O1967">
        <v>103</v>
      </c>
      <c r="P1967" t="b">
        <v>1</v>
      </c>
      <c r="Q1967" t="s">
        <v>8295</v>
      </c>
      <c r="R1967" s="6">
        <f>E1967/D1967</f>
        <v>2.6227999999999998</v>
      </c>
      <c r="S1967" s="5">
        <f>O1967/E1967</f>
        <v>7.8542016165929537E-3</v>
      </c>
      <c r="T1967" t="s">
        <v>8327</v>
      </c>
      <c r="U1967" t="s">
        <v>8356</v>
      </c>
    </row>
    <row r="1968" spans="1:21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0">
        <f t="shared" si="62"/>
        <v>41835.540486111109</v>
      </c>
      <c r="L1968" s="13" t="str">
        <f t="shared" si="63"/>
        <v>2014</v>
      </c>
      <c r="M1968" s="10">
        <f>(((I1968/60)/60)/24)+DATE(1970,1,1)</f>
        <v>41865.540486111109</v>
      </c>
      <c r="N1968" t="b">
        <v>1</v>
      </c>
      <c r="O1968">
        <v>1513</v>
      </c>
      <c r="P1968" t="b">
        <v>1</v>
      </c>
      <c r="Q1968" t="s">
        <v>8295</v>
      </c>
      <c r="R1968" s="6">
        <f>E1968/D1968</f>
        <v>2.0674309000000002</v>
      </c>
      <c r="S1968" s="5">
        <f>O1968/E1968</f>
        <v>7.3182615196474045E-3</v>
      </c>
      <c r="T1968" t="s">
        <v>8327</v>
      </c>
      <c r="U1968" t="s">
        <v>8356</v>
      </c>
    </row>
    <row r="1969" spans="1:21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0">
        <f t="shared" si="62"/>
        <v>41730.663530092592</v>
      </c>
      <c r="L1969" s="13" t="str">
        <f t="shared" si="63"/>
        <v>2014</v>
      </c>
      <c r="M1969" s="10">
        <f>(((I1969/60)/60)/24)+DATE(1970,1,1)</f>
        <v>41760.663530092592</v>
      </c>
      <c r="N1969" t="b">
        <v>1</v>
      </c>
      <c r="O1969">
        <v>405</v>
      </c>
      <c r="P1969" t="b">
        <v>1</v>
      </c>
      <c r="Q1969" t="s">
        <v>8295</v>
      </c>
      <c r="R1969" s="6">
        <f>E1969/D1969</f>
        <v>3.7012999999999998</v>
      </c>
      <c r="S1969" s="5">
        <f>O1969/E1969</f>
        <v>5.4710507119120309E-3</v>
      </c>
      <c r="T1969" t="s">
        <v>8327</v>
      </c>
      <c r="U1969" t="s">
        <v>8356</v>
      </c>
    </row>
    <row r="1970" spans="1:21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0">
        <f t="shared" si="62"/>
        <v>42676.586979166663</v>
      </c>
      <c r="L1970" s="13" t="str">
        <f t="shared" si="63"/>
        <v>2016</v>
      </c>
      <c r="M1970" s="10">
        <f>(((I1970/60)/60)/24)+DATE(1970,1,1)</f>
        <v>42707.628645833334</v>
      </c>
      <c r="N1970" t="b">
        <v>1</v>
      </c>
      <c r="O1970">
        <v>510</v>
      </c>
      <c r="P1970" t="b">
        <v>1</v>
      </c>
      <c r="Q1970" t="s">
        <v>8295</v>
      </c>
      <c r="R1970" s="6">
        <f>E1970/D1970</f>
        <v>2.8496600000000001</v>
      </c>
      <c r="S1970" s="5">
        <f>O1970/E1970</f>
        <v>3.5793743815051618E-3</v>
      </c>
      <c r="T1970" t="s">
        <v>8327</v>
      </c>
      <c r="U1970" t="s">
        <v>8356</v>
      </c>
    </row>
    <row r="1971" spans="1:21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0">
        <f t="shared" si="62"/>
        <v>42557.792453703703</v>
      </c>
      <c r="L1971" s="13" t="str">
        <f t="shared" si="63"/>
        <v>2016</v>
      </c>
      <c r="M1971" s="10">
        <f>(((I1971/60)/60)/24)+DATE(1970,1,1)</f>
        <v>42587.792453703703</v>
      </c>
      <c r="N1971" t="b">
        <v>1</v>
      </c>
      <c r="O1971">
        <v>1887</v>
      </c>
      <c r="P1971" t="b">
        <v>1</v>
      </c>
      <c r="Q1971" t="s">
        <v>8295</v>
      </c>
      <c r="R1971" s="6">
        <f>E1971/D1971</f>
        <v>5.7907999999999999</v>
      </c>
      <c r="S1971" s="5">
        <f>O1971/E1971</f>
        <v>1.6293085584029841E-2</v>
      </c>
      <c r="T1971" t="s">
        <v>8327</v>
      </c>
      <c r="U1971" t="s">
        <v>8356</v>
      </c>
    </row>
    <row r="1972" spans="1:21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0">
        <f t="shared" si="62"/>
        <v>41324.193298611113</v>
      </c>
      <c r="L1972" s="13" t="str">
        <f t="shared" si="63"/>
        <v>2013</v>
      </c>
      <c r="M1972" s="10">
        <f>(((I1972/60)/60)/24)+DATE(1970,1,1)</f>
        <v>41384.151631944449</v>
      </c>
      <c r="N1972" t="b">
        <v>1</v>
      </c>
      <c r="O1972">
        <v>701</v>
      </c>
      <c r="P1972" t="b">
        <v>1</v>
      </c>
      <c r="Q1972" t="s">
        <v>8295</v>
      </c>
      <c r="R1972" s="6">
        <f>E1972/D1972</f>
        <v>11.318</v>
      </c>
      <c r="S1972" s="5">
        <f>O1972/E1972</f>
        <v>1.2387347587913058E-2</v>
      </c>
      <c r="T1972" t="s">
        <v>8327</v>
      </c>
      <c r="U1972" t="s">
        <v>8356</v>
      </c>
    </row>
    <row r="1973" spans="1:21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0">
        <f t="shared" si="62"/>
        <v>41561.500706018516</v>
      </c>
      <c r="L1973" s="13" t="str">
        <f t="shared" si="63"/>
        <v>2013</v>
      </c>
      <c r="M1973" s="10">
        <f>(((I1973/60)/60)/24)+DATE(1970,1,1)</f>
        <v>41593.166666666664</v>
      </c>
      <c r="N1973" t="b">
        <v>1</v>
      </c>
      <c r="O1973">
        <v>3863</v>
      </c>
      <c r="P1973" t="b">
        <v>1</v>
      </c>
      <c r="Q1973" t="s">
        <v>8295</v>
      </c>
      <c r="R1973" s="6">
        <f>E1973/D1973</f>
        <v>2.6302771750000002</v>
      </c>
      <c r="S1973" s="5">
        <f>O1973/E1973</f>
        <v>3.6716662760075841E-3</v>
      </c>
      <c r="T1973" t="s">
        <v>8327</v>
      </c>
      <c r="U1973" t="s">
        <v>8356</v>
      </c>
    </row>
    <row r="1974" spans="1:21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0">
        <f t="shared" si="62"/>
        <v>41201.012083333335</v>
      </c>
      <c r="L1974" s="13" t="str">
        <f t="shared" si="63"/>
        <v>2012</v>
      </c>
      <c r="M1974" s="10">
        <f>(((I1974/60)/60)/24)+DATE(1970,1,1)</f>
        <v>41231.053749999999</v>
      </c>
      <c r="N1974" t="b">
        <v>1</v>
      </c>
      <c r="O1974">
        <v>238</v>
      </c>
      <c r="P1974" t="b">
        <v>1</v>
      </c>
      <c r="Q1974" t="s">
        <v>8295</v>
      </c>
      <c r="R1974" s="6">
        <f>E1974/D1974</f>
        <v>6.7447999999999997</v>
      </c>
      <c r="S1974" s="5">
        <f>O1974/E1974</f>
        <v>1.4114577155734788E-2</v>
      </c>
      <c r="T1974" t="s">
        <v>8327</v>
      </c>
      <c r="U1974" t="s">
        <v>8356</v>
      </c>
    </row>
    <row r="1975" spans="1:21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0">
        <f t="shared" si="62"/>
        <v>42549.722962962958</v>
      </c>
      <c r="L1975" s="13" t="str">
        <f t="shared" si="63"/>
        <v>2016</v>
      </c>
      <c r="M1975" s="10">
        <f>(((I1975/60)/60)/24)+DATE(1970,1,1)</f>
        <v>42588.291666666672</v>
      </c>
      <c r="N1975" t="b">
        <v>1</v>
      </c>
      <c r="O1975">
        <v>2051</v>
      </c>
      <c r="P1975" t="b">
        <v>1</v>
      </c>
      <c r="Q1975" t="s">
        <v>8295</v>
      </c>
      <c r="R1975" s="6">
        <f>E1975/D1975</f>
        <v>2.5683081313131315</v>
      </c>
      <c r="S1975" s="5">
        <f>O1975/E1975</f>
        <v>4.0332332917116503E-3</v>
      </c>
      <c r="T1975" t="s">
        <v>8327</v>
      </c>
      <c r="U1975" t="s">
        <v>8356</v>
      </c>
    </row>
    <row r="1976" spans="1:21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0">
        <f t="shared" si="62"/>
        <v>41445.334131944444</v>
      </c>
      <c r="L1976" s="13" t="str">
        <f t="shared" si="63"/>
        <v>2013</v>
      </c>
      <c r="M1976" s="10">
        <f>(((I1976/60)/60)/24)+DATE(1970,1,1)</f>
        <v>41505.334131944444</v>
      </c>
      <c r="N1976" t="b">
        <v>1</v>
      </c>
      <c r="O1976">
        <v>402</v>
      </c>
      <c r="P1976" t="b">
        <v>1</v>
      </c>
      <c r="Q1976" t="s">
        <v>8295</v>
      </c>
      <c r="R1976" s="6">
        <f>E1976/D1976</f>
        <v>3.7549600000000001</v>
      </c>
      <c r="S1976" s="5">
        <f>O1976/E1976</f>
        <v>5.3529198713168713E-3</v>
      </c>
      <c r="T1976" t="s">
        <v>8327</v>
      </c>
      <c r="U1976" t="s">
        <v>8356</v>
      </c>
    </row>
    <row r="1977" spans="1:21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0">
        <f t="shared" si="62"/>
        <v>41313.755219907405</v>
      </c>
      <c r="L1977" s="13" t="str">
        <f t="shared" si="63"/>
        <v>2013</v>
      </c>
      <c r="M1977" s="10">
        <f>(((I1977/60)/60)/24)+DATE(1970,1,1)</f>
        <v>41343.755219907405</v>
      </c>
      <c r="N1977" t="b">
        <v>1</v>
      </c>
      <c r="O1977">
        <v>253</v>
      </c>
      <c r="P1977" t="b">
        <v>1</v>
      </c>
      <c r="Q1977" t="s">
        <v>8295</v>
      </c>
      <c r="R1977" s="6">
        <f>E1977/D1977</f>
        <v>2.0870837499999997</v>
      </c>
      <c r="S1977" s="5">
        <f>O1977/E1977</f>
        <v>7.5763610348650364E-3</v>
      </c>
      <c r="T1977" t="s">
        <v>8327</v>
      </c>
      <c r="U1977" t="s">
        <v>8356</v>
      </c>
    </row>
    <row r="1978" spans="1:21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0">
        <f t="shared" si="62"/>
        <v>41438.899594907409</v>
      </c>
      <c r="L1978" s="13" t="str">
        <f t="shared" si="63"/>
        <v>2013</v>
      </c>
      <c r="M1978" s="10">
        <f>(((I1978/60)/60)/24)+DATE(1970,1,1)</f>
        <v>41468.899594907409</v>
      </c>
      <c r="N1978" t="b">
        <v>1</v>
      </c>
      <c r="O1978">
        <v>473</v>
      </c>
      <c r="P1978" t="b">
        <v>1</v>
      </c>
      <c r="Q1978" t="s">
        <v>8295</v>
      </c>
      <c r="R1978" s="6">
        <f>E1978/D1978</f>
        <v>3.4660000000000002</v>
      </c>
      <c r="S1978" s="5">
        <f>O1978/E1978</f>
        <v>3.4117137911136755E-2</v>
      </c>
      <c r="T1978" t="s">
        <v>8327</v>
      </c>
      <c r="U1978" t="s">
        <v>8356</v>
      </c>
    </row>
    <row r="1979" spans="1:21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0">
        <f t="shared" si="62"/>
        <v>42311.216898148152</v>
      </c>
      <c r="L1979" s="13" t="str">
        <f t="shared" si="63"/>
        <v>2015</v>
      </c>
      <c r="M1979" s="10">
        <f>(((I1979/60)/60)/24)+DATE(1970,1,1)</f>
        <v>42357.332638888889</v>
      </c>
      <c r="N1979" t="b">
        <v>1</v>
      </c>
      <c r="O1979">
        <v>821</v>
      </c>
      <c r="P1979" t="b">
        <v>1</v>
      </c>
      <c r="Q1979" t="s">
        <v>8295</v>
      </c>
      <c r="R1979" s="6">
        <f>E1979/D1979</f>
        <v>4.0232999999999999</v>
      </c>
      <c r="S1979" s="5">
        <f>O1979/E1979</f>
        <v>4.0812268535779083E-3</v>
      </c>
      <c r="T1979" t="s">
        <v>8327</v>
      </c>
      <c r="U1979" t="s">
        <v>8356</v>
      </c>
    </row>
    <row r="1980" spans="1:21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0">
        <f t="shared" si="62"/>
        <v>41039.225601851853</v>
      </c>
      <c r="L1980" s="13" t="str">
        <f t="shared" si="63"/>
        <v>2012</v>
      </c>
      <c r="M1980" s="10">
        <f>(((I1980/60)/60)/24)+DATE(1970,1,1)</f>
        <v>41072.291666666664</v>
      </c>
      <c r="N1980" t="b">
        <v>1</v>
      </c>
      <c r="O1980">
        <v>388</v>
      </c>
      <c r="P1980" t="b">
        <v>1</v>
      </c>
      <c r="Q1980" t="s">
        <v>8295</v>
      </c>
      <c r="R1980" s="6">
        <f>E1980/D1980</f>
        <v>10.2684514</v>
      </c>
      <c r="S1980" s="5">
        <f>O1980/E1980</f>
        <v>7.5571278450029965E-4</v>
      </c>
      <c r="T1980" t="s">
        <v>8327</v>
      </c>
      <c r="U1980" t="s">
        <v>8356</v>
      </c>
    </row>
    <row r="1981" spans="1:21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0">
        <f t="shared" si="62"/>
        <v>42290.460023148145</v>
      </c>
      <c r="L1981" s="13" t="str">
        <f t="shared" si="63"/>
        <v>2015</v>
      </c>
      <c r="M1981" s="10">
        <f>(((I1981/60)/60)/24)+DATE(1970,1,1)</f>
        <v>42327.207638888889</v>
      </c>
      <c r="N1981" t="b">
        <v>1</v>
      </c>
      <c r="O1981">
        <v>813</v>
      </c>
      <c r="P1981" t="b">
        <v>1</v>
      </c>
      <c r="Q1981" t="s">
        <v>8295</v>
      </c>
      <c r="R1981" s="6">
        <f>E1981/D1981</f>
        <v>1.14901155</v>
      </c>
      <c r="S1981" s="5">
        <f>O1981/E1981</f>
        <v>3.5378234448557111E-3</v>
      </c>
      <c r="T1981" t="s">
        <v>8327</v>
      </c>
      <c r="U1981" t="s">
        <v>8356</v>
      </c>
    </row>
    <row r="1982" spans="1:21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0">
        <f t="shared" si="62"/>
        <v>42423.542384259257</v>
      </c>
      <c r="L1982" s="13" t="str">
        <f t="shared" si="63"/>
        <v>2016</v>
      </c>
      <c r="M1982" s="10">
        <f>(((I1982/60)/60)/24)+DATE(1970,1,1)</f>
        <v>42463.500717592593</v>
      </c>
      <c r="N1982" t="b">
        <v>1</v>
      </c>
      <c r="O1982">
        <v>1945</v>
      </c>
      <c r="P1982" t="b">
        <v>1</v>
      </c>
      <c r="Q1982" t="s">
        <v>8295</v>
      </c>
      <c r="R1982" s="6">
        <f>E1982/D1982</f>
        <v>3.5482402000000004</v>
      </c>
      <c r="S1982" s="5">
        <f>O1982/E1982</f>
        <v>1.0963181128492936E-2</v>
      </c>
      <c r="T1982" t="s">
        <v>8327</v>
      </c>
      <c r="U1982" t="s">
        <v>8356</v>
      </c>
    </row>
    <row r="1983" spans="1:21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0">
        <f t="shared" si="62"/>
        <v>41799.725289351853</v>
      </c>
      <c r="L1983" s="13" t="str">
        <f t="shared" si="63"/>
        <v>2014</v>
      </c>
      <c r="M1983" s="10">
        <f>(((I1983/60)/60)/24)+DATE(1970,1,1)</f>
        <v>41829.725289351853</v>
      </c>
      <c r="N1983" t="b">
        <v>0</v>
      </c>
      <c r="O1983">
        <v>12</v>
      </c>
      <c r="P1983" t="b">
        <v>0</v>
      </c>
      <c r="Q1983" t="s">
        <v>8296</v>
      </c>
      <c r="R1983" s="6">
        <f>E1983/D1983</f>
        <v>5.0799999999999998E-2</v>
      </c>
      <c r="S1983" s="5">
        <f>O1983/E1983</f>
        <v>3.1496062992125984E-2</v>
      </c>
      <c r="T1983" t="s">
        <v>8345</v>
      </c>
      <c r="U1983" t="s">
        <v>8357</v>
      </c>
    </row>
    <row r="1984" spans="1:21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0">
        <f t="shared" si="62"/>
        <v>42678.586655092593</v>
      </c>
      <c r="L1984" s="13" t="str">
        <f t="shared" si="63"/>
        <v>2016</v>
      </c>
      <c r="M1984" s="10">
        <f>(((I1984/60)/60)/24)+DATE(1970,1,1)</f>
        <v>42708.628321759257</v>
      </c>
      <c r="N1984" t="b">
        <v>0</v>
      </c>
      <c r="O1984">
        <v>0</v>
      </c>
      <c r="P1984" t="b">
        <v>0</v>
      </c>
      <c r="Q1984" t="s">
        <v>8296</v>
      </c>
      <c r="R1984" s="6">
        <f>E1984/D1984</f>
        <v>0</v>
      </c>
      <c r="S1984" s="5" t="e">
        <f>O1984/E1984</f>
        <v>#DIV/0!</v>
      </c>
      <c r="T1984" t="s">
        <v>8345</v>
      </c>
      <c r="U1984" t="s">
        <v>8357</v>
      </c>
    </row>
    <row r="1985" spans="1:21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0">
        <f t="shared" si="62"/>
        <v>42593.011782407411</v>
      </c>
      <c r="L1985" s="13" t="str">
        <f t="shared" si="63"/>
        <v>2016</v>
      </c>
      <c r="M1985" s="10">
        <f>(((I1985/60)/60)/24)+DATE(1970,1,1)</f>
        <v>42615.291666666672</v>
      </c>
      <c r="N1985" t="b">
        <v>0</v>
      </c>
      <c r="O1985">
        <v>16</v>
      </c>
      <c r="P1985" t="b">
        <v>0</v>
      </c>
      <c r="Q1985" t="s">
        <v>8296</v>
      </c>
      <c r="R1985" s="6">
        <f>E1985/D1985</f>
        <v>4.2999999999999997E-2</v>
      </c>
      <c r="S1985" s="5">
        <f>O1985/E1985</f>
        <v>1.127554615926709E-2</v>
      </c>
      <c r="T1985" t="s">
        <v>8345</v>
      </c>
      <c r="U1985" t="s">
        <v>8357</v>
      </c>
    </row>
    <row r="1986" spans="1:21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0">
        <f t="shared" si="62"/>
        <v>41913.790289351848</v>
      </c>
      <c r="L1986" s="13" t="str">
        <f t="shared" si="63"/>
        <v>2014</v>
      </c>
      <c r="M1986" s="10">
        <f>(((I1986/60)/60)/24)+DATE(1970,1,1)</f>
        <v>41973.831956018519</v>
      </c>
      <c r="N1986" t="b">
        <v>0</v>
      </c>
      <c r="O1986">
        <v>7</v>
      </c>
      <c r="P1986" t="b">
        <v>0</v>
      </c>
      <c r="Q1986" t="s">
        <v>8296</v>
      </c>
      <c r="R1986" s="6">
        <f>E1986/D1986</f>
        <v>0.21146666666666666</v>
      </c>
      <c r="S1986" s="5">
        <f>O1986/E1986</f>
        <v>2.2068095838587644E-3</v>
      </c>
      <c r="T1986" t="s">
        <v>8345</v>
      </c>
      <c r="U1986" t="s">
        <v>8357</v>
      </c>
    </row>
    <row r="1987" spans="1:21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0">
        <f t="shared" ref="K1987:K2050" si="64">(((J1987/60)/60)/24)+DATE(1970,1,1)</f>
        <v>42555.698738425926</v>
      </c>
      <c r="L1987" s="13" t="str">
        <f t="shared" ref="L1987:L2050" si="65">TEXT(K1987,"yyyy")</f>
        <v>2016</v>
      </c>
      <c r="M1987" s="10">
        <f>(((I1987/60)/60)/24)+DATE(1970,1,1)</f>
        <v>42584.958333333328</v>
      </c>
      <c r="N1987" t="b">
        <v>0</v>
      </c>
      <c r="O1987">
        <v>4</v>
      </c>
      <c r="P1987" t="b">
        <v>0</v>
      </c>
      <c r="Q1987" t="s">
        <v>8296</v>
      </c>
      <c r="R1987" s="6">
        <f>E1987/D1987</f>
        <v>3.1875000000000001E-2</v>
      </c>
      <c r="S1987" s="5">
        <f>O1987/E1987</f>
        <v>7.8431372549019607E-2</v>
      </c>
      <c r="T1987" t="s">
        <v>8345</v>
      </c>
      <c r="U1987" t="s">
        <v>8357</v>
      </c>
    </row>
    <row r="1988" spans="1:21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0">
        <f t="shared" si="64"/>
        <v>42413.433831018512</v>
      </c>
      <c r="L1988" s="13" t="str">
        <f t="shared" si="65"/>
        <v>2016</v>
      </c>
      <c r="M1988" s="10">
        <f>(((I1988/60)/60)/24)+DATE(1970,1,1)</f>
        <v>42443.392164351855</v>
      </c>
      <c r="N1988" t="b">
        <v>0</v>
      </c>
      <c r="O1988">
        <v>1</v>
      </c>
      <c r="P1988" t="b">
        <v>0</v>
      </c>
      <c r="Q1988" t="s">
        <v>8296</v>
      </c>
      <c r="R1988" s="6">
        <f>E1988/D1988</f>
        <v>5.0000000000000001E-4</v>
      </c>
      <c r="S1988" s="5">
        <f>O1988/E1988</f>
        <v>1</v>
      </c>
      <c r="T1988" t="s">
        <v>8345</v>
      </c>
      <c r="U1988" t="s">
        <v>8357</v>
      </c>
    </row>
    <row r="1989" spans="1:21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0">
        <f t="shared" si="64"/>
        <v>42034.639768518522</v>
      </c>
      <c r="L1989" s="13" t="str">
        <f t="shared" si="65"/>
        <v>2015</v>
      </c>
      <c r="M1989" s="10">
        <f>(((I1989/60)/60)/24)+DATE(1970,1,1)</f>
        <v>42064.639768518522</v>
      </c>
      <c r="N1989" t="b">
        <v>0</v>
      </c>
      <c r="O1989">
        <v>28</v>
      </c>
      <c r="P1989" t="b">
        <v>0</v>
      </c>
      <c r="Q1989" t="s">
        <v>8296</v>
      </c>
      <c r="R1989" s="6">
        <f>E1989/D1989</f>
        <v>0.42472727272727273</v>
      </c>
      <c r="S1989" s="5">
        <f>O1989/E1989</f>
        <v>1.1986301369863013E-2</v>
      </c>
      <c r="T1989" t="s">
        <v>8345</v>
      </c>
      <c r="U1989" t="s">
        <v>8357</v>
      </c>
    </row>
    <row r="1990" spans="1:21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0">
        <f t="shared" si="64"/>
        <v>42206.763217592597</v>
      </c>
      <c r="L1990" s="13" t="str">
        <f t="shared" si="65"/>
        <v>2015</v>
      </c>
      <c r="M1990" s="10">
        <f>(((I1990/60)/60)/24)+DATE(1970,1,1)</f>
        <v>42236.763217592597</v>
      </c>
      <c r="N1990" t="b">
        <v>0</v>
      </c>
      <c r="O1990">
        <v>1</v>
      </c>
      <c r="P1990" t="b">
        <v>0</v>
      </c>
      <c r="Q1990" t="s">
        <v>8296</v>
      </c>
      <c r="R1990" s="6">
        <f>E1990/D1990</f>
        <v>4.1666666666666666E-3</v>
      </c>
      <c r="S1990" s="5">
        <f>O1990/E1990</f>
        <v>0.04</v>
      </c>
      <c r="T1990" t="s">
        <v>8345</v>
      </c>
      <c r="U1990" t="s">
        <v>8357</v>
      </c>
    </row>
    <row r="1991" spans="1:21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0">
        <f t="shared" si="64"/>
        <v>42685.680648148147</v>
      </c>
      <c r="L1991" s="13" t="str">
        <f t="shared" si="65"/>
        <v>2016</v>
      </c>
      <c r="M1991" s="10">
        <f>(((I1991/60)/60)/24)+DATE(1970,1,1)</f>
        <v>42715.680648148147</v>
      </c>
      <c r="N1991" t="b">
        <v>0</v>
      </c>
      <c r="O1991">
        <v>1</v>
      </c>
      <c r="P1991" t="b">
        <v>0</v>
      </c>
      <c r="Q1991" t="s">
        <v>8296</v>
      </c>
      <c r="R1991" s="6">
        <f>E1991/D1991</f>
        <v>0.01</v>
      </c>
      <c r="S1991" s="5">
        <f>O1991/E1991</f>
        <v>0.02</v>
      </c>
      <c r="T1991" t="s">
        <v>8345</v>
      </c>
      <c r="U1991" t="s">
        <v>8357</v>
      </c>
    </row>
    <row r="1992" spans="1:21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0">
        <f t="shared" si="64"/>
        <v>42398.195972222224</v>
      </c>
      <c r="L1992" s="13" t="str">
        <f t="shared" si="65"/>
        <v>2016</v>
      </c>
      <c r="M1992" s="10">
        <f>(((I1992/60)/60)/24)+DATE(1970,1,1)</f>
        <v>42413.195972222224</v>
      </c>
      <c r="N1992" t="b">
        <v>0</v>
      </c>
      <c r="O1992">
        <v>5</v>
      </c>
      <c r="P1992" t="b">
        <v>0</v>
      </c>
      <c r="Q1992" t="s">
        <v>8296</v>
      </c>
      <c r="R1992" s="6">
        <f>E1992/D1992</f>
        <v>0.16966666666666666</v>
      </c>
      <c r="S1992" s="5">
        <f>O1992/E1992</f>
        <v>9.823182711198428E-3</v>
      </c>
      <c r="T1992" t="s">
        <v>8345</v>
      </c>
      <c r="U1992" t="s">
        <v>8357</v>
      </c>
    </row>
    <row r="1993" spans="1:21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0">
        <f t="shared" si="64"/>
        <v>42167.89335648148</v>
      </c>
      <c r="L1993" s="13" t="str">
        <f t="shared" si="65"/>
        <v>2015</v>
      </c>
      <c r="M1993" s="10">
        <f>(((I1993/60)/60)/24)+DATE(1970,1,1)</f>
        <v>42188.89335648148</v>
      </c>
      <c r="N1993" t="b">
        <v>0</v>
      </c>
      <c r="O1993">
        <v>3</v>
      </c>
      <c r="P1993" t="b">
        <v>0</v>
      </c>
      <c r="Q1993" t="s">
        <v>8296</v>
      </c>
      <c r="R1993" s="6">
        <f>E1993/D1993</f>
        <v>7.0000000000000007E-2</v>
      </c>
      <c r="S1993" s="5">
        <f>O1993/E1993</f>
        <v>2.1428571428571429E-2</v>
      </c>
      <c r="T1993" t="s">
        <v>8345</v>
      </c>
      <c r="U1993" t="s">
        <v>8357</v>
      </c>
    </row>
    <row r="1994" spans="1:21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0">
        <f t="shared" si="64"/>
        <v>42023.143414351856</v>
      </c>
      <c r="L1994" s="13" t="str">
        <f t="shared" si="65"/>
        <v>2015</v>
      </c>
      <c r="M1994" s="10">
        <f>(((I1994/60)/60)/24)+DATE(1970,1,1)</f>
        <v>42053.143414351856</v>
      </c>
      <c r="N1994" t="b">
        <v>0</v>
      </c>
      <c r="O1994">
        <v>2</v>
      </c>
      <c r="P1994" t="b">
        <v>0</v>
      </c>
      <c r="Q1994" t="s">
        <v>8296</v>
      </c>
      <c r="R1994" s="6">
        <f>E1994/D1994</f>
        <v>1.3333333333333333E-3</v>
      </c>
      <c r="S1994" s="5">
        <f>O1994/E1994</f>
        <v>1</v>
      </c>
      <c r="T1994" t="s">
        <v>8345</v>
      </c>
      <c r="U1994" t="s">
        <v>8357</v>
      </c>
    </row>
    <row r="1995" spans="1:21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0">
        <f t="shared" si="64"/>
        <v>42329.58839120371</v>
      </c>
      <c r="L1995" s="13" t="str">
        <f t="shared" si="65"/>
        <v>2015</v>
      </c>
      <c r="M1995" s="10">
        <f>(((I1995/60)/60)/24)+DATE(1970,1,1)</f>
        <v>42359.58839120371</v>
      </c>
      <c r="N1995" t="b">
        <v>0</v>
      </c>
      <c r="O1995">
        <v>0</v>
      </c>
      <c r="P1995" t="b">
        <v>0</v>
      </c>
      <c r="Q1995" t="s">
        <v>8296</v>
      </c>
      <c r="R1995" s="6">
        <f>E1995/D1995</f>
        <v>0</v>
      </c>
      <c r="S1995" s="5" t="e">
        <f>O1995/E1995</f>
        <v>#DIV/0!</v>
      </c>
      <c r="T1995" t="s">
        <v>8345</v>
      </c>
      <c r="U1995" t="s">
        <v>8357</v>
      </c>
    </row>
    <row r="1996" spans="1:21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0">
        <f t="shared" si="64"/>
        <v>42651.006273148145</v>
      </c>
      <c r="L1996" s="13" t="str">
        <f t="shared" si="65"/>
        <v>2016</v>
      </c>
      <c r="M1996" s="10">
        <f>(((I1996/60)/60)/24)+DATE(1970,1,1)</f>
        <v>42711.047939814816</v>
      </c>
      <c r="N1996" t="b">
        <v>0</v>
      </c>
      <c r="O1996">
        <v>0</v>
      </c>
      <c r="P1996" t="b">
        <v>0</v>
      </c>
      <c r="Q1996" t="s">
        <v>8296</v>
      </c>
      <c r="R1996" s="6">
        <f>E1996/D1996</f>
        <v>0</v>
      </c>
      <c r="S1996" s="5" t="e">
        <f>O1996/E1996</f>
        <v>#DIV/0!</v>
      </c>
      <c r="T1996" t="s">
        <v>8345</v>
      </c>
      <c r="U1996" t="s">
        <v>8357</v>
      </c>
    </row>
    <row r="1997" spans="1:21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0">
        <f t="shared" si="64"/>
        <v>42181.902037037042</v>
      </c>
      <c r="L1997" s="13" t="str">
        <f t="shared" si="65"/>
        <v>2015</v>
      </c>
      <c r="M1997" s="10">
        <f>(((I1997/60)/60)/24)+DATE(1970,1,1)</f>
        <v>42201.902037037042</v>
      </c>
      <c r="N1997" t="b">
        <v>0</v>
      </c>
      <c r="O1997">
        <v>3</v>
      </c>
      <c r="P1997" t="b">
        <v>0</v>
      </c>
      <c r="Q1997" t="s">
        <v>8296</v>
      </c>
      <c r="R1997" s="6">
        <f>E1997/D1997</f>
        <v>7.8E-2</v>
      </c>
      <c r="S1997" s="5">
        <f>O1997/E1997</f>
        <v>3.8461538461538464E-2</v>
      </c>
      <c r="T1997" t="s">
        <v>8345</v>
      </c>
      <c r="U1997" t="s">
        <v>8357</v>
      </c>
    </row>
    <row r="1998" spans="1:21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0">
        <f t="shared" si="64"/>
        <v>41800.819571759261</v>
      </c>
      <c r="L1998" s="13" t="str">
        <f t="shared" si="65"/>
        <v>2014</v>
      </c>
      <c r="M1998" s="10">
        <f>(((I1998/60)/60)/24)+DATE(1970,1,1)</f>
        <v>41830.819571759261</v>
      </c>
      <c r="N1998" t="b">
        <v>0</v>
      </c>
      <c r="O1998">
        <v>0</v>
      </c>
      <c r="P1998" t="b">
        <v>0</v>
      </c>
      <c r="Q1998" t="s">
        <v>8296</v>
      </c>
      <c r="R1998" s="6">
        <f>E1998/D1998</f>
        <v>0</v>
      </c>
      <c r="S1998" s="5" t="e">
        <f>O1998/E1998</f>
        <v>#DIV/0!</v>
      </c>
      <c r="T1998" t="s">
        <v>8345</v>
      </c>
      <c r="U1998" t="s">
        <v>8357</v>
      </c>
    </row>
    <row r="1999" spans="1:21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0">
        <f t="shared" si="64"/>
        <v>41847.930694444447</v>
      </c>
      <c r="L1999" s="13" t="str">
        <f t="shared" si="65"/>
        <v>2014</v>
      </c>
      <c r="M1999" s="10">
        <f>(((I1999/60)/60)/24)+DATE(1970,1,1)</f>
        <v>41877.930694444447</v>
      </c>
      <c r="N1999" t="b">
        <v>0</v>
      </c>
      <c r="O1999">
        <v>0</v>
      </c>
      <c r="P1999" t="b">
        <v>0</v>
      </c>
      <c r="Q1999" t="s">
        <v>8296</v>
      </c>
      <c r="R1999" s="6">
        <f>E1999/D1999</f>
        <v>0</v>
      </c>
      <c r="S1999" s="5" t="e">
        <f>O1999/E1999</f>
        <v>#DIV/0!</v>
      </c>
      <c r="T1999" t="s">
        <v>8345</v>
      </c>
      <c r="U1999" t="s">
        <v>8357</v>
      </c>
    </row>
    <row r="2000" spans="1:21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0">
        <f t="shared" si="64"/>
        <v>41807.118495370371</v>
      </c>
      <c r="L2000" s="13" t="str">
        <f t="shared" si="65"/>
        <v>2014</v>
      </c>
      <c r="M2000" s="10">
        <f>(((I2000/60)/60)/24)+DATE(1970,1,1)</f>
        <v>41852.118495370371</v>
      </c>
      <c r="N2000" t="b">
        <v>0</v>
      </c>
      <c r="O2000">
        <v>3</v>
      </c>
      <c r="P2000" t="b">
        <v>0</v>
      </c>
      <c r="Q2000" t="s">
        <v>8296</v>
      </c>
      <c r="R2000" s="6">
        <f>E2000/D2000</f>
        <v>0.26200000000000001</v>
      </c>
      <c r="S2000" s="5">
        <f>O2000/E2000</f>
        <v>4.5801526717557254E-3</v>
      </c>
      <c r="T2000" t="s">
        <v>8345</v>
      </c>
      <c r="U2000" t="s">
        <v>8357</v>
      </c>
    </row>
    <row r="2001" spans="1:21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0">
        <f t="shared" si="64"/>
        <v>41926.482731481483</v>
      </c>
      <c r="L2001" s="13" t="str">
        <f t="shared" si="65"/>
        <v>2014</v>
      </c>
      <c r="M2001" s="10">
        <f>(((I2001/60)/60)/24)+DATE(1970,1,1)</f>
        <v>41956.524398148147</v>
      </c>
      <c r="N2001" t="b">
        <v>0</v>
      </c>
      <c r="O2001">
        <v>7</v>
      </c>
      <c r="P2001" t="b">
        <v>0</v>
      </c>
      <c r="Q2001" t="s">
        <v>8296</v>
      </c>
      <c r="R2001" s="6">
        <f>E2001/D2001</f>
        <v>7.6129032258064515E-3</v>
      </c>
      <c r="S2001" s="5">
        <f>O2001/E2001</f>
        <v>2.9661016949152543E-2</v>
      </c>
      <c r="T2001" t="s">
        <v>8345</v>
      </c>
      <c r="U2001" t="s">
        <v>8357</v>
      </c>
    </row>
    <row r="2002" spans="1:21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0">
        <f t="shared" si="64"/>
        <v>42345.951539351852</v>
      </c>
      <c r="L2002" s="13" t="str">
        <f t="shared" si="65"/>
        <v>2015</v>
      </c>
      <c r="M2002" s="10">
        <f>(((I2002/60)/60)/24)+DATE(1970,1,1)</f>
        <v>42375.951539351852</v>
      </c>
      <c r="N2002" t="b">
        <v>0</v>
      </c>
      <c r="O2002">
        <v>25</v>
      </c>
      <c r="P2002" t="b">
        <v>0</v>
      </c>
      <c r="Q2002" t="s">
        <v>8296</v>
      </c>
      <c r="R2002" s="6">
        <f>E2002/D2002</f>
        <v>0.125</v>
      </c>
      <c r="S2002" s="5">
        <f>O2002/E2002</f>
        <v>0.04</v>
      </c>
      <c r="T2002" t="s">
        <v>8345</v>
      </c>
      <c r="U2002" t="s">
        <v>8357</v>
      </c>
    </row>
    <row r="2003" spans="1:21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0">
        <f t="shared" si="64"/>
        <v>42136.209675925929</v>
      </c>
      <c r="L2003" s="13" t="str">
        <f t="shared" si="65"/>
        <v>2015</v>
      </c>
      <c r="M2003" s="10">
        <f>(((I2003/60)/60)/24)+DATE(1970,1,1)</f>
        <v>42167.833333333328</v>
      </c>
      <c r="N2003" t="b">
        <v>1</v>
      </c>
      <c r="O2003">
        <v>1637</v>
      </c>
      <c r="P2003" t="b">
        <v>1</v>
      </c>
      <c r="Q2003" t="s">
        <v>8295</v>
      </c>
      <c r="R2003" s="6">
        <f>E2003/D2003</f>
        <v>3.8212909090909091</v>
      </c>
      <c r="S2003" s="5">
        <f>O2003/E2003</f>
        <v>7.7888957087324127E-3</v>
      </c>
      <c r="T2003" t="s">
        <v>8327</v>
      </c>
      <c r="U2003" t="s">
        <v>8356</v>
      </c>
    </row>
    <row r="2004" spans="1:21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0">
        <f t="shared" si="64"/>
        <v>42728.71230324074</v>
      </c>
      <c r="L2004" s="13" t="str">
        <f t="shared" si="65"/>
        <v>2016</v>
      </c>
      <c r="M2004" s="10">
        <f>(((I2004/60)/60)/24)+DATE(1970,1,1)</f>
        <v>42758.71230324074</v>
      </c>
      <c r="N2004" t="b">
        <v>1</v>
      </c>
      <c r="O2004">
        <v>1375</v>
      </c>
      <c r="P2004" t="b">
        <v>1</v>
      </c>
      <c r="Q2004" t="s">
        <v>8295</v>
      </c>
      <c r="R2004" s="6">
        <f>E2004/D2004</f>
        <v>2.1679422000000002</v>
      </c>
      <c r="S2004" s="5">
        <f>O2004/E2004</f>
        <v>1.2684840029406688E-2</v>
      </c>
      <c r="T2004" t="s">
        <v>8327</v>
      </c>
      <c r="U2004" t="s">
        <v>8356</v>
      </c>
    </row>
    <row r="2005" spans="1:21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0">
        <f t="shared" si="64"/>
        <v>40347.125601851854</v>
      </c>
      <c r="L2005" s="13" t="str">
        <f t="shared" si="65"/>
        <v>2010</v>
      </c>
      <c r="M2005" s="10">
        <f>(((I2005/60)/60)/24)+DATE(1970,1,1)</f>
        <v>40361.958333333336</v>
      </c>
      <c r="N2005" t="b">
        <v>1</v>
      </c>
      <c r="O2005">
        <v>17</v>
      </c>
      <c r="P2005" t="b">
        <v>1</v>
      </c>
      <c r="Q2005" t="s">
        <v>8295</v>
      </c>
      <c r="R2005" s="6">
        <f>E2005/D2005</f>
        <v>3.12</v>
      </c>
      <c r="S2005" s="5">
        <f>O2005/E2005</f>
        <v>1.0897435897435897E-2</v>
      </c>
      <c r="T2005" t="s">
        <v>8327</v>
      </c>
      <c r="U2005" t="s">
        <v>8356</v>
      </c>
    </row>
    <row r="2006" spans="1:21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0">
        <f t="shared" si="64"/>
        <v>41800.604895833334</v>
      </c>
      <c r="L2006" s="13" t="str">
        <f t="shared" si="65"/>
        <v>2014</v>
      </c>
      <c r="M2006" s="10">
        <f>(((I2006/60)/60)/24)+DATE(1970,1,1)</f>
        <v>41830.604895833334</v>
      </c>
      <c r="N2006" t="b">
        <v>1</v>
      </c>
      <c r="O2006">
        <v>354</v>
      </c>
      <c r="P2006" t="b">
        <v>1</v>
      </c>
      <c r="Q2006" t="s">
        <v>8295</v>
      </c>
      <c r="R2006" s="6">
        <f>E2006/D2006</f>
        <v>2.3442048</v>
      </c>
      <c r="S2006" s="5">
        <f>O2006/E2006</f>
        <v>3.020213933526627E-3</v>
      </c>
      <c r="T2006" t="s">
        <v>8327</v>
      </c>
      <c r="U2006" t="s">
        <v>8356</v>
      </c>
    </row>
    <row r="2007" spans="1:21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0">
        <f t="shared" si="64"/>
        <v>41535.812708333331</v>
      </c>
      <c r="L2007" s="13" t="str">
        <f t="shared" si="65"/>
        <v>2013</v>
      </c>
      <c r="M2007" s="10">
        <f>(((I2007/60)/60)/24)+DATE(1970,1,1)</f>
        <v>41563.165972222225</v>
      </c>
      <c r="N2007" t="b">
        <v>1</v>
      </c>
      <c r="O2007">
        <v>191</v>
      </c>
      <c r="P2007" t="b">
        <v>1</v>
      </c>
      <c r="Q2007" t="s">
        <v>8295</v>
      </c>
      <c r="R2007" s="6">
        <f>E2007/D2007</f>
        <v>1.236801</v>
      </c>
      <c r="S2007" s="5">
        <f>O2007/E2007</f>
        <v>5.1476888090053827E-3</v>
      </c>
      <c r="T2007" t="s">
        <v>8327</v>
      </c>
      <c r="U2007" t="s">
        <v>8356</v>
      </c>
    </row>
    <row r="2008" spans="1:21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0">
        <f t="shared" si="64"/>
        <v>41941.500520833331</v>
      </c>
      <c r="L2008" s="13" t="str">
        <f t="shared" si="65"/>
        <v>2014</v>
      </c>
      <c r="M2008" s="10">
        <f>(((I2008/60)/60)/24)+DATE(1970,1,1)</f>
        <v>41976.542187500003</v>
      </c>
      <c r="N2008" t="b">
        <v>1</v>
      </c>
      <c r="O2008">
        <v>303</v>
      </c>
      <c r="P2008" t="b">
        <v>1</v>
      </c>
      <c r="Q2008" t="s">
        <v>8295</v>
      </c>
      <c r="R2008" s="6">
        <f>E2008/D2008</f>
        <v>2.4784000000000002</v>
      </c>
      <c r="S2008" s="5">
        <f>O2008/E2008</f>
        <v>2.4451258876694642E-3</v>
      </c>
      <c r="T2008" t="s">
        <v>8327</v>
      </c>
      <c r="U2008" t="s">
        <v>8356</v>
      </c>
    </row>
    <row r="2009" spans="1:21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0">
        <f t="shared" si="64"/>
        <v>40347.837800925925</v>
      </c>
      <c r="L2009" s="13" t="str">
        <f t="shared" si="65"/>
        <v>2010</v>
      </c>
      <c r="M2009" s="10">
        <f>(((I2009/60)/60)/24)+DATE(1970,1,1)</f>
        <v>40414.166666666664</v>
      </c>
      <c r="N2009" t="b">
        <v>1</v>
      </c>
      <c r="O2009">
        <v>137</v>
      </c>
      <c r="P2009" t="b">
        <v>1</v>
      </c>
      <c r="Q2009" t="s">
        <v>8295</v>
      </c>
      <c r="R2009" s="6">
        <f>E2009/D2009</f>
        <v>1.157092</v>
      </c>
      <c r="S2009" s="5">
        <f>O2009/E2009</f>
        <v>1.1840026549315007E-2</v>
      </c>
      <c r="T2009" t="s">
        <v>8327</v>
      </c>
      <c r="U2009" t="s">
        <v>8356</v>
      </c>
    </row>
    <row r="2010" spans="1:21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0">
        <f t="shared" si="64"/>
        <v>40761.604421296295</v>
      </c>
      <c r="L2010" s="13" t="str">
        <f t="shared" si="65"/>
        <v>2011</v>
      </c>
      <c r="M2010" s="10">
        <f>(((I2010/60)/60)/24)+DATE(1970,1,1)</f>
        <v>40805.604421296295</v>
      </c>
      <c r="N2010" t="b">
        <v>1</v>
      </c>
      <c r="O2010">
        <v>41</v>
      </c>
      <c r="P2010" t="b">
        <v>1</v>
      </c>
      <c r="Q2010" t="s">
        <v>8295</v>
      </c>
      <c r="R2010" s="6">
        <f>E2010/D2010</f>
        <v>1.1707484768810599</v>
      </c>
      <c r="S2010" s="5">
        <f>O2010/E2010</f>
        <v>2.2294725394235999E-2</v>
      </c>
      <c r="T2010" t="s">
        <v>8327</v>
      </c>
      <c r="U2010" t="s">
        <v>8356</v>
      </c>
    </row>
    <row r="2011" spans="1:21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0">
        <f t="shared" si="64"/>
        <v>42661.323414351849</v>
      </c>
      <c r="L2011" s="13" t="str">
        <f t="shared" si="65"/>
        <v>2016</v>
      </c>
      <c r="M2011" s="10">
        <f>(((I2011/60)/60)/24)+DATE(1970,1,1)</f>
        <v>42697.365081018521</v>
      </c>
      <c r="N2011" t="b">
        <v>1</v>
      </c>
      <c r="O2011">
        <v>398</v>
      </c>
      <c r="P2011" t="b">
        <v>1</v>
      </c>
      <c r="Q2011" t="s">
        <v>8295</v>
      </c>
      <c r="R2011" s="6">
        <f>E2011/D2011</f>
        <v>3.05158</v>
      </c>
      <c r="S2011" s="5">
        <f>O2011/E2011</f>
        <v>2.6084847849310849E-3</v>
      </c>
      <c r="T2011" t="s">
        <v>8327</v>
      </c>
      <c r="U2011" t="s">
        <v>8356</v>
      </c>
    </row>
    <row r="2012" spans="1:21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0">
        <f t="shared" si="64"/>
        <v>42570.996423611112</v>
      </c>
      <c r="L2012" s="13" t="str">
        <f t="shared" si="65"/>
        <v>2016</v>
      </c>
      <c r="M2012" s="10">
        <f>(((I2012/60)/60)/24)+DATE(1970,1,1)</f>
        <v>42600.996423611112</v>
      </c>
      <c r="N2012" t="b">
        <v>1</v>
      </c>
      <c r="O2012">
        <v>1737</v>
      </c>
      <c r="P2012" t="b">
        <v>1</v>
      </c>
      <c r="Q2012" t="s">
        <v>8295</v>
      </c>
      <c r="R2012" s="6">
        <f>E2012/D2012</f>
        <v>3.2005299999999997</v>
      </c>
      <c r="S2012" s="5">
        <f>O2012/E2012</f>
        <v>1.8090753718915307E-2</v>
      </c>
      <c r="T2012" t="s">
        <v>8327</v>
      </c>
      <c r="U2012" t="s">
        <v>8356</v>
      </c>
    </row>
    <row r="2013" spans="1:21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0">
        <f t="shared" si="64"/>
        <v>42347.358483796299</v>
      </c>
      <c r="L2013" s="13" t="str">
        <f t="shared" si="65"/>
        <v>2015</v>
      </c>
      <c r="M2013" s="10">
        <f>(((I2013/60)/60)/24)+DATE(1970,1,1)</f>
        <v>42380.958333333328</v>
      </c>
      <c r="N2013" t="b">
        <v>1</v>
      </c>
      <c r="O2013">
        <v>971</v>
      </c>
      <c r="P2013" t="b">
        <v>1</v>
      </c>
      <c r="Q2013" t="s">
        <v>8295</v>
      </c>
      <c r="R2013" s="6">
        <f>E2013/D2013</f>
        <v>8.1956399999999991</v>
      </c>
      <c r="S2013" s="5">
        <f>O2013/E2013</f>
        <v>2.3695525913778547E-3</v>
      </c>
      <c r="T2013" t="s">
        <v>8327</v>
      </c>
      <c r="U2013" t="s">
        <v>8356</v>
      </c>
    </row>
    <row r="2014" spans="1:21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0">
        <f t="shared" si="64"/>
        <v>42010.822233796294</v>
      </c>
      <c r="L2014" s="13" t="str">
        <f t="shared" si="65"/>
        <v>2015</v>
      </c>
      <c r="M2014" s="10">
        <f>(((I2014/60)/60)/24)+DATE(1970,1,1)</f>
        <v>42040.822233796294</v>
      </c>
      <c r="N2014" t="b">
        <v>1</v>
      </c>
      <c r="O2014">
        <v>183</v>
      </c>
      <c r="P2014" t="b">
        <v>1</v>
      </c>
      <c r="Q2014" t="s">
        <v>8295</v>
      </c>
      <c r="R2014" s="6">
        <f>E2014/D2014</f>
        <v>2.3490000000000002</v>
      </c>
      <c r="S2014" s="5">
        <f>O2014/E2014</f>
        <v>1.5581098339719029E-2</v>
      </c>
      <c r="T2014" t="s">
        <v>8327</v>
      </c>
      <c r="U2014" t="s">
        <v>8356</v>
      </c>
    </row>
    <row r="2015" spans="1:21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0">
        <f t="shared" si="64"/>
        <v>42499.960810185185</v>
      </c>
      <c r="L2015" s="13" t="str">
        <f t="shared" si="65"/>
        <v>2016</v>
      </c>
      <c r="M2015" s="10">
        <f>(((I2015/60)/60)/24)+DATE(1970,1,1)</f>
        <v>42559.960810185185</v>
      </c>
      <c r="N2015" t="b">
        <v>1</v>
      </c>
      <c r="O2015">
        <v>4562</v>
      </c>
      <c r="P2015" t="b">
        <v>1</v>
      </c>
      <c r="Q2015" t="s">
        <v>8295</v>
      </c>
      <c r="R2015" s="6">
        <f>E2015/D2015</f>
        <v>4.9491375</v>
      </c>
      <c r="S2015" s="5">
        <f>O2015/E2015</f>
        <v>5.7611048389744676E-3</v>
      </c>
      <c r="T2015" t="s">
        <v>8327</v>
      </c>
      <c r="U2015" t="s">
        <v>8356</v>
      </c>
    </row>
    <row r="2016" spans="1:21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0">
        <f t="shared" si="64"/>
        <v>41324.214571759258</v>
      </c>
      <c r="L2016" s="13" t="str">
        <f t="shared" si="65"/>
        <v>2013</v>
      </c>
      <c r="M2016" s="10">
        <f>(((I2016/60)/60)/24)+DATE(1970,1,1)</f>
        <v>41358.172905092593</v>
      </c>
      <c r="N2016" t="b">
        <v>1</v>
      </c>
      <c r="O2016">
        <v>26457</v>
      </c>
      <c r="P2016" t="b">
        <v>1</v>
      </c>
      <c r="Q2016" t="s">
        <v>8295</v>
      </c>
      <c r="R2016" s="6">
        <f>E2016/D2016</f>
        <v>78.137822333333332</v>
      </c>
      <c r="S2016" s="5">
        <f>O2016/E2016</f>
        <v>1.1286467598723754E-2</v>
      </c>
      <c r="T2016" t="s">
        <v>8327</v>
      </c>
      <c r="U2016" t="s">
        <v>8356</v>
      </c>
    </row>
    <row r="2017" spans="1:21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0">
        <f t="shared" si="64"/>
        <v>40765.876886574071</v>
      </c>
      <c r="L2017" s="13" t="str">
        <f t="shared" si="65"/>
        <v>2011</v>
      </c>
      <c r="M2017" s="10">
        <f>(((I2017/60)/60)/24)+DATE(1970,1,1)</f>
        <v>40795.876886574071</v>
      </c>
      <c r="N2017" t="b">
        <v>1</v>
      </c>
      <c r="O2017">
        <v>162</v>
      </c>
      <c r="P2017" t="b">
        <v>1</v>
      </c>
      <c r="Q2017" t="s">
        <v>8295</v>
      </c>
      <c r="R2017" s="6">
        <f>E2017/D2017</f>
        <v>1.1300013888888889</v>
      </c>
      <c r="S2017" s="5">
        <f>O2017/E2017</f>
        <v>1.9911479951474985E-2</v>
      </c>
      <c r="T2017" t="s">
        <v>8327</v>
      </c>
      <c r="U2017" t="s">
        <v>8356</v>
      </c>
    </row>
    <row r="2018" spans="1:21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0">
        <f t="shared" si="64"/>
        <v>41312.88077546296</v>
      </c>
      <c r="L2018" s="13" t="str">
        <f t="shared" si="65"/>
        <v>2013</v>
      </c>
      <c r="M2018" s="10">
        <f>(((I2018/60)/60)/24)+DATE(1970,1,1)</f>
        <v>41342.88077546296</v>
      </c>
      <c r="N2018" t="b">
        <v>1</v>
      </c>
      <c r="O2018">
        <v>479</v>
      </c>
      <c r="P2018" t="b">
        <v>1</v>
      </c>
      <c r="Q2018" t="s">
        <v>8295</v>
      </c>
      <c r="R2018" s="6">
        <f>E2018/D2018</f>
        <v>9.2154220000000002</v>
      </c>
      <c r="S2018" s="5">
        <f>O2018/E2018</f>
        <v>5.1978086299249238E-3</v>
      </c>
      <c r="T2018" t="s">
        <v>8327</v>
      </c>
      <c r="U2018" t="s">
        <v>8356</v>
      </c>
    </row>
    <row r="2019" spans="1:21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0">
        <f t="shared" si="64"/>
        <v>40961.057349537034</v>
      </c>
      <c r="L2019" s="13" t="str">
        <f t="shared" si="65"/>
        <v>2012</v>
      </c>
      <c r="M2019" s="10">
        <f>(((I2019/60)/60)/24)+DATE(1970,1,1)</f>
        <v>40992.166666666664</v>
      </c>
      <c r="N2019" t="b">
        <v>1</v>
      </c>
      <c r="O2019">
        <v>426</v>
      </c>
      <c r="P2019" t="b">
        <v>1</v>
      </c>
      <c r="Q2019" t="s">
        <v>8295</v>
      </c>
      <c r="R2019" s="6">
        <f>E2019/D2019</f>
        <v>1.2510239999999999</v>
      </c>
      <c r="S2019" s="5">
        <f>O2019/E2019</f>
        <v>1.3620841806392205E-2</v>
      </c>
      <c r="T2019" t="s">
        <v>8327</v>
      </c>
      <c r="U2019" t="s">
        <v>8356</v>
      </c>
    </row>
    <row r="2020" spans="1:21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0">
        <f t="shared" si="64"/>
        <v>42199.365844907406</v>
      </c>
      <c r="L2020" s="13" t="str">
        <f t="shared" si="65"/>
        <v>2015</v>
      </c>
      <c r="M2020" s="10">
        <f>(((I2020/60)/60)/24)+DATE(1970,1,1)</f>
        <v>42229.365844907406</v>
      </c>
      <c r="N2020" t="b">
        <v>1</v>
      </c>
      <c r="O2020">
        <v>450</v>
      </c>
      <c r="P2020" t="b">
        <v>1</v>
      </c>
      <c r="Q2020" t="s">
        <v>8295</v>
      </c>
      <c r="R2020" s="6">
        <f>E2020/D2020</f>
        <v>1.0224343076923077</v>
      </c>
      <c r="S2020" s="5">
        <f>O2020/E2020</f>
        <v>6.7711704028229468E-3</v>
      </c>
      <c r="T2020" t="s">
        <v>8327</v>
      </c>
      <c r="U2020" t="s">
        <v>8356</v>
      </c>
    </row>
    <row r="2021" spans="1:21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0">
        <f t="shared" si="64"/>
        <v>42605.70857638889</v>
      </c>
      <c r="L2021" s="13" t="str">
        <f t="shared" si="65"/>
        <v>2016</v>
      </c>
      <c r="M2021" s="10">
        <f>(((I2021/60)/60)/24)+DATE(1970,1,1)</f>
        <v>42635.70857638889</v>
      </c>
      <c r="N2021" t="b">
        <v>1</v>
      </c>
      <c r="O2021">
        <v>1780</v>
      </c>
      <c r="P2021" t="b">
        <v>1</v>
      </c>
      <c r="Q2021" t="s">
        <v>8295</v>
      </c>
      <c r="R2021" s="6">
        <f>E2021/D2021</f>
        <v>4.8490975000000001</v>
      </c>
      <c r="S2021" s="5">
        <f>O2021/E2021</f>
        <v>9.1769654043871059E-3</v>
      </c>
      <c r="T2021" t="s">
        <v>8327</v>
      </c>
      <c r="U2021" t="s">
        <v>8356</v>
      </c>
    </row>
    <row r="2022" spans="1:21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0">
        <f t="shared" si="64"/>
        <v>41737.097499999996</v>
      </c>
      <c r="L2022" s="13" t="str">
        <f t="shared" si="65"/>
        <v>2014</v>
      </c>
      <c r="M2022" s="10">
        <f>(((I2022/60)/60)/24)+DATE(1970,1,1)</f>
        <v>41773.961111111108</v>
      </c>
      <c r="N2022" t="b">
        <v>1</v>
      </c>
      <c r="O2022">
        <v>122</v>
      </c>
      <c r="P2022" t="b">
        <v>1</v>
      </c>
      <c r="Q2022" t="s">
        <v>8295</v>
      </c>
      <c r="R2022" s="6">
        <f>E2022/D2022</f>
        <v>1.9233333333333333</v>
      </c>
      <c r="S2022" s="5">
        <f>O2022/E2022</f>
        <v>4.2287694974003469E-2</v>
      </c>
      <c r="T2022" t="s">
        <v>8327</v>
      </c>
      <c r="U2022" t="s">
        <v>8356</v>
      </c>
    </row>
    <row r="2023" spans="1:21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0">
        <f t="shared" si="64"/>
        <v>41861.070567129631</v>
      </c>
      <c r="L2023" s="13" t="str">
        <f t="shared" si="65"/>
        <v>2014</v>
      </c>
      <c r="M2023" s="10">
        <f>(((I2023/60)/60)/24)+DATE(1970,1,1)</f>
        <v>41906.070567129631</v>
      </c>
      <c r="N2023" t="b">
        <v>1</v>
      </c>
      <c r="O2023">
        <v>95</v>
      </c>
      <c r="P2023" t="b">
        <v>1</v>
      </c>
      <c r="Q2023" t="s">
        <v>8295</v>
      </c>
      <c r="R2023" s="6">
        <f>E2023/D2023</f>
        <v>2.8109999999999999</v>
      </c>
      <c r="S2023" s="5">
        <f>O2023/E2023</f>
        <v>6.7591604411241547E-3</v>
      </c>
      <c r="T2023" t="s">
        <v>8327</v>
      </c>
      <c r="U2023" t="s">
        <v>8356</v>
      </c>
    </row>
    <row r="2024" spans="1:21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0">
        <f t="shared" si="64"/>
        <v>42502.569120370375</v>
      </c>
      <c r="L2024" s="13" t="str">
        <f t="shared" si="65"/>
        <v>2016</v>
      </c>
      <c r="M2024" s="10">
        <f>(((I2024/60)/60)/24)+DATE(1970,1,1)</f>
        <v>42532.569120370375</v>
      </c>
      <c r="N2024" t="b">
        <v>1</v>
      </c>
      <c r="O2024">
        <v>325</v>
      </c>
      <c r="P2024" t="b">
        <v>1</v>
      </c>
      <c r="Q2024" t="s">
        <v>8295</v>
      </c>
      <c r="R2024" s="6">
        <f>E2024/D2024</f>
        <v>1.2513700000000001</v>
      </c>
      <c r="S2024" s="5">
        <f>O2024/E2024</f>
        <v>2.5971535197423625E-3</v>
      </c>
      <c r="T2024" t="s">
        <v>8327</v>
      </c>
      <c r="U2024" t="s">
        <v>8356</v>
      </c>
    </row>
    <row r="2025" spans="1:21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0">
        <f t="shared" si="64"/>
        <v>42136.420752314814</v>
      </c>
      <c r="L2025" s="13" t="str">
        <f t="shared" si="65"/>
        <v>2015</v>
      </c>
      <c r="M2025" s="10">
        <f>(((I2025/60)/60)/24)+DATE(1970,1,1)</f>
        <v>42166.420752314814</v>
      </c>
      <c r="N2025" t="b">
        <v>1</v>
      </c>
      <c r="O2025">
        <v>353</v>
      </c>
      <c r="P2025" t="b">
        <v>1</v>
      </c>
      <c r="Q2025" t="s">
        <v>8295</v>
      </c>
      <c r="R2025" s="6">
        <f>E2025/D2025</f>
        <v>1.61459</v>
      </c>
      <c r="S2025" s="5">
        <f>O2025/E2025</f>
        <v>2.1863135532859735E-3</v>
      </c>
      <c r="T2025" t="s">
        <v>8327</v>
      </c>
      <c r="U2025" t="s">
        <v>8356</v>
      </c>
    </row>
    <row r="2026" spans="1:21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0">
        <f t="shared" si="64"/>
        <v>41099.966944444444</v>
      </c>
      <c r="L2026" s="13" t="str">
        <f t="shared" si="65"/>
        <v>2012</v>
      </c>
      <c r="M2026" s="10">
        <f>(((I2026/60)/60)/24)+DATE(1970,1,1)</f>
        <v>41134.125</v>
      </c>
      <c r="N2026" t="b">
        <v>1</v>
      </c>
      <c r="O2026">
        <v>105</v>
      </c>
      <c r="P2026" t="b">
        <v>1</v>
      </c>
      <c r="Q2026" t="s">
        <v>8295</v>
      </c>
      <c r="R2026" s="6">
        <f>E2026/D2026</f>
        <v>5.8535000000000004</v>
      </c>
      <c r="S2026" s="5">
        <f>O2026/E2026</f>
        <v>4.4844964551123256E-3</v>
      </c>
      <c r="T2026" t="s">
        <v>8327</v>
      </c>
      <c r="U2026" t="s">
        <v>8356</v>
      </c>
    </row>
    <row r="2027" spans="1:21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0">
        <f t="shared" si="64"/>
        <v>42136.184560185182</v>
      </c>
      <c r="L2027" s="13" t="str">
        <f t="shared" si="65"/>
        <v>2015</v>
      </c>
      <c r="M2027" s="10">
        <f>(((I2027/60)/60)/24)+DATE(1970,1,1)</f>
        <v>42166.184560185182</v>
      </c>
      <c r="N2027" t="b">
        <v>1</v>
      </c>
      <c r="O2027">
        <v>729</v>
      </c>
      <c r="P2027" t="b">
        <v>1</v>
      </c>
      <c r="Q2027" t="s">
        <v>8295</v>
      </c>
      <c r="R2027" s="6">
        <f>E2027/D2027</f>
        <v>2.0114999999999998</v>
      </c>
      <c r="S2027" s="5">
        <f>O2027/E2027</f>
        <v>4.5302013422818792E-3</v>
      </c>
      <c r="T2027" t="s">
        <v>8327</v>
      </c>
      <c r="U2027" t="s">
        <v>8356</v>
      </c>
    </row>
    <row r="2028" spans="1:21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0">
        <f t="shared" si="64"/>
        <v>41704.735937500001</v>
      </c>
      <c r="L2028" s="13" t="str">
        <f t="shared" si="65"/>
        <v>2014</v>
      </c>
      <c r="M2028" s="10">
        <f>(((I2028/60)/60)/24)+DATE(1970,1,1)</f>
        <v>41750.165972222225</v>
      </c>
      <c r="N2028" t="b">
        <v>1</v>
      </c>
      <c r="O2028">
        <v>454</v>
      </c>
      <c r="P2028" t="b">
        <v>1</v>
      </c>
      <c r="Q2028" t="s">
        <v>8295</v>
      </c>
      <c r="R2028" s="6">
        <f>E2028/D2028</f>
        <v>1.3348307999999998</v>
      </c>
      <c r="S2028" s="5">
        <f>O2028/E2028</f>
        <v>1.3604720538363365E-2</v>
      </c>
      <c r="T2028" t="s">
        <v>8327</v>
      </c>
      <c r="U2028" t="s">
        <v>8356</v>
      </c>
    </row>
    <row r="2029" spans="1:21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0">
        <f t="shared" si="64"/>
        <v>42048.813877314817</v>
      </c>
      <c r="L2029" s="13" t="str">
        <f t="shared" si="65"/>
        <v>2015</v>
      </c>
      <c r="M2029" s="10">
        <f>(((I2029/60)/60)/24)+DATE(1970,1,1)</f>
        <v>42093.772210648152</v>
      </c>
      <c r="N2029" t="b">
        <v>1</v>
      </c>
      <c r="O2029">
        <v>539</v>
      </c>
      <c r="P2029" t="b">
        <v>1</v>
      </c>
      <c r="Q2029" t="s">
        <v>8295</v>
      </c>
      <c r="R2029" s="6">
        <f>E2029/D2029</f>
        <v>1.2024900000000001</v>
      </c>
      <c r="S2029" s="5">
        <f>O2029/E2029</f>
        <v>4.4823657577193988E-3</v>
      </c>
      <c r="T2029" t="s">
        <v>8327</v>
      </c>
      <c r="U2029" t="s">
        <v>8356</v>
      </c>
    </row>
    <row r="2030" spans="1:21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0">
        <f t="shared" si="64"/>
        <v>40215.919050925928</v>
      </c>
      <c r="L2030" s="13" t="str">
        <f t="shared" si="65"/>
        <v>2010</v>
      </c>
      <c r="M2030" s="10">
        <f>(((I2030/60)/60)/24)+DATE(1970,1,1)</f>
        <v>40252.913194444445</v>
      </c>
      <c r="N2030" t="b">
        <v>1</v>
      </c>
      <c r="O2030">
        <v>79</v>
      </c>
      <c r="P2030" t="b">
        <v>1</v>
      </c>
      <c r="Q2030" t="s">
        <v>8295</v>
      </c>
      <c r="R2030" s="6">
        <f>E2030/D2030</f>
        <v>1.2616666666666667</v>
      </c>
      <c r="S2030" s="5">
        <f>O2030/E2030</f>
        <v>2.0871862615587846E-2</v>
      </c>
      <c r="T2030" t="s">
        <v>8327</v>
      </c>
      <c r="U2030" t="s">
        <v>8356</v>
      </c>
    </row>
    <row r="2031" spans="1:21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0">
        <f t="shared" si="64"/>
        <v>41848.021770833337</v>
      </c>
      <c r="L2031" s="13" t="str">
        <f t="shared" si="65"/>
        <v>2014</v>
      </c>
      <c r="M2031" s="10">
        <f>(((I2031/60)/60)/24)+DATE(1970,1,1)</f>
        <v>41878.021770833337</v>
      </c>
      <c r="N2031" t="b">
        <v>1</v>
      </c>
      <c r="O2031">
        <v>94</v>
      </c>
      <c r="P2031" t="b">
        <v>1</v>
      </c>
      <c r="Q2031" t="s">
        <v>8295</v>
      </c>
      <c r="R2031" s="6">
        <f>E2031/D2031</f>
        <v>3.6120000000000001</v>
      </c>
      <c r="S2031" s="5">
        <f>O2031/E2031</f>
        <v>1.0409745293466223E-2</v>
      </c>
      <c r="T2031" t="s">
        <v>8327</v>
      </c>
      <c r="U2031" t="s">
        <v>8356</v>
      </c>
    </row>
    <row r="2032" spans="1:21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0">
        <f t="shared" si="64"/>
        <v>41212.996481481481</v>
      </c>
      <c r="L2032" s="13" t="str">
        <f t="shared" si="65"/>
        <v>2012</v>
      </c>
      <c r="M2032" s="10">
        <f>(((I2032/60)/60)/24)+DATE(1970,1,1)</f>
        <v>41242.996481481481</v>
      </c>
      <c r="N2032" t="b">
        <v>1</v>
      </c>
      <c r="O2032">
        <v>625</v>
      </c>
      <c r="P2032" t="b">
        <v>1</v>
      </c>
      <c r="Q2032" t="s">
        <v>8295</v>
      </c>
      <c r="R2032" s="6">
        <f>E2032/D2032</f>
        <v>2.26239013671875</v>
      </c>
      <c r="S2032" s="5">
        <f>O2032/E2032</f>
        <v>8.4306795802196015E-3</v>
      </c>
      <c r="T2032" t="s">
        <v>8327</v>
      </c>
      <c r="U2032" t="s">
        <v>8356</v>
      </c>
    </row>
    <row r="2033" spans="1:21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0">
        <f t="shared" si="64"/>
        <v>41975.329317129625</v>
      </c>
      <c r="L2033" s="13" t="str">
        <f t="shared" si="65"/>
        <v>2014</v>
      </c>
      <c r="M2033" s="10">
        <f>(((I2033/60)/60)/24)+DATE(1970,1,1)</f>
        <v>42013.041666666672</v>
      </c>
      <c r="N2033" t="b">
        <v>1</v>
      </c>
      <c r="O2033">
        <v>508</v>
      </c>
      <c r="P2033" t="b">
        <v>1</v>
      </c>
      <c r="Q2033" t="s">
        <v>8295</v>
      </c>
      <c r="R2033" s="6">
        <f>E2033/D2033</f>
        <v>1.2035</v>
      </c>
      <c r="S2033" s="5">
        <f>O2033/E2033</f>
        <v>8.4420440382218537E-3</v>
      </c>
      <c r="T2033" t="s">
        <v>8327</v>
      </c>
      <c r="U2033" t="s">
        <v>8356</v>
      </c>
    </row>
    <row r="2034" spans="1:21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0">
        <f t="shared" si="64"/>
        <v>42689.565671296295</v>
      </c>
      <c r="L2034" s="13" t="str">
        <f t="shared" si="65"/>
        <v>2016</v>
      </c>
      <c r="M2034" s="10">
        <f>(((I2034/60)/60)/24)+DATE(1970,1,1)</f>
        <v>42719.208333333328</v>
      </c>
      <c r="N2034" t="b">
        <v>1</v>
      </c>
      <c r="O2034">
        <v>531</v>
      </c>
      <c r="P2034" t="b">
        <v>1</v>
      </c>
      <c r="Q2034" t="s">
        <v>8295</v>
      </c>
      <c r="R2034" s="6">
        <f>E2034/D2034</f>
        <v>3.0418799999999999</v>
      </c>
      <c r="S2034" s="5">
        <f>O2034/E2034</f>
        <v>6.982523965442424E-3</v>
      </c>
      <c r="T2034" t="s">
        <v>8327</v>
      </c>
      <c r="U2034" t="s">
        <v>8356</v>
      </c>
    </row>
    <row r="2035" spans="1:21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0">
        <f t="shared" si="64"/>
        <v>41725.082384259258</v>
      </c>
      <c r="L2035" s="13" t="str">
        <f t="shared" si="65"/>
        <v>2014</v>
      </c>
      <c r="M2035" s="10">
        <f>(((I2035/60)/60)/24)+DATE(1970,1,1)</f>
        <v>41755.082384259258</v>
      </c>
      <c r="N2035" t="b">
        <v>1</v>
      </c>
      <c r="O2035">
        <v>158</v>
      </c>
      <c r="P2035" t="b">
        <v>1</v>
      </c>
      <c r="Q2035" t="s">
        <v>8295</v>
      </c>
      <c r="R2035" s="6">
        <f>E2035/D2035</f>
        <v>1.7867599999999999</v>
      </c>
      <c r="S2035" s="5">
        <f>O2035/E2035</f>
        <v>3.5371286574581925E-3</v>
      </c>
      <c r="T2035" t="s">
        <v>8327</v>
      </c>
      <c r="U2035" t="s">
        <v>8356</v>
      </c>
    </row>
    <row r="2036" spans="1:21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0">
        <f t="shared" si="64"/>
        <v>42076.130011574074</v>
      </c>
      <c r="L2036" s="13" t="str">
        <f t="shared" si="65"/>
        <v>2015</v>
      </c>
      <c r="M2036" s="10">
        <f>(((I2036/60)/60)/24)+DATE(1970,1,1)</f>
        <v>42131.290277777778</v>
      </c>
      <c r="N2036" t="b">
        <v>1</v>
      </c>
      <c r="O2036">
        <v>508</v>
      </c>
      <c r="P2036" t="b">
        <v>1</v>
      </c>
      <c r="Q2036" t="s">
        <v>8295</v>
      </c>
      <c r="R2036" s="6">
        <f>E2036/D2036</f>
        <v>3.868199871794872</v>
      </c>
      <c r="S2036" s="5">
        <f>O2036/E2036</f>
        <v>1.6836825212443115E-3</v>
      </c>
      <c r="T2036" t="s">
        <v>8327</v>
      </c>
      <c r="U2036" t="s">
        <v>8356</v>
      </c>
    </row>
    <row r="2037" spans="1:21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0">
        <f t="shared" si="64"/>
        <v>42311.625081018516</v>
      </c>
      <c r="L2037" s="13" t="str">
        <f t="shared" si="65"/>
        <v>2015</v>
      </c>
      <c r="M2037" s="10">
        <f>(((I2037/60)/60)/24)+DATE(1970,1,1)</f>
        <v>42357.041666666672</v>
      </c>
      <c r="N2037" t="b">
        <v>1</v>
      </c>
      <c r="O2037">
        <v>644</v>
      </c>
      <c r="P2037" t="b">
        <v>1</v>
      </c>
      <c r="Q2037" t="s">
        <v>8295</v>
      </c>
      <c r="R2037" s="6">
        <f>E2037/D2037</f>
        <v>2.1103642500000004</v>
      </c>
      <c r="S2037" s="5">
        <f>O2037/E2037</f>
        <v>3.8145073771032652E-3</v>
      </c>
      <c r="T2037" t="s">
        <v>8327</v>
      </c>
      <c r="U2037" t="s">
        <v>8356</v>
      </c>
    </row>
    <row r="2038" spans="1:21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0">
        <f t="shared" si="64"/>
        <v>41738.864803240744</v>
      </c>
      <c r="L2038" s="13" t="str">
        <f t="shared" si="65"/>
        <v>2014</v>
      </c>
      <c r="M2038" s="10">
        <f>(((I2038/60)/60)/24)+DATE(1970,1,1)</f>
        <v>41768.864803240744</v>
      </c>
      <c r="N2038" t="b">
        <v>1</v>
      </c>
      <c r="O2038">
        <v>848</v>
      </c>
      <c r="P2038" t="b">
        <v>1</v>
      </c>
      <c r="Q2038" t="s">
        <v>8295</v>
      </c>
      <c r="R2038" s="6">
        <f>E2038/D2038</f>
        <v>1.3166833333333334</v>
      </c>
      <c r="S2038" s="5">
        <f>O2038/E2038</f>
        <v>2.146808268249769E-2</v>
      </c>
      <c r="T2038" t="s">
        <v>8327</v>
      </c>
      <c r="U2038" t="s">
        <v>8356</v>
      </c>
    </row>
    <row r="2039" spans="1:21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0">
        <f t="shared" si="64"/>
        <v>41578.210104166668</v>
      </c>
      <c r="L2039" s="13" t="str">
        <f t="shared" si="65"/>
        <v>2013</v>
      </c>
      <c r="M2039" s="10">
        <f>(((I2039/60)/60)/24)+DATE(1970,1,1)</f>
        <v>41638.251770833333</v>
      </c>
      <c r="N2039" t="b">
        <v>1</v>
      </c>
      <c r="O2039">
        <v>429</v>
      </c>
      <c r="P2039" t="b">
        <v>1</v>
      </c>
      <c r="Q2039" t="s">
        <v>8295</v>
      </c>
      <c r="R2039" s="6">
        <f>E2039/D2039</f>
        <v>3.0047639999999998</v>
      </c>
      <c r="S2039" s="5">
        <f>O2039/E2039</f>
        <v>1.4277327603765221E-2</v>
      </c>
      <c r="T2039" t="s">
        <v>8327</v>
      </c>
      <c r="U2039" t="s">
        <v>8356</v>
      </c>
    </row>
    <row r="2040" spans="1:21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0">
        <f t="shared" si="64"/>
        <v>41424.27107638889</v>
      </c>
      <c r="L2040" s="13" t="str">
        <f t="shared" si="65"/>
        <v>2013</v>
      </c>
      <c r="M2040" s="10">
        <f>(((I2040/60)/60)/24)+DATE(1970,1,1)</f>
        <v>41456.75</v>
      </c>
      <c r="N2040" t="b">
        <v>1</v>
      </c>
      <c r="O2040">
        <v>204</v>
      </c>
      <c r="P2040" t="b">
        <v>1</v>
      </c>
      <c r="Q2040" t="s">
        <v>8295</v>
      </c>
      <c r="R2040" s="6">
        <f>E2040/D2040</f>
        <v>4.2051249999999998</v>
      </c>
      <c r="S2040" s="5">
        <f>O2040/E2040</f>
        <v>6.0640290122172353E-3</v>
      </c>
      <c r="T2040" t="s">
        <v>8327</v>
      </c>
      <c r="U2040" t="s">
        <v>8356</v>
      </c>
    </row>
    <row r="2041" spans="1:21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0">
        <f t="shared" si="64"/>
        <v>42675.438946759255</v>
      </c>
      <c r="L2041" s="13" t="str">
        <f t="shared" si="65"/>
        <v>2016</v>
      </c>
      <c r="M2041" s="10">
        <f>(((I2041/60)/60)/24)+DATE(1970,1,1)</f>
        <v>42705.207638888889</v>
      </c>
      <c r="N2041" t="b">
        <v>1</v>
      </c>
      <c r="O2041">
        <v>379</v>
      </c>
      <c r="P2041" t="b">
        <v>1</v>
      </c>
      <c r="Q2041" t="s">
        <v>8295</v>
      </c>
      <c r="R2041" s="6">
        <f>E2041/D2041</f>
        <v>1.362168</v>
      </c>
      <c r="S2041" s="5">
        <f>O2041/E2041</f>
        <v>2.2258634764581167E-3</v>
      </c>
      <c r="T2041" t="s">
        <v>8327</v>
      </c>
      <c r="U2041" t="s">
        <v>8356</v>
      </c>
    </row>
    <row r="2042" spans="1:21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0">
        <f t="shared" si="64"/>
        <v>41578.927118055559</v>
      </c>
      <c r="L2042" s="13" t="str">
        <f t="shared" si="65"/>
        <v>2013</v>
      </c>
      <c r="M2042" s="10">
        <f>(((I2042/60)/60)/24)+DATE(1970,1,1)</f>
        <v>41593.968784722223</v>
      </c>
      <c r="N2042" t="b">
        <v>1</v>
      </c>
      <c r="O2042">
        <v>271</v>
      </c>
      <c r="P2042" t="b">
        <v>1</v>
      </c>
      <c r="Q2042" t="s">
        <v>8295</v>
      </c>
      <c r="R2042" s="6">
        <f>E2042/D2042</f>
        <v>2.4817133333333334</v>
      </c>
      <c r="S2042" s="5">
        <f>O2042/E2042</f>
        <v>3.6399584158256254E-2</v>
      </c>
      <c r="T2042" t="s">
        <v>8327</v>
      </c>
      <c r="U2042" t="s">
        <v>8356</v>
      </c>
    </row>
    <row r="2043" spans="1:21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0">
        <f t="shared" si="64"/>
        <v>42654.525775462964</v>
      </c>
      <c r="L2043" s="13" t="str">
        <f t="shared" si="65"/>
        <v>2016</v>
      </c>
      <c r="M2043" s="10">
        <f>(((I2043/60)/60)/24)+DATE(1970,1,1)</f>
        <v>42684.567442129628</v>
      </c>
      <c r="N2043" t="b">
        <v>0</v>
      </c>
      <c r="O2043">
        <v>120</v>
      </c>
      <c r="P2043" t="b">
        <v>1</v>
      </c>
      <c r="Q2043" t="s">
        <v>8295</v>
      </c>
      <c r="R2043" s="6">
        <f>E2043/D2043</f>
        <v>1.8186315789473684</v>
      </c>
      <c r="S2043" s="5">
        <f>O2043/E2043</f>
        <v>6.9456502865080745E-3</v>
      </c>
      <c r="T2043" t="s">
        <v>8327</v>
      </c>
      <c r="U2043" t="s">
        <v>8356</v>
      </c>
    </row>
    <row r="2044" spans="1:21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0">
        <f t="shared" si="64"/>
        <v>42331.708032407405</v>
      </c>
      <c r="L2044" s="13" t="str">
        <f t="shared" si="65"/>
        <v>2015</v>
      </c>
      <c r="M2044" s="10">
        <f>(((I2044/60)/60)/24)+DATE(1970,1,1)</f>
        <v>42391.708032407405</v>
      </c>
      <c r="N2044" t="b">
        <v>0</v>
      </c>
      <c r="O2044">
        <v>140</v>
      </c>
      <c r="P2044" t="b">
        <v>1</v>
      </c>
      <c r="Q2044" t="s">
        <v>8295</v>
      </c>
      <c r="R2044" s="6">
        <f>E2044/D2044</f>
        <v>1.2353000000000001</v>
      </c>
      <c r="S2044" s="5">
        <f>O2044/E2044</f>
        <v>1.1333279365336355E-2</v>
      </c>
      <c r="T2044" t="s">
        <v>8327</v>
      </c>
      <c r="U2044" t="s">
        <v>8356</v>
      </c>
    </row>
    <row r="2045" spans="1:21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0">
        <f t="shared" si="64"/>
        <v>42661.176817129628</v>
      </c>
      <c r="L2045" s="13" t="str">
        <f t="shared" si="65"/>
        <v>2016</v>
      </c>
      <c r="M2045" s="10">
        <f>(((I2045/60)/60)/24)+DATE(1970,1,1)</f>
        <v>42715.207638888889</v>
      </c>
      <c r="N2045" t="b">
        <v>0</v>
      </c>
      <c r="O2045">
        <v>193</v>
      </c>
      <c r="P2045" t="b">
        <v>1</v>
      </c>
      <c r="Q2045" t="s">
        <v>8295</v>
      </c>
      <c r="R2045" s="6">
        <f>E2045/D2045</f>
        <v>5.0620938628158845</v>
      </c>
      <c r="S2045" s="5">
        <f>O2045/E2045</f>
        <v>2.752817001854229E-2</v>
      </c>
      <c r="T2045" t="s">
        <v>8327</v>
      </c>
      <c r="U2045" t="s">
        <v>8356</v>
      </c>
    </row>
    <row r="2046" spans="1:21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0">
        <f t="shared" si="64"/>
        <v>42138.684189814812</v>
      </c>
      <c r="L2046" s="13" t="str">
        <f t="shared" si="65"/>
        <v>2015</v>
      </c>
      <c r="M2046" s="10">
        <f>(((I2046/60)/60)/24)+DATE(1970,1,1)</f>
        <v>42168.684189814812</v>
      </c>
      <c r="N2046" t="b">
        <v>0</v>
      </c>
      <c r="O2046">
        <v>180</v>
      </c>
      <c r="P2046" t="b">
        <v>1</v>
      </c>
      <c r="Q2046" t="s">
        <v>8295</v>
      </c>
      <c r="R2046" s="6">
        <f>E2046/D2046</f>
        <v>1.0821333333333334</v>
      </c>
      <c r="S2046" s="5">
        <f>O2046/E2046</f>
        <v>1.1089206505667817E-2</v>
      </c>
      <c r="T2046" t="s">
        <v>8327</v>
      </c>
      <c r="U2046" t="s">
        <v>8356</v>
      </c>
    </row>
    <row r="2047" spans="1:21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0">
        <f t="shared" si="64"/>
        <v>41069.088506944441</v>
      </c>
      <c r="L2047" s="13" t="str">
        <f t="shared" si="65"/>
        <v>2012</v>
      </c>
      <c r="M2047" s="10">
        <f>(((I2047/60)/60)/24)+DATE(1970,1,1)</f>
        <v>41099.088506944441</v>
      </c>
      <c r="N2047" t="b">
        <v>0</v>
      </c>
      <c r="O2047">
        <v>263</v>
      </c>
      <c r="P2047" t="b">
        <v>1</v>
      </c>
      <c r="Q2047" t="s">
        <v>8295</v>
      </c>
      <c r="R2047" s="6">
        <f>E2047/D2047</f>
        <v>8.1918387755102042</v>
      </c>
      <c r="S2047" s="5">
        <f>O2047/E2047</f>
        <v>6.5520661305266239E-3</v>
      </c>
      <c r="T2047" t="s">
        <v>8327</v>
      </c>
      <c r="U2047" t="s">
        <v>8356</v>
      </c>
    </row>
    <row r="2048" spans="1:21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0">
        <f t="shared" si="64"/>
        <v>41387.171805555554</v>
      </c>
      <c r="L2048" s="13" t="str">
        <f t="shared" si="65"/>
        <v>2013</v>
      </c>
      <c r="M2048" s="10">
        <f>(((I2048/60)/60)/24)+DATE(1970,1,1)</f>
        <v>41417.171805555554</v>
      </c>
      <c r="N2048" t="b">
        <v>0</v>
      </c>
      <c r="O2048">
        <v>217</v>
      </c>
      <c r="P2048" t="b">
        <v>1</v>
      </c>
      <c r="Q2048" t="s">
        <v>8295</v>
      </c>
      <c r="R2048" s="6">
        <f>E2048/D2048</f>
        <v>1.2110000000000001</v>
      </c>
      <c r="S2048" s="5">
        <f>O2048/E2048</f>
        <v>1.7919075144508672E-2</v>
      </c>
      <c r="T2048" t="s">
        <v>8327</v>
      </c>
      <c r="U2048" t="s">
        <v>8356</v>
      </c>
    </row>
    <row r="2049" spans="1:21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0">
        <f t="shared" si="64"/>
        <v>42081.903587962966</v>
      </c>
      <c r="L2049" s="13" t="str">
        <f t="shared" si="65"/>
        <v>2015</v>
      </c>
      <c r="M2049" s="10">
        <f>(((I2049/60)/60)/24)+DATE(1970,1,1)</f>
        <v>42111</v>
      </c>
      <c r="N2049" t="b">
        <v>0</v>
      </c>
      <c r="O2049">
        <v>443</v>
      </c>
      <c r="P2049" t="b">
        <v>1</v>
      </c>
      <c r="Q2049" t="s">
        <v>8295</v>
      </c>
      <c r="R2049" s="6">
        <f>E2049/D2049</f>
        <v>1.0299897959183673</v>
      </c>
      <c r="S2049" s="5">
        <f>O2049/E2049</f>
        <v>4.388789268766285E-3</v>
      </c>
      <c r="T2049" t="s">
        <v>8327</v>
      </c>
      <c r="U2049" t="s">
        <v>8356</v>
      </c>
    </row>
    <row r="2050" spans="1:21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0">
        <f t="shared" si="64"/>
        <v>41387.651516203703</v>
      </c>
      <c r="L2050" s="13" t="str">
        <f t="shared" si="65"/>
        <v>2013</v>
      </c>
      <c r="M2050" s="10">
        <f>(((I2050/60)/60)/24)+DATE(1970,1,1)</f>
        <v>41417.651516203703</v>
      </c>
      <c r="N2050" t="b">
        <v>0</v>
      </c>
      <c r="O2050">
        <v>1373</v>
      </c>
      <c r="P2050" t="b">
        <v>1</v>
      </c>
      <c r="Q2050" t="s">
        <v>8295</v>
      </c>
      <c r="R2050" s="6">
        <f>E2050/D2050</f>
        <v>1.4833229411764706</v>
      </c>
      <c r="S2050" s="5">
        <f>O2050/E2050</f>
        <v>1.0889699557710054E-2</v>
      </c>
      <c r="T2050" t="s">
        <v>8327</v>
      </c>
      <c r="U2050" t="s">
        <v>8356</v>
      </c>
    </row>
    <row r="2051" spans="1:2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0">
        <f t="shared" ref="K2051:K2114" si="66">(((J2051/60)/60)/24)+DATE(1970,1,1)</f>
        <v>41575.527349537035</v>
      </c>
      <c r="L2051" s="13" t="str">
        <f t="shared" ref="L2051:L2114" si="67">TEXT(K2051,"yyyy")</f>
        <v>2013</v>
      </c>
      <c r="M2051" s="10">
        <f>(((I2051/60)/60)/24)+DATE(1970,1,1)</f>
        <v>41610.957638888889</v>
      </c>
      <c r="N2051" t="b">
        <v>0</v>
      </c>
      <c r="O2051">
        <v>742</v>
      </c>
      <c r="P2051" t="b">
        <v>1</v>
      </c>
      <c r="Q2051" t="s">
        <v>8295</v>
      </c>
      <c r="R2051" s="6">
        <f>E2051/D2051</f>
        <v>1.2019070000000001</v>
      </c>
      <c r="S2051" s="5">
        <f>O2051/E2051</f>
        <v>1.2347045154075982E-2</v>
      </c>
      <c r="T2051" t="s">
        <v>8327</v>
      </c>
      <c r="U2051" t="s">
        <v>8356</v>
      </c>
    </row>
    <row r="2052" spans="1:21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0">
        <f t="shared" si="66"/>
        <v>42115.071504629625</v>
      </c>
      <c r="L2052" s="13" t="str">
        <f t="shared" si="67"/>
        <v>2015</v>
      </c>
      <c r="M2052" s="10">
        <f>(((I2052/60)/60)/24)+DATE(1970,1,1)</f>
        <v>42155.071504629625</v>
      </c>
      <c r="N2052" t="b">
        <v>0</v>
      </c>
      <c r="O2052">
        <v>170</v>
      </c>
      <c r="P2052" t="b">
        <v>1</v>
      </c>
      <c r="Q2052" t="s">
        <v>8295</v>
      </c>
      <c r="R2052" s="6">
        <f>E2052/D2052</f>
        <v>4.7327000000000004</v>
      </c>
      <c r="S2052" s="5">
        <f>O2052/E2052</f>
        <v>3.5920299194962704E-3</v>
      </c>
      <c r="T2052" t="s">
        <v>8327</v>
      </c>
      <c r="U2052" t="s">
        <v>8356</v>
      </c>
    </row>
    <row r="2053" spans="1:21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0">
        <f t="shared" si="66"/>
        <v>41604.022418981483</v>
      </c>
      <c r="L2053" s="13" t="str">
        <f t="shared" si="67"/>
        <v>2013</v>
      </c>
      <c r="M2053" s="10">
        <f>(((I2053/60)/60)/24)+DATE(1970,1,1)</f>
        <v>41634.022418981483</v>
      </c>
      <c r="N2053" t="b">
        <v>0</v>
      </c>
      <c r="O2053">
        <v>242</v>
      </c>
      <c r="P2053" t="b">
        <v>1</v>
      </c>
      <c r="Q2053" t="s">
        <v>8295</v>
      </c>
      <c r="R2053" s="6">
        <f>E2053/D2053</f>
        <v>1.303625</v>
      </c>
      <c r="S2053" s="5">
        <f>O2053/E2053</f>
        <v>2.3204525841403777E-2</v>
      </c>
      <c r="T2053" t="s">
        <v>8327</v>
      </c>
      <c r="U2053" t="s">
        <v>8356</v>
      </c>
    </row>
    <row r="2054" spans="1:21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0">
        <f t="shared" si="66"/>
        <v>42375.08394675926</v>
      </c>
      <c r="L2054" s="13" t="str">
        <f t="shared" si="67"/>
        <v>2016</v>
      </c>
      <c r="M2054" s="10">
        <f>(((I2054/60)/60)/24)+DATE(1970,1,1)</f>
        <v>42420.08394675926</v>
      </c>
      <c r="N2054" t="b">
        <v>0</v>
      </c>
      <c r="O2054">
        <v>541</v>
      </c>
      <c r="P2054" t="b">
        <v>1</v>
      </c>
      <c r="Q2054" t="s">
        <v>8295</v>
      </c>
      <c r="R2054" s="6">
        <f>E2054/D2054</f>
        <v>3.5304799999999998</v>
      </c>
      <c r="S2054" s="5">
        <f>O2054/E2054</f>
        <v>3.0647390723074481E-3</v>
      </c>
      <c r="T2054" t="s">
        <v>8327</v>
      </c>
      <c r="U2054" t="s">
        <v>8356</v>
      </c>
    </row>
    <row r="2055" spans="1:21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0">
        <f t="shared" si="66"/>
        <v>42303.617488425924</v>
      </c>
      <c r="L2055" s="13" t="str">
        <f t="shared" si="67"/>
        <v>2015</v>
      </c>
      <c r="M2055" s="10">
        <f>(((I2055/60)/60)/24)+DATE(1970,1,1)</f>
        <v>42333.659155092595</v>
      </c>
      <c r="N2055" t="b">
        <v>0</v>
      </c>
      <c r="O2055">
        <v>121</v>
      </c>
      <c r="P2055" t="b">
        <v>1</v>
      </c>
      <c r="Q2055" t="s">
        <v>8295</v>
      </c>
      <c r="R2055" s="6">
        <f>E2055/D2055</f>
        <v>1.0102</v>
      </c>
      <c r="S2055" s="5">
        <f>O2055/E2055</f>
        <v>2.3955652346070087E-2</v>
      </c>
      <c r="T2055" t="s">
        <v>8327</v>
      </c>
      <c r="U2055" t="s">
        <v>8356</v>
      </c>
    </row>
    <row r="2056" spans="1:21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0">
        <f t="shared" si="66"/>
        <v>41731.520949074074</v>
      </c>
      <c r="L2056" s="13" t="str">
        <f t="shared" si="67"/>
        <v>2014</v>
      </c>
      <c r="M2056" s="10">
        <f>(((I2056/60)/60)/24)+DATE(1970,1,1)</f>
        <v>41761.520949074074</v>
      </c>
      <c r="N2056" t="b">
        <v>0</v>
      </c>
      <c r="O2056">
        <v>621</v>
      </c>
      <c r="P2056" t="b">
        <v>1</v>
      </c>
      <c r="Q2056" t="s">
        <v>8295</v>
      </c>
      <c r="R2056" s="6">
        <f>E2056/D2056</f>
        <v>1.1359142857142857</v>
      </c>
      <c r="S2056" s="5">
        <f>O2056/E2056</f>
        <v>1.5619890836833765E-2</v>
      </c>
      <c r="T2056" t="s">
        <v>8327</v>
      </c>
      <c r="U2056" t="s">
        <v>8356</v>
      </c>
    </row>
    <row r="2057" spans="1:21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0">
        <f t="shared" si="66"/>
        <v>41946.674108796295</v>
      </c>
      <c r="L2057" s="13" t="str">
        <f t="shared" si="67"/>
        <v>2014</v>
      </c>
      <c r="M2057" s="10">
        <f>(((I2057/60)/60)/24)+DATE(1970,1,1)</f>
        <v>41976.166666666672</v>
      </c>
      <c r="N2057" t="b">
        <v>0</v>
      </c>
      <c r="O2057">
        <v>101</v>
      </c>
      <c r="P2057" t="b">
        <v>1</v>
      </c>
      <c r="Q2057" t="s">
        <v>8295</v>
      </c>
      <c r="R2057" s="6">
        <f>E2057/D2057</f>
        <v>1.6741666666666666</v>
      </c>
      <c r="S2057" s="5">
        <f>O2057/E2057</f>
        <v>1.0054753608760578E-2</v>
      </c>
      <c r="T2057" t="s">
        <v>8327</v>
      </c>
      <c r="U2057" t="s">
        <v>8356</v>
      </c>
    </row>
    <row r="2058" spans="1:21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0">
        <f t="shared" si="66"/>
        <v>41351.76090277778</v>
      </c>
      <c r="L2058" s="13" t="str">
        <f t="shared" si="67"/>
        <v>2013</v>
      </c>
      <c r="M2058" s="10">
        <f>(((I2058/60)/60)/24)+DATE(1970,1,1)</f>
        <v>41381.76090277778</v>
      </c>
      <c r="N2058" t="b">
        <v>0</v>
      </c>
      <c r="O2058">
        <v>554</v>
      </c>
      <c r="P2058" t="b">
        <v>1</v>
      </c>
      <c r="Q2058" t="s">
        <v>8295</v>
      </c>
      <c r="R2058" s="6">
        <f>E2058/D2058</f>
        <v>1.5345200000000001</v>
      </c>
      <c r="S2058" s="5">
        <f>O2058/E2058</f>
        <v>7.2204989182285016E-3</v>
      </c>
      <c r="T2058" t="s">
        <v>8327</v>
      </c>
      <c r="U2058" t="s">
        <v>8356</v>
      </c>
    </row>
    <row r="2059" spans="1:21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0">
        <f t="shared" si="66"/>
        <v>42396.494583333333</v>
      </c>
      <c r="L2059" s="13" t="str">
        <f t="shared" si="67"/>
        <v>2016</v>
      </c>
      <c r="M2059" s="10">
        <f>(((I2059/60)/60)/24)+DATE(1970,1,1)</f>
        <v>42426.494583333333</v>
      </c>
      <c r="N2059" t="b">
        <v>0</v>
      </c>
      <c r="O2059">
        <v>666</v>
      </c>
      <c r="P2059" t="b">
        <v>1</v>
      </c>
      <c r="Q2059" t="s">
        <v>8295</v>
      </c>
      <c r="R2059" s="6">
        <f>E2059/D2059</f>
        <v>2.022322</v>
      </c>
      <c r="S2059" s="5">
        <f>O2059/E2059</f>
        <v>2.1954960683808016E-2</v>
      </c>
      <c r="T2059" t="s">
        <v>8327</v>
      </c>
      <c r="U2059" t="s">
        <v>8356</v>
      </c>
    </row>
    <row r="2060" spans="1:21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0">
        <f t="shared" si="66"/>
        <v>42026.370717592596</v>
      </c>
      <c r="L2060" s="13" t="str">
        <f t="shared" si="67"/>
        <v>2015</v>
      </c>
      <c r="M2060" s="10">
        <f>(((I2060/60)/60)/24)+DATE(1970,1,1)</f>
        <v>42065.833333333328</v>
      </c>
      <c r="N2060" t="b">
        <v>0</v>
      </c>
      <c r="O2060">
        <v>410</v>
      </c>
      <c r="P2060" t="b">
        <v>1</v>
      </c>
      <c r="Q2060" t="s">
        <v>8295</v>
      </c>
      <c r="R2060" s="6">
        <f>E2060/D2060</f>
        <v>1.6828125</v>
      </c>
      <c r="S2060" s="5">
        <f>O2060/E2060</f>
        <v>9.5171773444753943E-2</v>
      </c>
      <c r="T2060" t="s">
        <v>8327</v>
      </c>
      <c r="U2060" t="s">
        <v>8356</v>
      </c>
    </row>
    <row r="2061" spans="1:21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0">
        <f t="shared" si="66"/>
        <v>42361.602476851855</v>
      </c>
      <c r="L2061" s="13" t="str">
        <f t="shared" si="67"/>
        <v>2015</v>
      </c>
      <c r="M2061" s="10">
        <f>(((I2061/60)/60)/24)+DATE(1970,1,1)</f>
        <v>42400.915972222225</v>
      </c>
      <c r="N2061" t="b">
        <v>0</v>
      </c>
      <c r="O2061">
        <v>375</v>
      </c>
      <c r="P2061" t="b">
        <v>1</v>
      </c>
      <c r="Q2061" t="s">
        <v>8295</v>
      </c>
      <c r="R2061" s="6">
        <f>E2061/D2061</f>
        <v>1.4345666666666668</v>
      </c>
      <c r="S2061" s="5">
        <f>O2061/E2061</f>
        <v>8.7134326277389217E-3</v>
      </c>
      <c r="T2061" t="s">
        <v>8327</v>
      </c>
      <c r="U2061" t="s">
        <v>8356</v>
      </c>
    </row>
    <row r="2062" spans="1:21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0">
        <f t="shared" si="66"/>
        <v>41783.642939814818</v>
      </c>
      <c r="L2062" s="13" t="str">
        <f t="shared" si="67"/>
        <v>2014</v>
      </c>
      <c r="M2062" s="10">
        <f>(((I2062/60)/60)/24)+DATE(1970,1,1)</f>
        <v>41843.642939814818</v>
      </c>
      <c r="N2062" t="b">
        <v>0</v>
      </c>
      <c r="O2062">
        <v>1364</v>
      </c>
      <c r="P2062" t="b">
        <v>1</v>
      </c>
      <c r="Q2062" t="s">
        <v>8295</v>
      </c>
      <c r="R2062" s="6">
        <f>E2062/D2062</f>
        <v>1.964</v>
      </c>
      <c r="S2062" s="5">
        <f>O2062/E2062</f>
        <v>2.7780040733197557E-2</v>
      </c>
      <c r="T2062" t="s">
        <v>8327</v>
      </c>
      <c r="U2062" t="s">
        <v>8356</v>
      </c>
    </row>
    <row r="2063" spans="1:21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0">
        <f t="shared" si="66"/>
        <v>42705.764513888891</v>
      </c>
      <c r="L2063" s="13" t="str">
        <f t="shared" si="67"/>
        <v>2016</v>
      </c>
      <c r="M2063" s="10">
        <f>(((I2063/60)/60)/24)+DATE(1970,1,1)</f>
        <v>42735.764513888891</v>
      </c>
      <c r="N2063" t="b">
        <v>0</v>
      </c>
      <c r="O2063">
        <v>35</v>
      </c>
      <c r="P2063" t="b">
        <v>1</v>
      </c>
      <c r="Q2063" t="s">
        <v>8295</v>
      </c>
      <c r="R2063" s="6">
        <f>E2063/D2063</f>
        <v>1.0791999999999999</v>
      </c>
      <c r="S2063" s="5">
        <f>O2063/E2063</f>
        <v>6.4862861378799114E-3</v>
      </c>
      <c r="T2063" t="s">
        <v>8327</v>
      </c>
      <c r="U2063" t="s">
        <v>8356</v>
      </c>
    </row>
    <row r="2064" spans="1:21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0">
        <f t="shared" si="66"/>
        <v>42423.3830787037</v>
      </c>
      <c r="L2064" s="13" t="str">
        <f t="shared" si="67"/>
        <v>2016</v>
      </c>
      <c r="M2064" s="10">
        <f>(((I2064/60)/60)/24)+DATE(1970,1,1)</f>
        <v>42453.341412037036</v>
      </c>
      <c r="N2064" t="b">
        <v>0</v>
      </c>
      <c r="O2064">
        <v>203</v>
      </c>
      <c r="P2064" t="b">
        <v>1</v>
      </c>
      <c r="Q2064" t="s">
        <v>8295</v>
      </c>
      <c r="R2064" s="6">
        <f>E2064/D2064</f>
        <v>1.14977</v>
      </c>
      <c r="S2064" s="5">
        <f>O2064/E2064</f>
        <v>1.7655705054054288E-3</v>
      </c>
      <c r="T2064" t="s">
        <v>8327</v>
      </c>
      <c r="U2064" t="s">
        <v>8356</v>
      </c>
    </row>
    <row r="2065" spans="1:21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0">
        <f t="shared" si="66"/>
        <v>42472.73265046296</v>
      </c>
      <c r="L2065" s="13" t="str">
        <f t="shared" si="67"/>
        <v>2016</v>
      </c>
      <c r="M2065" s="10">
        <f>(((I2065/60)/60)/24)+DATE(1970,1,1)</f>
        <v>42505.73265046296</v>
      </c>
      <c r="N2065" t="b">
        <v>0</v>
      </c>
      <c r="O2065">
        <v>49</v>
      </c>
      <c r="P2065" t="b">
        <v>1</v>
      </c>
      <c r="Q2065" t="s">
        <v>8295</v>
      </c>
      <c r="R2065" s="6">
        <f>E2065/D2065</f>
        <v>1.4804999999999999</v>
      </c>
      <c r="S2065" s="5">
        <f>O2065/E2065</f>
        <v>8.2742316784869974E-3</v>
      </c>
      <c r="T2065" t="s">
        <v>8327</v>
      </c>
      <c r="U2065" t="s">
        <v>8356</v>
      </c>
    </row>
    <row r="2066" spans="1:21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0">
        <f t="shared" si="66"/>
        <v>41389.364849537036</v>
      </c>
      <c r="L2066" s="13" t="str">
        <f t="shared" si="67"/>
        <v>2013</v>
      </c>
      <c r="M2066" s="10">
        <f>(((I2066/60)/60)/24)+DATE(1970,1,1)</f>
        <v>41425.5</v>
      </c>
      <c r="N2066" t="b">
        <v>0</v>
      </c>
      <c r="O2066">
        <v>5812</v>
      </c>
      <c r="P2066" t="b">
        <v>1</v>
      </c>
      <c r="Q2066" t="s">
        <v>8295</v>
      </c>
      <c r="R2066" s="6">
        <f>E2066/D2066</f>
        <v>1.9116676082790633</v>
      </c>
      <c r="S2066" s="5">
        <f>O2066/E2066</f>
        <v>1.1605795844985306E-2</v>
      </c>
      <c r="T2066" t="s">
        <v>8327</v>
      </c>
      <c r="U2066" t="s">
        <v>8356</v>
      </c>
    </row>
    <row r="2067" spans="1:21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0">
        <f t="shared" si="66"/>
        <v>41603.333668981482</v>
      </c>
      <c r="L2067" s="13" t="str">
        <f t="shared" si="67"/>
        <v>2013</v>
      </c>
      <c r="M2067" s="10">
        <f>(((I2067/60)/60)/24)+DATE(1970,1,1)</f>
        <v>41633.333668981482</v>
      </c>
      <c r="N2067" t="b">
        <v>0</v>
      </c>
      <c r="O2067">
        <v>1556</v>
      </c>
      <c r="P2067" t="b">
        <v>1</v>
      </c>
      <c r="Q2067" t="s">
        <v>8295</v>
      </c>
      <c r="R2067" s="6">
        <f>E2067/D2067</f>
        <v>1.99215125</v>
      </c>
      <c r="S2067" s="5">
        <f>O2067/E2067</f>
        <v>1.9526629817891588E-2</v>
      </c>
      <c r="T2067" t="s">
        <v>8327</v>
      </c>
      <c r="U2067" t="s">
        <v>8356</v>
      </c>
    </row>
    <row r="2068" spans="1:21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0">
        <f t="shared" si="66"/>
        <v>41844.771793981483</v>
      </c>
      <c r="L2068" s="13" t="str">
        <f t="shared" si="67"/>
        <v>2014</v>
      </c>
      <c r="M2068" s="10">
        <f>(((I2068/60)/60)/24)+DATE(1970,1,1)</f>
        <v>41874.771793981483</v>
      </c>
      <c r="N2068" t="b">
        <v>0</v>
      </c>
      <c r="O2068">
        <v>65</v>
      </c>
      <c r="P2068" t="b">
        <v>1</v>
      </c>
      <c r="Q2068" t="s">
        <v>8295</v>
      </c>
      <c r="R2068" s="6">
        <f>E2068/D2068</f>
        <v>2.1859999999999999</v>
      </c>
      <c r="S2068" s="5">
        <f>O2068/E2068</f>
        <v>1.4867337602927721E-2</v>
      </c>
      <c r="T2068" t="s">
        <v>8327</v>
      </c>
      <c r="U2068" t="s">
        <v>8356</v>
      </c>
    </row>
    <row r="2069" spans="1:21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0">
        <f t="shared" si="66"/>
        <v>42115.853888888887</v>
      </c>
      <c r="L2069" s="13" t="str">
        <f t="shared" si="67"/>
        <v>2015</v>
      </c>
      <c r="M2069" s="10">
        <f>(((I2069/60)/60)/24)+DATE(1970,1,1)</f>
        <v>42148.853888888887</v>
      </c>
      <c r="N2069" t="b">
        <v>0</v>
      </c>
      <c r="O2069">
        <v>10</v>
      </c>
      <c r="P2069" t="b">
        <v>1</v>
      </c>
      <c r="Q2069" t="s">
        <v>8295</v>
      </c>
      <c r="R2069" s="6">
        <f>E2069/D2069</f>
        <v>1.2686868686868686</v>
      </c>
      <c r="S2069" s="5">
        <f>O2069/E2069</f>
        <v>1.5923566878980892E-2</v>
      </c>
      <c r="T2069" t="s">
        <v>8327</v>
      </c>
      <c r="U2069" t="s">
        <v>8356</v>
      </c>
    </row>
    <row r="2070" spans="1:21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0">
        <f t="shared" si="66"/>
        <v>42633.841608796298</v>
      </c>
      <c r="L2070" s="13" t="str">
        <f t="shared" si="67"/>
        <v>2016</v>
      </c>
      <c r="M2070" s="10">
        <f>(((I2070/60)/60)/24)+DATE(1970,1,1)</f>
        <v>42663.841608796298</v>
      </c>
      <c r="N2070" t="b">
        <v>0</v>
      </c>
      <c r="O2070">
        <v>76</v>
      </c>
      <c r="P2070" t="b">
        <v>1</v>
      </c>
      <c r="Q2070" t="s">
        <v>8295</v>
      </c>
      <c r="R2070" s="6">
        <f>E2070/D2070</f>
        <v>1.0522388</v>
      </c>
      <c r="S2070" s="5">
        <f>O2070/E2070</f>
        <v>2.889078030576329E-3</v>
      </c>
      <c r="T2070" t="s">
        <v>8327</v>
      </c>
      <c r="U2070" t="s">
        <v>8356</v>
      </c>
    </row>
    <row r="2071" spans="1:21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0">
        <f t="shared" si="66"/>
        <v>42340.972118055557</v>
      </c>
      <c r="L2071" s="13" t="str">
        <f t="shared" si="67"/>
        <v>2015</v>
      </c>
      <c r="M2071" s="10">
        <f>(((I2071/60)/60)/24)+DATE(1970,1,1)</f>
        <v>42371.972118055557</v>
      </c>
      <c r="N2071" t="b">
        <v>0</v>
      </c>
      <c r="O2071">
        <v>263</v>
      </c>
      <c r="P2071" t="b">
        <v>1</v>
      </c>
      <c r="Q2071" t="s">
        <v>8295</v>
      </c>
      <c r="R2071" s="6">
        <f>E2071/D2071</f>
        <v>1.2840666000000001</v>
      </c>
      <c r="S2071" s="5">
        <f>O2071/E2071</f>
        <v>4.0963607339370087E-3</v>
      </c>
      <c r="T2071" t="s">
        <v>8327</v>
      </c>
      <c r="U2071" t="s">
        <v>8356</v>
      </c>
    </row>
    <row r="2072" spans="1:21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0">
        <f t="shared" si="66"/>
        <v>42519.6565162037</v>
      </c>
      <c r="L2072" s="13" t="str">
        <f t="shared" si="67"/>
        <v>2016</v>
      </c>
      <c r="M2072" s="10">
        <f>(((I2072/60)/60)/24)+DATE(1970,1,1)</f>
        <v>42549.6565162037</v>
      </c>
      <c r="N2072" t="b">
        <v>0</v>
      </c>
      <c r="O2072">
        <v>1530</v>
      </c>
      <c r="P2072" t="b">
        <v>1</v>
      </c>
      <c r="Q2072" t="s">
        <v>8295</v>
      </c>
      <c r="R2072" s="6">
        <f>E2072/D2072</f>
        <v>3.1732719999999999</v>
      </c>
      <c r="S2072" s="5">
        <f>O2072/E2072</f>
        <v>3.857217408403692E-3</v>
      </c>
      <c r="T2072" t="s">
        <v>8327</v>
      </c>
      <c r="U2072" t="s">
        <v>8356</v>
      </c>
    </row>
    <row r="2073" spans="1:21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0">
        <f t="shared" si="66"/>
        <v>42600.278749999998</v>
      </c>
      <c r="L2073" s="13" t="str">
        <f t="shared" si="67"/>
        <v>2016</v>
      </c>
      <c r="M2073" s="10">
        <f>(((I2073/60)/60)/24)+DATE(1970,1,1)</f>
        <v>42645.278749999998</v>
      </c>
      <c r="N2073" t="b">
        <v>0</v>
      </c>
      <c r="O2073">
        <v>278</v>
      </c>
      <c r="P2073" t="b">
        <v>1</v>
      </c>
      <c r="Q2073" t="s">
        <v>8295</v>
      </c>
      <c r="R2073" s="6">
        <f>E2073/D2073</f>
        <v>2.8073000000000001</v>
      </c>
      <c r="S2073" s="5">
        <f>O2073/E2073</f>
        <v>4.9513767677127488E-3</v>
      </c>
      <c r="T2073" t="s">
        <v>8327</v>
      </c>
      <c r="U2073" t="s">
        <v>8356</v>
      </c>
    </row>
    <row r="2074" spans="1:21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0">
        <f t="shared" si="66"/>
        <v>42467.581388888888</v>
      </c>
      <c r="L2074" s="13" t="str">
        <f t="shared" si="67"/>
        <v>2016</v>
      </c>
      <c r="M2074" s="10">
        <f>(((I2074/60)/60)/24)+DATE(1970,1,1)</f>
        <v>42497.581388888888</v>
      </c>
      <c r="N2074" t="b">
        <v>0</v>
      </c>
      <c r="O2074">
        <v>350</v>
      </c>
      <c r="P2074" t="b">
        <v>1</v>
      </c>
      <c r="Q2074" t="s">
        <v>8295</v>
      </c>
      <c r="R2074" s="6">
        <f>E2074/D2074</f>
        <v>1.1073146853146854</v>
      </c>
      <c r="S2074" s="5">
        <f>O2074/E2074</f>
        <v>4.4206989756608948E-3</v>
      </c>
      <c r="T2074" t="s">
        <v>8327</v>
      </c>
      <c r="U2074" t="s">
        <v>8356</v>
      </c>
    </row>
    <row r="2075" spans="1:21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0">
        <f t="shared" si="66"/>
        <v>42087.668032407411</v>
      </c>
      <c r="L2075" s="13" t="str">
        <f t="shared" si="67"/>
        <v>2015</v>
      </c>
      <c r="M2075" s="10">
        <f>(((I2075/60)/60)/24)+DATE(1970,1,1)</f>
        <v>42132.668032407411</v>
      </c>
      <c r="N2075" t="b">
        <v>0</v>
      </c>
      <c r="O2075">
        <v>470</v>
      </c>
      <c r="P2075" t="b">
        <v>1</v>
      </c>
      <c r="Q2075" t="s">
        <v>8295</v>
      </c>
      <c r="R2075" s="6">
        <f>E2075/D2075</f>
        <v>1.5260429999999998</v>
      </c>
      <c r="S2075" s="5">
        <f>O2075/E2075</f>
        <v>3.0798607902922789E-3</v>
      </c>
      <c r="T2075" t="s">
        <v>8327</v>
      </c>
      <c r="U2075" t="s">
        <v>8356</v>
      </c>
    </row>
    <row r="2076" spans="1:21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0">
        <f t="shared" si="66"/>
        <v>42466.826180555552</v>
      </c>
      <c r="L2076" s="13" t="str">
        <f t="shared" si="67"/>
        <v>2016</v>
      </c>
      <c r="M2076" s="10">
        <f>(((I2076/60)/60)/24)+DATE(1970,1,1)</f>
        <v>42496.826180555552</v>
      </c>
      <c r="N2076" t="b">
        <v>0</v>
      </c>
      <c r="O2076">
        <v>3</v>
      </c>
      <c r="P2076" t="b">
        <v>1</v>
      </c>
      <c r="Q2076" t="s">
        <v>8295</v>
      </c>
      <c r="R2076" s="6">
        <f>E2076/D2076</f>
        <v>1.0249999999999999</v>
      </c>
      <c r="S2076" s="5">
        <f>O2076/E2076</f>
        <v>4.8780487804878049E-3</v>
      </c>
      <c r="T2076" t="s">
        <v>8327</v>
      </c>
      <c r="U2076" t="s">
        <v>8356</v>
      </c>
    </row>
    <row r="2077" spans="1:21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0">
        <f t="shared" si="66"/>
        <v>41450.681574074071</v>
      </c>
      <c r="L2077" s="13" t="str">
        <f t="shared" si="67"/>
        <v>2013</v>
      </c>
      <c r="M2077" s="10">
        <f>(((I2077/60)/60)/24)+DATE(1970,1,1)</f>
        <v>41480.681574074071</v>
      </c>
      <c r="N2077" t="b">
        <v>0</v>
      </c>
      <c r="O2077">
        <v>8200</v>
      </c>
      <c r="P2077" t="b">
        <v>1</v>
      </c>
      <c r="Q2077" t="s">
        <v>8295</v>
      </c>
      <c r="R2077" s="6">
        <f>E2077/D2077</f>
        <v>16.783738373837384</v>
      </c>
      <c r="S2077" s="5">
        <f>O2077/E2077</f>
        <v>4.886170112608345E-2</v>
      </c>
      <c r="T2077" t="s">
        <v>8327</v>
      </c>
      <c r="U2077" t="s">
        <v>8356</v>
      </c>
    </row>
    <row r="2078" spans="1:21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0">
        <f t="shared" si="66"/>
        <v>41803.880659722221</v>
      </c>
      <c r="L2078" s="13" t="str">
        <f t="shared" si="67"/>
        <v>2014</v>
      </c>
      <c r="M2078" s="10">
        <f>(((I2078/60)/60)/24)+DATE(1970,1,1)</f>
        <v>41843.880659722221</v>
      </c>
      <c r="N2078" t="b">
        <v>0</v>
      </c>
      <c r="O2078">
        <v>8359</v>
      </c>
      <c r="P2078" t="b">
        <v>1</v>
      </c>
      <c r="Q2078" t="s">
        <v>8295</v>
      </c>
      <c r="R2078" s="6">
        <f>E2078/D2078</f>
        <v>5.4334915642458101</v>
      </c>
      <c r="S2078" s="5">
        <f>O2078/E2078</f>
        <v>8.5945332702155909E-3</v>
      </c>
      <c r="T2078" t="s">
        <v>8327</v>
      </c>
      <c r="U2078" t="s">
        <v>8356</v>
      </c>
    </row>
    <row r="2079" spans="1:21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0">
        <f t="shared" si="66"/>
        <v>42103.042546296296</v>
      </c>
      <c r="L2079" s="13" t="str">
        <f t="shared" si="67"/>
        <v>2015</v>
      </c>
      <c r="M2079" s="10">
        <f>(((I2079/60)/60)/24)+DATE(1970,1,1)</f>
        <v>42160.875</v>
      </c>
      <c r="N2079" t="b">
        <v>0</v>
      </c>
      <c r="O2079">
        <v>188</v>
      </c>
      <c r="P2079" t="b">
        <v>1</v>
      </c>
      <c r="Q2079" t="s">
        <v>8295</v>
      </c>
      <c r="R2079" s="6">
        <f>E2079/D2079</f>
        <v>1.1550800000000001</v>
      </c>
      <c r="S2079" s="5">
        <f>O2079/E2079</f>
        <v>3.2551857879973682E-3</v>
      </c>
      <c r="T2079" t="s">
        <v>8327</v>
      </c>
      <c r="U2079" t="s">
        <v>8356</v>
      </c>
    </row>
    <row r="2080" spans="1:21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0">
        <f t="shared" si="66"/>
        <v>42692.771493055552</v>
      </c>
      <c r="L2080" s="13" t="str">
        <f t="shared" si="67"/>
        <v>2016</v>
      </c>
      <c r="M2080" s="10">
        <f>(((I2080/60)/60)/24)+DATE(1970,1,1)</f>
        <v>42722.771493055552</v>
      </c>
      <c r="N2080" t="b">
        <v>0</v>
      </c>
      <c r="O2080">
        <v>48</v>
      </c>
      <c r="P2080" t="b">
        <v>1</v>
      </c>
      <c r="Q2080" t="s">
        <v>8295</v>
      </c>
      <c r="R2080" s="6">
        <f>E2080/D2080</f>
        <v>1.3120499999999999</v>
      </c>
      <c r="S2080" s="5">
        <f>O2080/E2080</f>
        <v>1.8291985823710986E-3</v>
      </c>
      <c r="T2080" t="s">
        <v>8327</v>
      </c>
      <c r="U2080" t="s">
        <v>8356</v>
      </c>
    </row>
    <row r="2081" spans="1:21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0">
        <f t="shared" si="66"/>
        <v>42150.71056712963</v>
      </c>
      <c r="L2081" s="13" t="str">
        <f t="shared" si="67"/>
        <v>2015</v>
      </c>
      <c r="M2081" s="10">
        <f>(((I2081/60)/60)/24)+DATE(1970,1,1)</f>
        <v>42180.791666666672</v>
      </c>
      <c r="N2081" t="b">
        <v>0</v>
      </c>
      <c r="O2081">
        <v>607</v>
      </c>
      <c r="P2081" t="b">
        <v>1</v>
      </c>
      <c r="Q2081" t="s">
        <v>8295</v>
      </c>
      <c r="R2081" s="6">
        <f>E2081/D2081</f>
        <v>2.8816999999999999</v>
      </c>
      <c r="S2081" s="5">
        <f>O2081/E2081</f>
        <v>2.1063955304160737E-2</v>
      </c>
      <c r="T2081" t="s">
        <v>8327</v>
      </c>
      <c r="U2081" t="s">
        <v>8356</v>
      </c>
    </row>
    <row r="2082" spans="1:21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0">
        <f t="shared" si="66"/>
        <v>42289.957175925927</v>
      </c>
      <c r="L2082" s="13" t="str">
        <f t="shared" si="67"/>
        <v>2015</v>
      </c>
      <c r="M2082" s="10">
        <f>(((I2082/60)/60)/24)+DATE(1970,1,1)</f>
        <v>42319.998842592591</v>
      </c>
      <c r="N2082" t="b">
        <v>0</v>
      </c>
      <c r="O2082">
        <v>50</v>
      </c>
      <c r="P2082" t="b">
        <v>1</v>
      </c>
      <c r="Q2082" t="s">
        <v>8295</v>
      </c>
      <c r="R2082" s="6">
        <f>E2082/D2082</f>
        <v>5.0780000000000003</v>
      </c>
      <c r="S2082" s="5">
        <f>O2082/E2082</f>
        <v>9.8463962189838522E-3</v>
      </c>
      <c r="T2082" t="s">
        <v>8327</v>
      </c>
      <c r="U2082" t="s">
        <v>8356</v>
      </c>
    </row>
    <row r="2083" spans="1:21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0">
        <f t="shared" si="66"/>
        <v>41004.156886574077</v>
      </c>
      <c r="L2083" s="13" t="str">
        <f t="shared" si="67"/>
        <v>2012</v>
      </c>
      <c r="M2083" s="10">
        <f>(((I2083/60)/60)/24)+DATE(1970,1,1)</f>
        <v>41045.207638888889</v>
      </c>
      <c r="N2083" t="b">
        <v>0</v>
      </c>
      <c r="O2083">
        <v>55</v>
      </c>
      <c r="P2083" t="b">
        <v>1</v>
      </c>
      <c r="Q2083" t="s">
        <v>8279</v>
      </c>
      <c r="R2083" s="6">
        <f>E2083/D2083</f>
        <v>1.1457142857142857</v>
      </c>
      <c r="S2083" s="5">
        <f>O2083/E2083</f>
        <v>1.3715710723192019E-2</v>
      </c>
      <c r="T2083" t="s">
        <v>8333</v>
      </c>
      <c r="U2083" t="s">
        <v>8337</v>
      </c>
    </row>
    <row r="2084" spans="1:21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0">
        <f t="shared" si="66"/>
        <v>40811.120324074072</v>
      </c>
      <c r="L2084" s="13" t="str">
        <f t="shared" si="67"/>
        <v>2011</v>
      </c>
      <c r="M2084" s="10">
        <f>(((I2084/60)/60)/24)+DATE(1970,1,1)</f>
        <v>40871.161990740737</v>
      </c>
      <c r="N2084" t="b">
        <v>0</v>
      </c>
      <c r="O2084">
        <v>38</v>
      </c>
      <c r="P2084" t="b">
        <v>1</v>
      </c>
      <c r="Q2084" t="s">
        <v>8279</v>
      </c>
      <c r="R2084" s="6">
        <f>E2084/D2084</f>
        <v>1.1073333333333333</v>
      </c>
      <c r="S2084" s="5">
        <f>O2084/E2084</f>
        <v>2.2877784467188442E-2</v>
      </c>
      <c r="T2084" t="s">
        <v>8333</v>
      </c>
      <c r="U2084" t="s">
        <v>8337</v>
      </c>
    </row>
    <row r="2085" spans="1:21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0">
        <f t="shared" si="66"/>
        <v>41034.72216435185</v>
      </c>
      <c r="L2085" s="13" t="str">
        <f t="shared" si="67"/>
        <v>2012</v>
      </c>
      <c r="M2085" s="10">
        <f>(((I2085/60)/60)/24)+DATE(1970,1,1)</f>
        <v>41064.72216435185</v>
      </c>
      <c r="N2085" t="b">
        <v>0</v>
      </c>
      <c r="O2085">
        <v>25</v>
      </c>
      <c r="P2085" t="b">
        <v>1</v>
      </c>
      <c r="Q2085" t="s">
        <v>8279</v>
      </c>
      <c r="R2085" s="6">
        <f>E2085/D2085</f>
        <v>1.1333333333333333</v>
      </c>
      <c r="S2085" s="5">
        <f>O2085/E2085</f>
        <v>2.9411764705882353E-2</v>
      </c>
      <c r="T2085" t="s">
        <v>8333</v>
      </c>
      <c r="U2085" t="s">
        <v>8337</v>
      </c>
    </row>
    <row r="2086" spans="1:21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0">
        <f t="shared" si="66"/>
        <v>41731.833124999997</v>
      </c>
      <c r="L2086" s="13" t="str">
        <f t="shared" si="67"/>
        <v>2014</v>
      </c>
      <c r="M2086" s="10">
        <f>(((I2086/60)/60)/24)+DATE(1970,1,1)</f>
        <v>41763.290972222225</v>
      </c>
      <c r="N2086" t="b">
        <v>0</v>
      </c>
      <c r="O2086">
        <v>46</v>
      </c>
      <c r="P2086" t="b">
        <v>1</v>
      </c>
      <c r="Q2086" t="s">
        <v>8279</v>
      </c>
      <c r="R2086" s="6">
        <f>E2086/D2086</f>
        <v>1.0833333333333333</v>
      </c>
      <c r="S2086" s="5">
        <f>O2086/E2086</f>
        <v>1.4153846153846154E-2</v>
      </c>
      <c r="T2086" t="s">
        <v>8333</v>
      </c>
      <c r="U2086" t="s">
        <v>8337</v>
      </c>
    </row>
    <row r="2087" spans="1:21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0">
        <f t="shared" si="66"/>
        <v>41075.835497685184</v>
      </c>
      <c r="L2087" s="13" t="str">
        <f t="shared" si="67"/>
        <v>2012</v>
      </c>
      <c r="M2087" s="10">
        <f>(((I2087/60)/60)/24)+DATE(1970,1,1)</f>
        <v>41105.835497685184</v>
      </c>
      <c r="N2087" t="b">
        <v>0</v>
      </c>
      <c r="O2087">
        <v>83</v>
      </c>
      <c r="P2087" t="b">
        <v>1</v>
      </c>
      <c r="Q2087" t="s">
        <v>8279</v>
      </c>
      <c r="R2087" s="6">
        <f>E2087/D2087</f>
        <v>1.2353333333333334</v>
      </c>
      <c r="S2087" s="5">
        <f>O2087/E2087</f>
        <v>1.119805720453319E-2</v>
      </c>
      <c r="T2087" t="s">
        <v>8333</v>
      </c>
      <c r="U2087" t="s">
        <v>8337</v>
      </c>
    </row>
    <row r="2088" spans="1:21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0">
        <f t="shared" si="66"/>
        <v>40860.67050925926</v>
      </c>
      <c r="L2088" s="13" t="str">
        <f t="shared" si="67"/>
        <v>2011</v>
      </c>
      <c r="M2088" s="10">
        <f>(((I2088/60)/60)/24)+DATE(1970,1,1)</f>
        <v>40891.207638888889</v>
      </c>
      <c r="N2088" t="b">
        <v>0</v>
      </c>
      <c r="O2088">
        <v>35</v>
      </c>
      <c r="P2088" t="b">
        <v>1</v>
      </c>
      <c r="Q2088" t="s">
        <v>8279</v>
      </c>
      <c r="R2088" s="6">
        <f>E2088/D2088</f>
        <v>1.0069999999999999</v>
      </c>
      <c r="S2088" s="5">
        <f>O2088/E2088</f>
        <v>8.6891757696127107E-3</v>
      </c>
      <c r="T2088" t="s">
        <v>8333</v>
      </c>
      <c r="U2088" t="s">
        <v>8337</v>
      </c>
    </row>
    <row r="2089" spans="1:21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0">
        <f t="shared" si="66"/>
        <v>40764.204375000001</v>
      </c>
      <c r="L2089" s="13" t="str">
        <f t="shared" si="67"/>
        <v>2011</v>
      </c>
      <c r="M2089" s="10">
        <f>(((I2089/60)/60)/24)+DATE(1970,1,1)</f>
        <v>40794.204375000001</v>
      </c>
      <c r="N2089" t="b">
        <v>0</v>
      </c>
      <c r="O2089">
        <v>25</v>
      </c>
      <c r="P2089" t="b">
        <v>1</v>
      </c>
      <c r="Q2089" t="s">
        <v>8279</v>
      </c>
      <c r="R2089" s="6">
        <f>E2089/D2089</f>
        <v>1.0353333333333334</v>
      </c>
      <c r="S2089" s="5">
        <f>O2089/E2089</f>
        <v>1.6097875080489377E-2</v>
      </c>
      <c r="T2089" t="s">
        <v>8333</v>
      </c>
      <c r="U2089" t="s">
        <v>8337</v>
      </c>
    </row>
    <row r="2090" spans="1:21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0">
        <f t="shared" si="66"/>
        <v>40395.714722222219</v>
      </c>
      <c r="L2090" s="13" t="str">
        <f t="shared" si="67"/>
        <v>2010</v>
      </c>
      <c r="M2090" s="10">
        <f>(((I2090/60)/60)/24)+DATE(1970,1,1)</f>
        <v>40432.165972222225</v>
      </c>
      <c r="N2090" t="b">
        <v>0</v>
      </c>
      <c r="O2090">
        <v>75</v>
      </c>
      <c r="P2090" t="b">
        <v>1</v>
      </c>
      <c r="Q2090" t="s">
        <v>8279</v>
      </c>
      <c r="R2090" s="6">
        <f>E2090/D2090</f>
        <v>1.1551066666666667</v>
      </c>
      <c r="S2090" s="5">
        <f>O2090/E2090</f>
        <v>2.1643022866575091E-2</v>
      </c>
      <c r="T2090" t="s">
        <v>8333</v>
      </c>
      <c r="U2090" t="s">
        <v>8337</v>
      </c>
    </row>
    <row r="2091" spans="1:21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0">
        <f t="shared" si="66"/>
        <v>41453.076319444444</v>
      </c>
      <c r="L2091" s="13" t="str">
        <f t="shared" si="67"/>
        <v>2013</v>
      </c>
      <c r="M2091" s="10">
        <f>(((I2091/60)/60)/24)+DATE(1970,1,1)</f>
        <v>41488.076319444444</v>
      </c>
      <c r="N2091" t="b">
        <v>0</v>
      </c>
      <c r="O2091">
        <v>62</v>
      </c>
      <c r="P2091" t="b">
        <v>1</v>
      </c>
      <c r="Q2091" t="s">
        <v>8279</v>
      </c>
      <c r="R2091" s="6">
        <f>E2091/D2091</f>
        <v>1.2040040000000001</v>
      </c>
      <c r="S2091" s="5">
        <f>O2091/E2091</f>
        <v>2.0597938212829858E-2</v>
      </c>
      <c r="T2091" t="s">
        <v>8333</v>
      </c>
      <c r="U2091" t="s">
        <v>8337</v>
      </c>
    </row>
    <row r="2092" spans="1:21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0">
        <f t="shared" si="66"/>
        <v>41299.381423611114</v>
      </c>
      <c r="L2092" s="13" t="str">
        <f t="shared" si="67"/>
        <v>2013</v>
      </c>
      <c r="M2092" s="10">
        <f>(((I2092/60)/60)/24)+DATE(1970,1,1)</f>
        <v>41329.381423611114</v>
      </c>
      <c r="N2092" t="b">
        <v>0</v>
      </c>
      <c r="O2092">
        <v>160</v>
      </c>
      <c r="P2092" t="b">
        <v>1</v>
      </c>
      <c r="Q2092" t="s">
        <v>8279</v>
      </c>
      <c r="R2092" s="6">
        <f>E2092/D2092</f>
        <v>1.1504037499999999</v>
      </c>
      <c r="S2092" s="5">
        <f>O2092/E2092</f>
        <v>1.7385200630648155E-2</v>
      </c>
      <c r="T2092" t="s">
        <v>8333</v>
      </c>
      <c r="U2092" t="s">
        <v>8337</v>
      </c>
    </row>
    <row r="2093" spans="1:21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0">
        <f t="shared" si="66"/>
        <v>40555.322662037033</v>
      </c>
      <c r="L2093" s="13" t="str">
        <f t="shared" si="67"/>
        <v>2011</v>
      </c>
      <c r="M2093" s="10">
        <f>(((I2093/60)/60)/24)+DATE(1970,1,1)</f>
        <v>40603.833333333336</v>
      </c>
      <c r="N2093" t="b">
        <v>0</v>
      </c>
      <c r="O2093">
        <v>246</v>
      </c>
      <c r="P2093" t="b">
        <v>1</v>
      </c>
      <c r="Q2093" t="s">
        <v>8279</v>
      </c>
      <c r="R2093" s="6">
        <f>E2093/D2093</f>
        <v>1.2046777777777777</v>
      </c>
      <c r="S2093" s="5">
        <f>O2093/E2093</f>
        <v>1.134466570129403E-2</v>
      </c>
      <c r="T2093" t="s">
        <v>8333</v>
      </c>
      <c r="U2093" t="s">
        <v>8337</v>
      </c>
    </row>
    <row r="2094" spans="1:21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0">
        <f t="shared" si="66"/>
        <v>40763.707546296297</v>
      </c>
      <c r="L2094" s="13" t="str">
        <f t="shared" si="67"/>
        <v>2011</v>
      </c>
      <c r="M2094" s="10">
        <f>(((I2094/60)/60)/24)+DATE(1970,1,1)</f>
        <v>40823.707546296297</v>
      </c>
      <c r="N2094" t="b">
        <v>0</v>
      </c>
      <c r="O2094">
        <v>55</v>
      </c>
      <c r="P2094" t="b">
        <v>1</v>
      </c>
      <c r="Q2094" t="s">
        <v>8279</v>
      </c>
      <c r="R2094" s="6">
        <f>E2094/D2094</f>
        <v>1.0128333333333333</v>
      </c>
      <c r="S2094" s="5">
        <f>O2094/E2094</f>
        <v>9.0505183478690136E-3</v>
      </c>
      <c r="T2094" t="s">
        <v>8333</v>
      </c>
      <c r="U2094" t="s">
        <v>8337</v>
      </c>
    </row>
    <row r="2095" spans="1:21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0">
        <f t="shared" si="66"/>
        <v>41205.854537037041</v>
      </c>
      <c r="L2095" s="13" t="str">
        <f t="shared" si="67"/>
        <v>2012</v>
      </c>
      <c r="M2095" s="10">
        <f>(((I2095/60)/60)/24)+DATE(1970,1,1)</f>
        <v>41265.896203703705</v>
      </c>
      <c r="N2095" t="b">
        <v>0</v>
      </c>
      <c r="O2095">
        <v>23</v>
      </c>
      <c r="P2095" t="b">
        <v>1</v>
      </c>
      <c r="Q2095" t="s">
        <v>8279</v>
      </c>
      <c r="R2095" s="6">
        <f>E2095/D2095</f>
        <v>1.0246666666666666</v>
      </c>
      <c r="S2095" s="5">
        <f>O2095/E2095</f>
        <v>1.4964216005204945E-2</v>
      </c>
      <c r="T2095" t="s">
        <v>8333</v>
      </c>
      <c r="U2095" t="s">
        <v>8337</v>
      </c>
    </row>
    <row r="2096" spans="1:21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0">
        <f t="shared" si="66"/>
        <v>40939.02002314815</v>
      </c>
      <c r="L2096" s="13" t="str">
        <f t="shared" si="67"/>
        <v>2012</v>
      </c>
      <c r="M2096" s="10">
        <f>(((I2096/60)/60)/24)+DATE(1970,1,1)</f>
        <v>40973.125</v>
      </c>
      <c r="N2096" t="b">
        <v>0</v>
      </c>
      <c r="O2096">
        <v>72</v>
      </c>
      <c r="P2096" t="b">
        <v>1</v>
      </c>
      <c r="Q2096" t="s">
        <v>8279</v>
      </c>
      <c r="R2096" s="6">
        <f>E2096/D2096</f>
        <v>1.2054285714285715</v>
      </c>
      <c r="S2096" s="5">
        <f>O2096/E2096</f>
        <v>1.7065655368570753E-2</v>
      </c>
      <c r="T2096" t="s">
        <v>8333</v>
      </c>
      <c r="U2096" t="s">
        <v>8337</v>
      </c>
    </row>
    <row r="2097" spans="1:21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0">
        <f t="shared" si="66"/>
        <v>40758.733483796292</v>
      </c>
      <c r="L2097" s="13" t="str">
        <f t="shared" si="67"/>
        <v>2011</v>
      </c>
      <c r="M2097" s="10">
        <f>(((I2097/60)/60)/24)+DATE(1970,1,1)</f>
        <v>40818.733483796292</v>
      </c>
      <c r="N2097" t="b">
        <v>0</v>
      </c>
      <c r="O2097">
        <v>22</v>
      </c>
      <c r="P2097" t="b">
        <v>1</v>
      </c>
      <c r="Q2097" t="s">
        <v>8279</v>
      </c>
      <c r="R2097" s="6">
        <f>E2097/D2097</f>
        <v>1</v>
      </c>
      <c r="S2097" s="5">
        <f>O2097/E2097</f>
        <v>8.8000000000000005E-3</v>
      </c>
      <c r="T2097" t="s">
        <v>8333</v>
      </c>
      <c r="U2097" t="s">
        <v>8337</v>
      </c>
    </row>
    <row r="2098" spans="1:21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0">
        <f t="shared" si="66"/>
        <v>41192.758506944447</v>
      </c>
      <c r="L2098" s="13" t="str">
        <f t="shared" si="67"/>
        <v>2012</v>
      </c>
      <c r="M2098" s="10">
        <f>(((I2098/60)/60)/24)+DATE(1970,1,1)</f>
        <v>41208.165972222225</v>
      </c>
      <c r="N2098" t="b">
        <v>0</v>
      </c>
      <c r="O2098">
        <v>14</v>
      </c>
      <c r="P2098" t="b">
        <v>1</v>
      </c>
      <c r="Q2098" t="s">
        <v>8279</v>
      </c>
      <c r="R2098" s="6">
        <f>E2098/D2098</f>
        <v>1.0166666666666666</v>
      </c>
      <c r="S2098" s="5">
        <f>O2098/E2098</f>
        <v>2.2950819672131147E-2</v>
      </c>
      <c r="T2098" t="s">
        <v>8333</v>
      </c>
      <c r="U2098" t="s">
        <v>8337</v>
      </c>
    </row>
    <row r="2099" spans="1:21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0">
        <f t="shared" si="66"/>
        <v>40818.58489583333</v>
      </c>
      <c r="L2099" s="13" t="str">
        <f t="shared" si="67"/>
        <v>2011</v>
      </c>
      <c r="M2099" s="10">
        <f>(((I2099/60)/60)/24)+DATE(1970,1,1)</f>
        <v>40878.626562500001</v>
      </c>
      <c r="N2099" t="b">
        <v>0</v>
      </c>
      <c r="O2099">
        <v>38</v>
      </c>
      <c r="P2099" t="b">
        <v>1</v>
      </c>
      <c r="Q2099" t="s">
        <v>8279</v>
      </c>
      <c r="R2099" s="6">
        <f>E2099/D2099</f>
        <v>1</v>
      </c>
      <c r="S2099" s="5">
        <f>O2099/E2099</f>
        <v>1.2666666666666666E-2</v>
      </c>
      <c r="T2099" t="s">
        <v>8333</v>
      </c>
      <c r="U2099" t="s">
        <v>8337</v>
      </c>
    </row>
    <row r="2100" spans="1:21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0">
        <f t="shared" si="66"/>
        <v>40946.11383101852</v>
      </c>
      <c r="L2100" s="13" t="str">
        <f t="shared" si="67"/>
        <v>2012</v>
      </c>
      <c r="M2100" s="10">
        <f>(((I2100/60)/60)/24)+DATE(1970,1,1)</f>
        <v>40976.11383101852</v>
      </c>
      <c r="N2100" t="b">
        <v>0</v>
      </c>
      <c r="O2100">
        <v>32</v>
      </c>
      <c r="P2100" t="b">
        <v>1</v>
      </c>
      <c r="Q2100" t="s">
        <v>8279</v>
      </c>
      <c r="R2100" s="6">
        <f>E2100/D2100</f>
        <v>1.0033333333333334</v>
      </c>
      <c r="S2100" s="5">
        <f>O2100/E2100</f>
        <v>5.3156146179401996E-3</v>
      </c>
      <c r="T2100" t="s">
        <v>8333</v>
      </c>
      <c r="U2100" t="s">
        <v>8337</v>
      </c>
    </row>
    <row r="2101" spans="1:2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0">
        <f t="shared" si="66"/>
        <v>42173.746342592596</v>
      </c>
      <c r="L2101" s="13" t="str">
        <f t="shared" si="67"/>
        <v>2015</v>
      </c>
      <c r="M2101" s="10">
        <f>(((I2101/60)/60)/24)+DATE(1970,1,1)</f>
        <v>42187.152777777781</v>
      </c>
      <c r="N2101" t="b">
        <v>0</v>
      </c>
      <c r="O2101">
        <v>63</v>
      </c>
      <c r="P2101" t="b">
        <v>1</v>
      </c>
      <c r="Q2101" t="s">
        <v>8279</v>
      </c>
      <c r="R2101" s="6">
        <f>E2101/D2101</f>
        <v>1.3236666666666668</v>
      </c>
      <c r="S2101" s="5">
        <f>O2101/E2101</f>
        <v>1.5865021405187609E-2</v>
      </c>
      <c r="T2101" t="s">
        <v>8333</v>
      </c>
      <c r="U2101" t="s">
        <v>8337</v>
      </c>
    </row>
    <row r="2102" spans="1:21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0">
        <f t="shared" si="66"/>
        <v>41074.834965277776</v>
      </c>
      <c r="L2102" s="13" t="str">
        <f t="shared" si="67"/>
        <v>2012</v>
      </c>
      <c r="M2102" s="10">
        <f>(((I2102/60)/60)/24)+DATE(1970,1,1)</f>
        <v>41090.165972222225</v>
      </c>
      <c r="N2102" t="b">
        <v>0</v>
      </c>
      <c r="O2102">
        <v>27</v>
      </c>
      <c r="P2102" t="b">
        <v>1</v>
      </c>
      <c r="Q2102" t="s">
        <v>8279</v>
      </c>
      <c r="R2102" s="6">
        <f>E2102/D2102</f>
        <v>1.3666666666666667</v>
      </c>
      <c r="S2102" s="5">
        <f>O2102/E2102</f>
        <v>3.2926829268292684E-2</v>
      </c>
      <c r="T2102" t="s">
        <v>8333</v>
      </c>
      <c r="U2102" t="s">
        <v>8337</v>
      </c>
    </row>
    <row r="2103" spans="1:21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0">
        <f t="shared" si="66"/>
        <v>40892.149467592593</v>
      </c>
      <c r="L2103" s="13" t="str">
        <f t="shared" si="67"/>
        <v>2011</v>
      </c>
      <c r="M2103" s="10">
        <f>(((I2103/60)/60)/24)+DATE(1970,1,1)</f>
        <v>40952.149467592593</v>
      </c>
      <c r="N2103" t="b">
        <v>0</v>
      </c>
      <c r="O2103">
        <v>44</v>
      </c>
      <c r="P2103" t="b">
        <v>1</v>
      </c>
      <c r="Q2103" t="s">
        <v>8279</v>
      </c>
      <c r="R2103" s="6">
        <f>E2103/D2103</f>
        <v>1.1325000000000001</v>
      </c>
      <c r="S2103" s="5">
        <f>O2103/E2103</f>
        <v>1.9426048565121413E-2</v>
      </c>
      <c r="T2103" t="s">
        <v>8333</v>
      </c>
      <c r="U2103" t="s">
        <v>8337</v>
      </c>
    </row>
    <row r="2104" spans="1:21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0">
        <f t="shared" si="66"/>
        <v>40638.868611111109</v>
      </c>
      <c r="L2104" s="13" t="str">
        <f t="shared" si="67"/>
        <v>2011</v>
      </c>
      <c r="M2104" s="10">
        <f>(((I2104/60)/60)/24)+DATE(1970,1,1)</f>
        <v>40668.868611111109</v>
      </c>
      <c r="N2104" t="b">
        <v>0</v>
      </c>
      <c r="O2104">
        <v>38</v>
      </c>
      <c r="P2104" t="b">
        <v>1</v>
      </c>
      <c r="Q2104" t="s">
        <v>8279</v>
      </c>
      <c r="R2104" s="6">
        <f>E2104/D2104</f>
        <v>1.36</v>
      </c>
      <c r="S2104" s="5">
        <f>O2104/E2104</f>
        <v>2.7941176470588237E-2</v>
      </c>
      <c r="T2104" t="s">
        <v>8333</v>
      </c>
      <c r="U2104" t="s">
        <v>8337</v>
      </c>
    </row>
    <row r="2105" spans="1:21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0">
        <f t="shared" si="66"/>
        <v>41192.754942129628</v>
      </c>
      <c r="L2105" s="13" t="str">
        <f t="shared" si="67"/>
        <v>2012</v>
      </c>
      <c r="M2105" s="10">
        <f>(((I2105/60)/60)/24)+DATE(1970,1,1)</f>
        <v>41222.7966087963</v>
      </c>
      <c r="N2105" t="b">
        <v>0</v>
      </c>
      <c r="O2105">
        <v>115</v>
      </c>
      <c r="P2105" t="b">
        <v>1</v>
      </c>
      <c r="Q2105" t="s">
        <v>8279</v>
      </c>
      <c r="R2105" s="6">
        <f>E2105/D2105</f>
        <v>1.4612318374694613</v>
      </c>
      <c r="S2105" s="5">
        <f>O2105/E2105</f>
        <v>1.0119676170362548E-2</v>
      </c>
      <c r="T2105" t="s">
        <v>8333</v>
      </c>
      <c r="U2105" t="s">
        <v>8337</v>
      </c>
    </row>
    <row r="2106" spans="1:21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0">
        <f t="shared" si="66"/>
        <v>41394.074467592596</v>
      </c>
      <c r="L2106" s="13" t="str">
        <f t="shared" si="67"/>
        <v>2013</v>
      </c>
      <c r="M2106" s="10">
        <f>(((I2106/60)/60)/24)+DATE(1970,1,1)</f>
        <v>41425</v>
      </c>
      <c r="N2106" t="b">
        <v>0</v>
      </c>
      <c r="O2106">
        <v>37</v>
      </c>
      <c r="P2106" t="b">
        <v>1</v>
      </c>
      <c r="Q2106" t="s">
        <v>8279</v>
      </c>
      <c r="R2106" s="6">
        <f>E2106/D2106</f>
        <v>1.2949999999999999</v>
      </c>
      <c r="S2106" s="5">
        <f>O2106/E2106</f>
        <v>3.5714285714285712E-2</v>
      </c>
      <c r="T2106" t="s">
        <v>8333</v>
      </c>
      <c r="U2106" t="s">
        <v>8337</v>
      </c>
    </row>
    <row r="2107" spans="1:21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0">
        <f t="shared" si="66"/>
        <v>41951.788807870369</v>
      </c>
      <c r="L2107" s="13" t="str">
        <f t="shared" si="67"/>
        <v>2014</v>
      </c>
      <c r="M2107" s="10">
        <f>(((I2107/60)/60)/24)+DATE(1970,1,1)</f>
        <v>41964.166666666672</v>
      </c>
      <c r="N2107" t="b">
        <v>0</v>
      </c>
      <c r="O2107">
        <v>99</v>
      </c>
      <c r="P2107" t="b">
        <v>1</v>
      </c>
      <c r="Q2107" t="s">
        <v>8279</v>
      </c>
      <c r="R2107" s="6">
        <f>E2107/D2107</f>
        <v>2.54</v>
      </c>
      <c r="S2107" s="5">
        <f>O2107/E2107</f>
        <v>1.9488188976377954E-2</v>
      </c>
      <c r="T2107" t="s">
        <v>8333</v>
      </c>
      <c r="U2107" t="s">
        <v>8337</v>
      </c>
    </row>
    <row r="2108" spans="1:21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0">
        <f t="shared" si="66"/>
        <v>41270.21497685185</v>
      </c>
      <c r="L2108" s="13" t="str">
        <f t="shared" si="67"/>
        <v>2012</v>
      </c>
      <c r="M2108" s="10">
        <f>(((I2108/60)/60)/24)+DATE(1970,1,1)</f>
        <v>41300.21497685185</v>
      </c>
      <c r="N2108" t="b">
        <v>0</v>
      </c>
      <c r="O2108">
        <v>44</v>
      </c>
      <c r="P2108" t="b">
        <v>1</v>
      </c>
      <c r="Q2108" t="s">
        <v>8279</v>
      </c>
      <c r="R2108" s="6">
        <f>E2108/D2108</f>
        <v>1.0704545454545455</v>
      </c>
      <c r="S2108" s="5">
        <f>O2108/E2108</f>
        <v>1.8683651804670912E-2</v>
      </c>
      <c r="T2108" t="s">
        <v>8333</v>
      </c>
      <c r="U2108" t="s">
        <v>8337</v>
      </c>
    </row>
    <row r="2109" spans="1:21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0">
        <f t="shared" si="66"/>
        <v>41934.71056712963</v>
      </c>
      <c r="L2109" s="13" t="str">
        <f t="shared" si="67"/>
        <v>2014</v>
      </c>
      <c r="M2109" s="10">
        <f>(((I2109/60)/60)/24)+DATE(1970,1,1)</f>
        <v>41955.752233796295</v>
      </c>
      <c r="N2109" t="b">
        <v>0</v>
      </c>
      <c r="O2109">
        <v>58</v>
      </c>
      <c r="P2109" t="b">
        <v>1</v>
      </c>
      <c r="Q2109" t="s">
        <v>8279</v>
      </c>
      <c r="R2109" s="6">
        <f>E2109/D2109</f>
        <v>1.0773299999999999</v>
      </c>
      <c r="S2109" s="5">
        <f>O2109/E2109</f>
        <v>2.691840011881225E-2</v>
      </c>
      <c r="T2109" t="s">
        <v>8333</v>
      </c>
      <c r="U2109" t="s">
        <v>8337</v>
      </c>
    </row>
    <row r="2110" spans="1:21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0">
        <f t="shared" si="66"/>
        <v>41135.175694444442</v>
      </c>
      <c r="L2110" s="13" t="str">
        <f t="shared" si="67"/>
        <v>2012</v>
      </c>
      <c r="M2110" s="10">
        <f>(((I2110/60)/60)/24)+DATE(1970,1,1)</f>
        <v>41162.163194444445</v>
      </c>
      <c r="N2110" t="b">
        <v>0</v>
      </c>
      <c r="O2110">
        <v>191</v>
      </c>
      <c r="P2110" t="b">
        <v>1</v>
      </c>
      <c r="Q2110" t="s">
        <v>8279</v>
      </c>
      <c r="R2110" s="6">
        <f>E2110/D2110</f>
        <v>1.0731250000000001</v>
      </c>
      <c r="S2110" s="5">
        <f>O2110/E2110</f>
        <v>1.1124053581828771E-2</v>
      </c>
      <c r="T2110" t="s">
        <v>8333</v>
      </c>
      <c r="U2110" t="s">
        <v>8337</v>
      </c>
    </row>
    <row r="2111" spans="1:21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0">
        <f t="shared" si="66"/>
        <v>42160.708530092597</v>
      </c>
      <c r="L2111" s="13" t="str">
        <f t="shared" si="67"/>
        <v>2015</v>
      </c>
      <c r="M2111" s="10">
        <f>(((I2111/60)/60)/24)+DATE(1970,1,1)</f>
        <v>42190.708530092597</v>
      </c>
      <c r="N2111" t="b">
        <v>0</v>
      </c>
      <c r="O2111">
        <v>40</v>
      </c>
      <c r="P2111" t="b">
        <v>1</v>
      </c>
      <c r="Q2111" t="s">
        <v>8279</v>
      </c>
      <c r="R2111" s="6">
        <f>E2111/D2111</f>
        <v>1.06525</v>
      </c>
      <c r="S2111" s="5">
        <f>O2111/E2111</f>
        <v>9.3874677305796767E-3</v>
      </c>
      <c r="T2111" t="s">
        <v>8333</v>
      </c>
      <c r="U2111" t="s">
        <v>8337</v>
      </c>
    </row>
    <row r="2112" spans="1:21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0">
        <f t="shared" si="66"/>
        <v>41759.670937499999</v>
      </c>
      <c r="L2112" s="13" t="str">
        <f t="shared" si="67"/>
        <v>2014</v>
      </c>
      <c r="M2112" s="10">
        <f>(((I2112/60)/60)/24)+DATE(1970,1,1)</f>
        <v>41787.207638888889</v>
      </c>
      <c r="N2112" t="b">
        <v>0</v>
      </c>
      <c r="O2112">
        <v>38</v>
      </c>
      <c r="P2112" t="b">
        <v>1</v>
      </c>
      <c r="Q2112" t="s">
        <v>8279</v>
      </c>
      <c r="R2112" s="6">
        <f>E2112/D2112</f>
        <v>1.0035000000000001</v>
      </c>
      <c r="S2112" s="5">
        <f>O2112/E2112</f>
        <v>1.8933731938216243E-2</v>
      </c>
      <c r="T2112" t="s">
        <v>8333</v>
      </c>
      <c r="U2112" t="s">
        <v>8337</v>
      </c>
    </row>
    <row r="2113" spans="1:21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0">
        <f t="shared" si="66"/>
        <v>40703.197048611109</v>
      </c>
      <c r="L2113" s="13" t="str">
        <f t="shared" si="67"/>
        <v>2011</v>
      </c>
      <c r="M2113" s="10">
        <f>(((I2113/60)/60)/24)+DATE(1970,1,1)</f>
        <v>40770.041666666664</v>
      </c>
      <c r="N2113" t="b">
        <v>0</v>
      </c>
      <c r="O2113">
        <v>39</v>
      </c>
      <c r="P2113" t="b">
        <v>1</v>
      </c>
      <c r="Q2113" t="s">
        <v>8279</v>
      </c>
      <c r="R2113" s="6">
        <f>E2113/D2113</f>
        <v>1.0649999999999999</v>
      </c>
      <c r="S2113" s="5">
        <f>O2113/E2113</f>
        <v>1.8309859154929577E-2</v>
      </c>
      <c r="T2113" t="s">
        <v>8333</v>
      </c>
      <c r="U2113" t="s">
        <v>8337</v>
      </c>
    </row>
    <row r="2114" spans="1:21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0">
        <f t="shared" si="66"/>
        <v>41365.928159722222</v>
      </c>
      <c r="L2114" s="13" t="str">
        <f t="shared" si="67"/>
        <v>2013</v>
      </c>
      <c r="M2114" s="10">
        <f>(((I2114/60)/60)/24)+DATE(1970,1,1)</f>
        <v>41379.928159722222</v>
      </c>
      <c r="N2114" t="b">
        <v>0</v>
      </c>
      <c r="O2114">
        <v>11</v>
      </c>
      <c r="P2114" t="b">
        <v>1</v>
      </c>
      <c r="Q2114" t="s">
        <v>8279</v>
      </c>
      <c r="R2114" s="6">
        <f>E2114/D2114</f>
        <v>1</v>
      </c>
      <c r="S2114" s="5">
        <f>O2114/E2114</f>
        <v>3.6666666666666667E-2</v>
      </c>
      <c r="T2114" t="s">
        <v>8333</v>
      </c>
      <c r="U2114" t="s">
        <v>8337</v>
      </c>
    </row>
    <row r="2115" spans="1:21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0">
        <f t="shared" ref="K2115:K2178" si="68">(((J2115/60)/60)/24)+DATE(1970,1,1)</f>
        <v>41870.86546296296</v>
      </c>
      <c r="L2115" s="13" t="str">
        <f t="shared" ref="L2115:L2178" si="69">TEXT(K2115,"yyyy")</f>
        <v>2014</v>
      </c>
      <c r="M2115" s="10">
        <f>(((I2115/60)/60)/24)+DATE(1970,1,1)</f>
        <v>41905.86546296296</v>
      </c>
      <c r="N2115" t="b">
        <v>0</v>
      </c>
      <c r="O2115">
        <v>107</v>
      </c>
      <c r="P2115" t="b">
        <v>1</v>
      </c>
      <c r="Q2115" t="s">
        <v>8279</v>
      </c>
      <c r="R2115" s="6">
        <f>E2115/D2115</f>
        <v>1.0485714285714285</v>
      </c>
      <c r="S2115" s="5">
        <f>O2115/E2115</f>
        <v>1.4577656675749319E-2</v>
      </c>
      <c r="T2115" t="s">
        <v>8333</v>
      </c>
      <c r="U2115" t="s">
        <v>8337</v>
      </c>
    </row>
    <row r="2116" spans="1:21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0">
        <f t="shared" si="68"/>
        <v>40458.815625000003</v>
      </c>
      <c r="L2116" s="13" t="str">
        <f t="shared" si="69"/>
        <v>2010</v>
      </c>
      <c r="M2116" s="10">
        <f>(((I2116/60)/60)/24)+DATE(1970,1,1)</f>
        <v>40521.207638888889</v>
      </c>
      <c r="N2116" t="b">
        <v>0</v>
      </c>
      <c r="O2116">
        <v>147</v>
      </c>
      <c r="P2116" t="b">
        <v>1</v>
      </c>
      <c r="Q2116" t="s">
        <v>8279</v>
      </c>
      <c r="R2116" s="6">
        <f>E2116/D2116</f>
        <v>1.0469999999999999</v>
      </c>
      <c r="S2116" s="5">
        <f>O2116/E2116</f>
        <v>2.8080229226361032E-2</v>
      </c>
      <c r="T2116" t="s">
        <v>8333</v>
      </c>
      <c r="U2116" t="s">
        <v>8337</v>
      </c>
    </row>
    <row r="2117" spans="1:21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0">
        <f t="shared" si="68"/>
        <v>40564.081030092595</v>
      </c>
      <c r="L2117" s="13" t="str">
        <f t="shared" si="69"/>
        <v>2011</v>
      </c>
      <c r="M2117" s="10">
        <f>(((I2117/60)/60)/24)+DATE(1970,1,1)</f>
        <v>40594.081030092595</v>
      </c>
      <c r="N2117" t="b">
        <v>0</v>
      </c>
      <c r="O2117">
        <v>36</v>
      </c>
      <c r="P2117" t="b">
        <v>1</v>
      </c>
      <c r="Q2117" t="s">
        <v>8279</v>
      </c>
      <c r="R2117" s="6">
        <f>E2117/D2117</f>
        <v>2.2566666666666668</v>
      </c>
      <c r="S2117" s="5">
        <f>O2117/E2117</f>
        <v>1.0635155096011817E-2</v>
      </c>
      <c r="T2117" t="s">
        <v>8333</v>
      </c>
      <c r="U2117" t="s">
        <v>8337</v>
      </c>
    </row>
    <row r="2118" spans="1:21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0">
        <f t="shared" si="68"/>
        <v>41136.777812500004</v>
      </c>
      <c r="L2118" s="13" t="str">
        <f t="shared" si="69"/>
        <v>2012</v>
      </c>
      <c r="M2118" s="10">
        <f>(((I2118/60)/60)/24)+DATE(1970,1,1)</f>
        <v>41184.777812500004</v>
      </c>
      <c r="N2118" t="b">
        <v>0</v>
      </c>
      <c r="O2118">
        <v>92</v>
      </c>
      <c r="P2118" t="b">
        <v>1</v>
      </c>
      <c r="Q2118" t="s">
        <v>8279</v>
      </c>
      <c r="R2118" s="6">
        <f>E2118/D2118</f>
        <v>1.0090416666666666</v>
      </c>
      <c r="S2118" s="5">
        <f>O2118/E2118</f>
        <v>1.899492092331833E-3</v>
      </c>
      <c r="T2118" t="s">
        <v>8333</v>
      </c>
      <c r="U2118" t="s">
        <v>8337</v>
      </c>
    </row>
    <row r="2119" spans="1:21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0">
        <f t="shared" si="68"/>
        <v>42290.059594907405</v>
      </c>
      <c r="L2119" s="13" t="str">
        <f t="shared" si="69"/>
        <v>2015</v>
      </c>
      <c r="M2119" s="10">
        <f>(((I2119/60)/60)/24)+DATE(1970,1,1)</f>
        <v>42304.207638888889</v>
      </c>
      <c r="N2119" t="b">
        <v>0</v>
      </c>
      <c r="O2119">
        <v>35</v>
      </c>
      <c r="P2119" t="b">
        <v>1</v>
      </c>
      <c r="Q2119" t="s">
        <v>8279</v>
      </c>
      <c r="R2119" s="6">
        <f>E2119/D2119</f>
        <v>1.4775</v>
      </c>
      <c r="S2119" s="5">
        <f>O2119/E2119</f>
        <v>1.9740552735476594E-2</v>
      </c>
      <c r="T2119" t="s">
        <v>8333</v>
      </c>
      <c r="U2119" t="s">
        <v>8337</v>
      </c>
    </row>
    <row r="2120" spans="1:21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0">
        <f t="shared" si="68"/>
        <v>40718.839537037034</v>
      </c>
      <c r="L2120" s="13" t="str">
        <f t="shared" si="69"/>
        <v>2011</v>
      </c>
      <c r="M2120" s="10">
        <f>(((I2120/60)/60)/24)+DATE(1970,1,1)</f>
        <v>40748.839537037034</v>
      </c>
      <c r="N2120" t="b">
        <v>0</v>
      </c>
      <c r="O2120">
        <v>17</v>
      </c>
      <c r="P2120" t="b">
        <v>1</v>
      </c>
      <c r="Q2120" t="s">
        <v>8279</v>
      </c>
      <c r="R2120" s="6">
        <f>E2120/D2120</f>
        <v>1.3461099999999999</v>
      </c>
      <c r="S2120" s="5">
        <f>O2120/E2120</f>
        <v>1.2628982772581737E-2</v>
      </c>
      <c r="T2120" t="s">
        <v>8333</v>
      </c>
      <c r="U2120" t="s">
        <v>8337</v>
      </c>
    </row>
    <row r="2121" spans="1:21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0">
        <f t="shared" si="68"/>
        <v>41107.130150462966</v>
      </c>
      <c r="L2121" s="13" t="str">
        <f t="shared" si="69"/>
        <v>2012</v>
      </c>
      <c r="M2121" s="10">
        <f>(((I2121/60)/60)/24)+DATE(1970,1,1)</f>
        <v>41137.130150462966</v>
      </c>
      <c r="N2121" t="b">
        <v>0</v>
      </c>
      <c r="O2121">
        <v>22</v>
      </c>
      <c r="P2121" t="b">
        <v>1</v>
      </c>
      <c r="Q2121" t="s">
        <v>8279</v>
      </c>
      <c r="R2121" s="6">
        <f>E2121/D2121</f>
        <v>1.0075000000000001</v>
      </c>
      <c r="S2121" s="5">
        <f>O2121/E2121</f>
        <v>1.0918114143920596E-2</v>
      </c>
      <c r="T2121" t="s">
        <v>8333</v>
      </c>
      <c r="U2121" t="s">
        <v>8337</v>
      </c>
    </row>
    <row r="2122" spans="1:21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0">
        <f t="shared" si="68"/>
        <v>41591.964537037034</v>
      </c>
      <c r="L2122" s="13" t="str">
        <f t="shared" si="69"/>
        <v>2013</v>
      </c>
      <c r="M2122" s="10">
        <f>(((I2122/60)/60)/24)+DATE(1970,1,1)</f>
        <v>41640.964537037034</v>
      </c>
      <c r="N2122" t="b">
        <v>0</v>
      </c>
      <c r="O2122">
        <v>69</v>
      </c>
      <c r="P2122" t="b">
        <v>1</v>
      </c>
      <c r="Q2122" t="s">
        <v>8279</v>
      </c>
      <c r="R2122" s="6">
        <f>E2122/D2122</f>
        <v>1.00880375</v>
      </c>
      <c r="S2122" s="5">
        <f>O2122/E2122</f>
        <v>8.549730311767775E-3</v>
      </c>
      <c r="T2122" t="s">
        <v>8333</v>
      </c>
      <c r="U2122" t="s">
        <v>8337</v>
      </c>
    </row>
    <row r="2123" spans="1:21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0">
        <f t="shared" si="68"/>
        <v>42716.7424537037</v>
      </c>
      <c r="L2123" s="13" t="str">
        <f t="shared" si="69"/>
        <v>2016</v>
      </c>
      <c r="M2123" s="10">
        <f>(((I2123/60)/60)/24)+DATE(1970,1,1)</f>
        <v>42746.7424537037</v>
      </c>
      <c r="N2123" t="b">
        <v>0</v>
      </c>
      <c r="O2123">
        <v>10</v>
      </c>
      <c r="P2123" t="b">
        <v>0</v>
      </c>
      <c r="Q2123" t="s">
        <v>8282</v>
      </c>
      <c r="R2123" s="6">
        <f>E2123/D2123</f>
        <v>5.6800000000000002E-3</v>
      </c>
      <c r="S2123" s="5">
        <f>O2123/E2123</f>
        <v>3.5211267605633804E-2</v>
      </c>
      <c r="T2123" t="s">
        <v>8321</v>
      </c>
      <c r="U2123" t="s">
        <v>8341</v>
      </c>
    </row>
    <row r="2124" spans="1:21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0">
        <f t="shared" si="68"/>
        <v>42712.300567129627</v>
      </c>
      <c r="L2124" s="13" t="str">
        <f t="shared" si="69"/>
        <v>2016</v>
      </c>
      <c r="M2124" s="10">
        <f>(((I2124/60)/60)/24)+DATE(1970,1,1)</f>
        <v>42742.300567129627</v>
      </c>
      <c r="N2124" t="b">
        <v>0</v>
      </c>
      <c r="O2124">
        <v>3</v>
      </c>
      <c r="P2124" t="b">
        <v>0</v>
      </c>
      <c r="Q2124" t="s">
        <v>8282</v>
      </c>
      <c r="R2124" s="6">
        <f>E2124/D2124</f>
        <v>3.875E-3</v>
      </c>
      <c r="S2124" s="5">
        <f>O2124/E2124</f>
        <v>9.6774193548387101E-3</v>
      </c>
      <c r="T2124" t="s">
        <v>8321</v>
      </c>
      <c r="U2124" t="s">
        <v>8341</v>
      </c>
    </row>
    <row r="2125" spans="1:21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0">
        <f t="shared" si="68"/>
        <v>40198.424849537041</v>
      </c>
      <c r="L2125" s="13" t="str">
        <f t="shared" si="69"/>
        <v>2010</v>
      </c>
      <c r="M2125" s="10">
        <f>(((I2125/60)/60)/24)+DATE(1970,1,1)</f>
        <v>40252.290972222225</v>
      </c>
      <c r="N2125" t="b">
        <v>0</v>
      </c>
      <c r="O2125">
        <v>5</v>
      </c>
      <c r="P2125" t="b">
        <v>0</v>
      </c>
      <c r="Q2125" t="s">
        <v>8282</v>
      </c>
      <c r="R2125" s="6">
        <f>E2125/D2125</f>
        <v>0.1</v>
      </c>
      <c r="S2125" s="5">
        <f>O2125/E2125</f>
        <v>0.1</v>
      </c>
      <c r="T2125" t="s">
        <v>8321</v>
      </c>
      <c r="U2125" t="s">
        <v>8341</v>
      </c>
    </row>
    <row r="2126" spans="1:21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0">
        <f t="shared" si="68"/>
        <v>40464.028182870366</v>
      </c>
      <c r="L2126" s="13" t="str">
        <f t="shared" si="69"/>
        <v>2010</v>
      </c>
      <c r="M2126" s="10">
        <f>(((I2126/60)/60)/24)+DATE(1970,1,1)</f>
        <v>40512.208333333336</v>
      </c>
      <c r="N2126" t="b">
        <v>0</v>
      </c>
      <c r="O2126">
        <v>5</v>
      </c>
      <c r="P2126" t="b">
        <v>0</v>
      </c>
      <c r="Q2126" t="s">
        <v>8282</v>
      </c>
      <c r="R2126" s="6">
        <f>E2126/D2126</f>
        <v>0.10454545454545454</v>
      </c>
      <c r="S2126" s="5">
        <f>O2126/E2126</f>
        <v>4.3478260869565216E-2</v>
      </c>
      <c r="T2126" t="s">
        <v>8321</v>
      </c>
      <c r="U2126" t="s">
        <v>8341</v>
      </c>
    </row>
    <row r="2127" spans="1:21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0">
        <f t="shared" si="68"/>
        <v>42191.023530092592</v>
      </c>
      <c r="L2127" s="13" t="str">
        <f t="shared" si="69"/>
        <v>2015</v>
      </c>
      <c r="M2127" s="10">
        <f>(((I2127/60)/60)/24)+DATE(1970,1,1)</f>
        <v>42221.023530092592</v>
      </c>
      <c r="N2127" t="b">
        <v>0</v>
      </c>
      <c r="O2127">
        <v>27</v>
      </c>
      <c r="P2127" t="b">
        <v>0</v>
      </c>
      <c r="Q2127" t="s">
        <v>8282</v>
      </c>
      <c r="R2127" s="6">
        <f>E2127/D2127</f>
        <v>1.4200000000000001E-2</v>
      </c>
      <c r="S2127" s="5">
        <f>O2127/E2127</f>
        <v>3.1690140845070422E-2</v>
      </c>
      <c r="T2127" t="s">
        <v>8321</v>
      </c>
      <c r="U2127" t="s">
        <v>8341</v>
      </c>
    </row>
    <row r="2128" spans="1:21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0">
        <f t="shared" si="68"/>
        <v>41951.973229166666</v>
      </c>
      <c r="L2128" s="13" t="str">
        <f t="shared" si="69"/>
        <v>2014</v>
      </c>
      <c r="M2128" s="10">
        <f>(((I2128/60)/60)/24)+DATE(1970,1,1)</f>
        <v>41981.973229166666</v>
      </c>
      <c r="N2128" t="b">
        <v>0</v>
      </c>
      <c r="O2128">
        <v>2</v>
      </c>
      <c r="P2128" t="b">
        <v>0</v>
      </c>
      <c r="Q2128" t="s">
        <v>8282</v>
      </c>
      <c r="R2128" s="6">
        <f>E2128/D2128</f>
        <v>5.0000000000000001E-4</v>
      </c>
      <c r="S2128" s="5">
        <f>O2128/E2128</f>
        <v>0.2</v>
      </c>
      <c r="T2128" t="s">
        <v>8321</v>
      </c>
      <c r="U2128" t="s">
        <v>8341</v>
      </c>
    </row>
    <row r="2129" spans="1:21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0">
        <f t="shared" si="68"/>
        <v>42045.50535879629</v>
      </c>
      <c r="L2129" s="13" t="str">
        <f t="shared" si="69"/>
        <v>2015</v>
      </c>
      <c r="M2129" s="10">
        <f>(((I2129/60)/60)/24)+DATE(1970,1,1)</f>
        <v>42075.463692129633</v>
      </c>
      <c r="N2129" t="b">
        <v>0</v>
      </c>
      <c r="O2129">
        <v>236</v>
      </c>
      <c r="P2129" t="b">
        <v>0</v>
      </c>
      <c r="Q2129" t="s">
        <v>8282</v>
      </c>
      <c r="R2129" s="6">
        <f>E2129/D2129</f>
        <v>0.28842857142857142</v>
      </c>
      <c r="S2129" s="5">
        <f>O2129/E2129</f>
        <v>2.9222387320455671E-2</v>
      </c>
      <c r="T2129" t="s">
        <v>8321</v>
      </c>
      <c r="U2129" t="s">
        <v>8341</v>
      </c>
    </row>
    <row r="2130" spans="1:21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0">
        <f t="shared" si="68"/>
        <v>41843.772789351853</v>
      </c>
      <c r="L2130" s="13" t="str">
        <f t="shared" si="69"/>
        <v>2014</v>
      </c>
      <c r="M2130" s="10">
        <f>(((I2130/60)/60)/24)+DATE(1970,1,1)</f>
        <v>41903.772789351853</v>
      </c>
      <c r="N2130" t="b">
        <v>0</v>
      </c>
      <c r="O2130">
        <v>1</v>
      </c>
      <c r="P2130" t="b">
        <v>0</v>
      </c>
      <c r="Q2130" t="s">
        <v>8282</v>
      </c>
      <c r="R2130" s="6">
        <f>E2130/D2130</f>
        <v>1.6666666666666668E-3</v>
      </c>
      <c r="S2130" s="5">
        <f>O2130/E2130</f>
        <v>0.04</v>
      </c>
      <c r="T2130" t="s">
        <v>8321</v>
      </c>
      <c r="U2130" t="s">
        <v>8341</v>
      </c>
    </row>
    <row r="2131" spans="1:21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0">
        <f t="shared" si="68"/>
        <v>42409.024305555555</v>
      </c>
      <c r="L2131" s="13" t="str">
        <f t="shared" si="69"/>
        <v>2016</v>
      </c>
      <c r="M2131" s="10">
        <f>(((I2131/60)/60)/24)+DATE(1970,1,1)</f>
        <v>42439.024305555555</v>
      </c>
      <c r="N2131" t="b">
        <v>0</v>
      </c>
      <c r="O2131">
        <v>12</v>
      </c>
      <c r="P2131" t="b">
        <v>0</v>
      </c>
      <c r="Q2131" t="s">
        <v>8282</v>
      </c>
      <c r="R2131" s="6">
        <f>E2131/D2131</f>
        <v>0.11799999999999999</v>
      </c>
      <c r="S2131" s="5">
        <f>O2131/E2131</f>
        <v>5.0847457627118647E-2</v>
      </c>
      <c r="T2131" t="s">
        <v>8321</v>
      </c>
      <c r="U2131" t="s">
        <v>8341</v>
      </c>
    </row>
    <row r="2132" spans="1:21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0">
        <f t="shared" si="68"/>
        <v>41832.086377314816</v>
      </c>
      <c r="L2132" s="13" t="str">
        <f t="shared" si="69"/>
        <v>2014</v>
      </c>
      <c r="M2132" s="10">
        <f>(((I2132/60)/60)/24)+DATE(1970,1,1)</f>
        <v>41867.086377314816</v>
      </c>
      <c r="N2132" t="b">
        <v>0</v>
      </c>
      <c r="O2132">
        <v>4</v>
      </c>
      <c r="P2132" t="b">
        <v>0</v>
      </c>
      <c r="Q2132" t="s">
        <v>8282</v>
      </c>
      <c r="R2132" s="6">
        <f>E2132/D2132</f>
        <v>2.0238095238095236E-3</v>
      </c>
      <c r="S2132" s="5">
        <f>O2132/E2132</f>
        <v>4.7058823529411764E-2</v>
      </c>
      <c r="T2132" t="s">
        <v>8321</v>
      </c>
      <c r="U2132" t="s">
        <v>8341</v>
      </c>
    </row>
    <row r="2133" spans="1:21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0">
        <f t="shared" si="68"/>
        <v>42167.207071759258</v>
      </c>
      <c r="L2133" s="13" t="str">
        <f t="shared" si="69"/>
        <v>2015</v>
      </c>
      <c r="M2133" s="10">
        <f>(((I2133/60)/60)/24)+DATE(1970,1,1)</f>
        <v>42197.207071759258</v>
      </c>
      <c r="N2133" t="b">
        <v>0</v>
      </c>
      <c r="O2133">
        <v>3</v>
      </c>
      <c r="P2133" t="b">
        <v>0</v>
      </c>
      <c r="Q2133" t="s">
        <v>8282</v>
      </c>
      <c r="R2133" s="6">
        <f>E2133/D2133</f>
        <v>0.05</v>
      </c>
      <c r="S2133" s="5">
        <f>O2133/E2133</f>
        <v>0.12</v>
      </c>
      <c r="T2133" t="s">
        <v>8321</v>
      </c>
      <c r="U2133" t="s">
        <v>8341</v>
      </c>
    </row>
    <row r="2134" spans="1:21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0">
        <f t="shared" si="68"/>
        <v>41643.487175925926</v>
      </c>
      <c r="L2134" s="13" t="str">
        <f t="shared" si="69"/>
        <v>2014</v>
      </c>
      <c r="M2134" s="10">
        <f>(((I2134/60)/60)/24)+DATE(1970,1,1)</f>
        <v>41673.487175925926</v>
      </c>
      <c r="N2134" t="b">
        <v>0</v>
      </c>
      <c r="O2134">
        <v>99</v>
      </c>
      <c r="P2134" t="b">
        <v>0</v>
      </c>
      <c r="Q2134" t="s">
        <v>8282</v>
      </c>
      <c r="R2134" s="6">
        <f>E2134/D2134</f>
        <v>2.1129899999999997E-2</v>
      </c>
      <c r="S2134" s="5">
        <f>O2134/E2134</f>
        <v>4.6853037638606911E-2</v>
      </c>
      <c r="T2134" t="s">
        <v>8321</v>
      </c>
      <c r="U2134" t="s">
        <v>8341</v>
      </c>
    </row>
    <row r="2135" spans="1:21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0">
        <f t="shared" si="68"/>
        <v>40619.097210648149</v>
      </c>
      <c r="L2135" s="13" t="str">
        <f t="shared" si="69"/>
        <v>2011</v>
      </c>
      <c r="M2135" s="10">
        <f>(((I2135/60)/60)/24)+DATE(1970,1,1)</f>
        <v>40657.290972222225</v>
      </c>
      <c r="N2135" t="b">
        <v>0</v>
      </c>
      <c r="O2135">
        <v>3</v>
      </c>
      <c r="P2135" t="b">
        <v>0</v>
      </c>
      <c r="Q2135" t="s">
        <v>8282</v>
      </c>
      <c r="R2135" s="6">
        <f>E2135/D2135</f>
        <v>1.6E-2</v>
      </c>
      <c r="S2135" s="5">
        <f>O2135/E2135</f>
        <v>0.1875</v>
      </c>
      <c r="T2135" t="s">
        <v>8321</v>
      </c>
      <c r="U2135" t="s">
        <v>8341</v>
      </c>
    </row>
    <row r="2136" spans="1:21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0">
        <f t="shared" si="68"/>
        <v>41361.886469907404</v>
      </c>
      <c r="L2136" s="13" t="str">
        <f t="shared" si="69"/>
        <v>2013</v>
      </c>
      <c r="M2136" s="10">
        <f>(((I2136/60)/60)/24)+DATE(1970,1,1)</f>
        <v>41391.886469907404</v>
      </c>
      <c r="N2136" t="b">
        <v>0</v>
      </c>
      <c r="O2136">
        <v>3</v>
      </c>
      <c r="P2136" t="b">
        <v>0</v>
      </c>
      <c r="Q2136" t="s">
        <v>8282</v>
      </c>
      <c r="R2136" s="6">
        <f>E2136/D2136</f>
        <v>1.7333333333333333E-2</v>
      </c>
      <c r="S2136" s="5">
        <f>O2136/E2136</f>
        <v>2.8846153846153848E-2</v>
      </c>
      <c r="T2136" t="s">
        <v>8321</v>
      </c>
      <c r="U2136" t="s">
        <v>8341</v>
      </c>
    </row>
    <row r="2137" spans="1:21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0">
        <f t="shared" si="68"/>
        <v>41156.963344907403</v>
      </c>
      <c r="L2137" s="13" t="str">
        <f t="shared" si="69"/>
        <v>2012</v>
      </c>
      <c r="M2137" s="10">
        <f>(((I2137/60)/60)/24)+DATE(1970,1,1)</f>
        <v>41186.963344907403</v>
      </c>
      <c r="N2137" t="b">
        <v>0</v>
      </c>
      <c r="O2137">
        <v>22</v>
      </c>
      <c r="P2137" t="b">
        <v>0</v>
      </c>
      <c r="Q2137" t="s">
        <v>8282</v>
      </c>
      <c r="R2137" s="6">
        <f>E2137/D2137</f>
        <v>9.5600000000000004E-2</v>
      </c>
      <c r="S2137" s="5">
        <f>O2137/E2137</f>
        <v>4.6025104602510462E-2</v>
      </c>
      <c r="T2137" t="s">
        <v>8321</v>
      </c>
      <c r="U2137" t="s">
        <v>8341</v>
      </c>
    </row>
    <row r="2138" spans="1:21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0">
        <f t="shared" si="68"/>
        <v>41536.509097222224</v>
      </c>
      <c r="L2138" s="13" t="str">
        <f t="shared" si="69"/>
        <v>2013</v>
      </c>
      <c r="M2138" s="10">
        <f>(((I2138/60)/60)/24)+DATE(1970,1,1)</f>
        <v>41566.509097222224</v>
      </c>
      <c r="N2138" t="b">
        <v>0</v>
      </c>
      <c r="O2138">
        <v>4</v>
      </c>
      <c r="P2138" t="b">
        <v>0</v>
      </c>
      <c r="Q2138" t="s">
        <v>8282</v>
      </c>
      <c r="R2138" s="6">
        <f>E2138/D2138</f>
        <v>5.9612499999999998E-4</v>
      </c>
      <c r="S2138" s="5">
        <f>O2138/E2138</f>
        <v>8.3875026210945697E-2</v>
      </c>
      <c r="T2138" t="s">
        <v>8321</v>
      </c>
      <c r="U2138" t="s">
        <v>8341</v>
      </c>
    </row>
    <row r="2139" spans="1:21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0">
        <f t="shared" si="68"/>
        <v>41948.771168981482</v>
      </c>
      <c r="L2139" s="13" t="str">
        <f t="shared" si="69"/>
        <v>2014</v>
      </c>
      <c r="M2139" s="10">
        <f>(((I2139/60)/60)/24)+DATE(1970,1,1)</f>
        <v>41978.771168981482</v>
      </c>
      <c r="N2139" t="b">
        <v>0</v>
      </c>
      <c r="O2139">
        <v>534</v>
      </c>
      <c r="P2139" t="b">
        <v>0</v>
      </c>
      <c r="Q2139" t="s">
        <v>8282</v>
      </c>
      <c r="R2139" s="6">
        <f>E2139/D2139</f>
        <v>0.28405999999999998</v>
      </c>
      <c r="S2139" s="5">
        <f>O2139/E2139</f>
        <v>3.759769062874041E-2</v>
      </c>
      <c r="T2139" t="s">
        <v>8321</v>
      </c>
      <c r="U2139" t="s">
        <v>8341</v>
      </c>
    </row>
    <row r="2140" spans="1:21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0">
        <f t="shared" si="68"/>
        <v>41557.013182870374</v>
      </c>
      <c r="L2140" s="13" t="str">
        <f t="shared" si="69"/>
        <v>2013</v>
      </c>
      <c r="M2140" s="10">
        <f>(((I2140/60)/60)/24)+DATE(1970,1,1)</f>
        <v>41587.054849537039</v>
      </c>
      <c r="N2140" t="b">
        <v>0</v>
      </c>
      <c r="O2140">
        <v>12</v>
      </c>
      <c r="P2140" t="b">
        <v>0</v>
      </c>
      <c r="Q2140" t="s">
        <v>8282</v>
      </c>
      <c r="R2140" s="6">
        <f>E2140/D2140</f>
        <v>0.128</v>
      </c>
      <c r="S2140" s="5">
        <f>O2140/E2140</f>
        <v>9.375E-2</v>
      </c>
      <c r="T2140" t="s">
        <v>8321</v>
      </c>
      <c r="U2140" t="s">
        <v>8341</v>
      </c>
    </row>
    <row r="2141" spans="1:21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0">
        <f t="shared" si="68"/>
        <v>42647.750092592592</v>
      </c>
      <c r="L2141" s="13" t="str">
        <f t="shared" si="69"/>
        <v>2016</v>
      </c>
      <c r="M2141" s="10">
        <f>(((I2141/60)/60)/24)+DATE(1970,1,1)</f>
        <v>42677.750092592592</v>
      </c>
      <c r="N2141" t="b">
        <v>0</v>
      </c>
      <c r="O2141">
        <v>56</v>
      </c>
      <c r="P2141" t="b">
        <v>0</v>
      </c>
      <c r="Q2141" t="s">
        <v>8282</v>
      </c>
      <c r="R2141" s="6">
        <f>E2141/D2141</f>
        <v>5.4199999999999998E-2</v>
      </c>
      <c r="S2141" s="5">
        <f>O2141/E2141</f>
        <v>3.4440344403444033E-2</v>
      </c>
      <c r="T2141" t="s">
        <v>8321</v>
      </c>
      <c r="U2141" t="s">
        <v>8341</v>
      </c>
    </row>
    <row r="2142" spans="1:21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0">
        <f t="shared" si="68"/>
        <v>41255.833611111113</v>
      </c>
      <c r="L2142" s="13" t="str">
        <f t="shared" si="69"/>
        <v>2012</v>
      </c>
      <c r="M2142" s="10">
        <f>(((I2142/60)/60)/24)+DATE(1970,1,1)</f>
        <v>41285.833611111113</v>
      </c>
      <c r="N2142" t="b">
        <v>0</v>
      </c>
      <c r="O2142">
        <v>11</v>
      </c>
      <c r="P2142" t="b">
        <v>0</v>
      </c>
      <c r="Q2142" t="s">
        <v>8282</v>
      </c>
      <c r="R2142" s="6">
        <f>E2142/D2142</f>
        <v>1.1199999999999999E-3</v>
      </c>
      <c r="S2142" s="5">
        <f>O2142/E2142</f>
        <v>1.9642857142857142E-2</v>
      </c>
      <c r="T2142" t="s">
        <v>8321</v>
      </c>
      <c r="U2142" t="s">
        <v>8341</v>
      </c>
    </row>
    <row r="2143" spans="1:21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0">
        <f t="shared" si="68"/>
        <v>41927.235636574071</v>
      </c>
      <c r="L2143" s="13" t="str">
        <f t="shared" si="69"/>
        <v>2014</v>
      </c>
      <c r="M2143" s="10">
        <f>(((I2143/60)/60)/24)+DATE(1970,1,1)</f>
        <v>41957.277303240742</v>
      </c>
      <c r="N2143" t="b">
        <v>0</v>
      </c>
      <c r="O2143">
        <v>0</v>
      </c>
      <c r="P2143" t="b">
        <v>0</v>
      </c>
      <c r="Q2143" t="s">
        <v>8282</v>
      </c>
      <c r="R2143" s="6">
        <f>E2143/D2143</f>
        <v>0</v>
      </c>
      <c r="S2143" s="5" t="e">
        <f>O2143/E2143</f>
        <v>#DIV/0!</v>
      </c>
      <c r="T2143" t="s">
        <v>8321</v>
      </c>
      <c r="U2143" t="s">
        <v>8341</v>
      </c>
    </row>
    <row r="2144" spans="1:21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0">
        <f t="shared" si="68"/>
        <v>42340.701504629629</v>
      </c>
      <c r="L2144" s="13" t="str">
        <f t="shared" si="69"/>
        <v>2015</v>
      </c>
      <c r="M2144" s="10">
        <f>(((I2144/60)/60)/24)+DATE(1970,1,1)</f>
        <v>42368.701504629629</v>
      </c>
      <c r="N2144" t="b">
        <v>0</v>
      </c>
      <c r="O2144">
        <v>12</v>
      </c>
      <c r="P2144" t="b">
        <v>0</v>
      </c>
      <c r="Q2144" t="s">
        <v>8282</v>
      </c>
      <c r="R2144" s="6">
        <f>E2144/D2144</f>
        <v>5.7238095238095241E-2</v>
      </c>
      <c r="S2144" s="5">
        <f>O2144/E2144</f>
        <v>1.9966722129783693E-2</v>
      </c>
      <c r="T2144" t="s">
        <v>8321</v>
      </c>
      <c r="U2144" t="s">
        <v>8341</v>
      </c>
    </row>
    <row r="2145" spans="1:21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0">
        <f t="shared" si="68"/>
        <v>40332.886712962965</v>
      </c>
      <c r="L2145" s="13" t="str">
        <f t="shared" si="69"/>
        <v>2010</v>
      </c>
      <c r="M2145" s="10">
        <f>(((I2145/60)/60)/24)+DATE(1970,1,1)</f>
        <v>40380.791666666664</v>
      </c>
      <c r="N2145" t="b">
        <v>0</v>
      </c>
      <c r="O2145">
        <v>5</v>
      </c>
      <c r="P2145" t="b">
        <v>0</v>
      </c>
      <c r="Q2145" t="s">
        <v>8282</v>
      </c>
      <c r="R2145" s="6">
        <f>E2145/D2145</f>
        <v>0.1125</v>
      </c>
      <c r="S2145" s="5">
        <f>O2145/E2145</f>
        <v>2.2222222222222223E-2</v>
      </c>
      <c r="T2145" t="s">
        <v>8321</v>
      </c>
      <c r="U2145" t="s">
        <v>8341</v>
      </c>
    </row>
    <row r="2146" spans="1:21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0">
        <f t="shared" si="68"/>
        <v>41499.546759259261</v>
      </c>
      <c r="L2146" s="13" t="str">
        <f t="shared" si="69"/>
        <v>2013</v>
      </c>
      <c r="M2146" s="10">
        <f>(((I2146/60)/60)/24)+DATE(1970,1,1)</f>
        <v>41531.546759259261</v>
      </c>
      <c r="N2146" t="b">
        <v>0</v>
      </c>
      <c r="O2146">
        <v>24</v>
      </c>
      <c r="P2146" t="b">
        <v>0</v>
      </c>
      <c r="Q2146" t="s">
        <v>8282</v>
      </c>
      <c r="R2146" s="6">
        <f>E2146/D2146</f>
        <v>1.7098591549295775E-2</v>
      </c>
      <c r="S2146" s="5">
        <f>O2146/E2146</f>
        <v>3.9538714991762765E-2</v>
      </c>
      <c r="T2146" t="s">
        <v>8321</v>
      </c>
      <c r="U2146" t="s">
        <v>8341</v>
      </c>
    </row>
    <row r="2147" spans="1:21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0">
        <f t="shared" si="68"/>
        <v>41575.237430555557</v>
      </c>
      <c r="L2147" s="13" t="str">
        <f t="shared" si="69"/>
        <v>2013</v>
      </c>
      <c r="M2147" s="10">
        <f>(((I2147/60)/60)/24)+DATE(1970,1,1)</f>
        <v>41605.279097222221</v>
      </c>
      <c r="N2147" t="b">
        <v>0</v>
      </c>
      <c r="O2147">
        <v>89</v>
      </c>
      <c r="P2147" t="b">
        <v>0</v>
      </c>
      <c r="Q2147" t="s">
        <v>8282</v>
      </c>
      <c r="R2147" s="6">
        <f>E2147/D2147</f>
        <v>0.30433333333333334</v>
      </c>
      <c r="S2147" s="5">
        <f>O2147/E2147</f>
        <v>1.9496166484118293E-2</v>
      </c>
      <c r="T2147" t="s">
        <v>8321</v>
      </c>
      <c r="U2147" t="s">
        <v>8341</v>
      </c>
    </row>
    <row r="2148" spans="1:21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0">
        <f t="shared" si="68"/>
        <v>42397.679513888885</v>
      </c>
      <c r="L2148" s="13" t="str">
        <f t="shared" si="69"/>
        <v>2016</v>
      </c>
      <c r="M2148" s="10">
        <f>(((I2148/60)/60)/24)+DATE(1970,1,1)</f>
        <v>42411.679513888885</v>
      </c>
      <c r="N2148" t="b">
        <v>0</v>
      </c>
      <c r="O2148">
        <v>1</v>
      </c>
      <c r="P2148" t="b">
        <v>0</v>
      </c>
      <c r="Q2148" t="s">
        <v>8282</v>
      </c>
      <c r="R2148" s="6">
        <f>E2148/D2148</f>
        <v>2.0000000000000001E-4</v>
      </c>
      <c r="S2148" s="5">
        <f>O2148/E2148</f>
        <v>1</v>
      </c>
      <c r="T2148" t="s">
        <v>8321</v>
      </c>
      <c r="U2148" t="s">
        <v>8341</v>
      </c>
    </row>
    <row r="2149" spans="1:21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0">
        <f t="shared" si="68"/>
        <v>41927.295694444445</v>
      </c>
      <c r="L2149" s="13" t="str">
        <f t="shared" si="69"/>
        <v>2014</v>
      </c>
      <c r="M2149" s="10">
        <f>(((I2149/60)/60)/24)+DATE(1970,1,1)</f>
        <v>41959.337361111116</v>
      </c>
      <c r="N2149" t="b">
        <v>0</v>
      </c>
      <c r="O2149">
        <v>55</v>
      </c>
      <c r="P2149" t="b">
        <v>0</v>
      </c>
      <c r="Q2149" t="s">
        <v>8282</v>
      </c>
      <c r="R2149" s="6">
        <f>E2149/D2149</f>
        <v>6.9641025641025639E-3</v>
      </c>
      <c r="S2149" s="5">
        <f>O2149/E2149</f>
        <v>2.0250368188512519E-2</v>
      </c>
      <c r="T2149" t="s">
        <v>8321</v>
      </c>
      <c r="U2149" t="s">
        <v>8341</v>
      </c>
    </row>
    <row r="2150" spans="1:21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0">
        <f t="shared" si="68"/>
        <v>42066.733587962968</v>
      </c>
      <c r="L2150" s="13" t="str">
        <f t="shared" si="69"/>
        <v>2015</v>
      </c>
      <c r="M2150" s="10">
        <f>(((I2150/60)/60)/24)+DATE(1970,1,1)</f>
        <v>42096.691921296297</v>
      </c>
      <c r="N2150" t="b">
        <v>0</v>
      </c>
      <c r="O2150">
        <v>2</v>
      </c>
      <c r="P2150" t="b">
        <v>0</v>
      </c>
      <c r="Q2150" t="s">
        <v>8282</v>
      </c>
      <c r="R2150" s="6">
        <f>E2150/D2150</f>
        <v>0.02</v>
      </c>
      <c r="S2150" s="5">
        <f>O2150/E2150</f>
        <v>1</v>
      </c>
      <c r="T2150" t="s">
        <v>8321</v>
      </c>
      <c r="U2150" t="s">
        <v>8341</v>
      </c>
    </row>
    <row r="2151" spans="1:21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0">
        <f t="shared" si="68"/>
        <v>40355.024953703702</v>
      </c>
      <c r="L2151" s="13" t="str">
        <f t="shared" si="69"/>
        <v>2010</v>
      </c>
      <c r="M2151" s="10">
        <f>(((I2151/60)/60)/24)+DATE(1970,1,1)</f>
        <v>40390</v>
      </c>
      <c r="N2151" t="b">
        <v>0</v>
      </c>
      <c r="O2151">
        <v>0</v>
      </c>
      <c r="P2151" t="b">
        <v>0</v>
      </c>
      <c r="Q2151" t="s">
        <v>8282</v>
      </c>
      <c r="R2151" s="6">
        <f>E2151/D2151</f>
        <v>0</v>
      </c>
      <c r="S2151" s="5" t="e">
        <f>O2151/E2151</f>
        <v>#DIV/0!</v>
      </c>
      <c r="T2151" t="s">
        <v>8321</v>
      </c>
      <c r="U2151" t="s">
        <v>8341</v>
      </c>
    </row>
    <row r="2152" spans="1:21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0">
        <f t="shared" si="68"/>
        <v>42534.284710648149</v>
      </c>
      <c r="L2152" s="13" t="str">
        <f t="shared" si="69"/>
        <v>2016</v>
      </c>
      <c r="M2152" s="10">
        <f>(((I2152/60)/60)/24)+DATE(1970,1,1)</f>
        <v>42564.284710648149</v>
      </c>
      <c r="N2152" t="b">
        <v>0</v>
      </c>
      <c r="O2152">
        <v>4</v>
      </c>
      <c r="P2152" t="b">
        <v>0</v>
      </c>
      <c r="Q2152" t="s">
        <v>8282</v>
      </c>
      <c r="R2152" s="6">
        <f>E2152/D2152</f>
        <v>8.0999999999999996E-3</v>
      </c>
      <c r="S2152" s="5">
        <f>O2152/E2152</f>
        <v>9.876543209876543E-3</v>
      </c>
      <c r="T2152" t="s">
        <v>8321</v>
      </c>
      <c r="U2152" t="s">
        <v>8341</v>
      </c>
    </row>
    <row r="2153" spans="1:21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0">
        <f t="shared" si="68"/>
        <v>42520.847384259265</v>
      </c>
      <c r="L2153" s="13" t="str">
        <f t="shared" si="69"/>
        <v>2016</v>
      </c>
      <c r="M2153" s="10">
        <f>(((I2153/60)/60)/24)+DATE(1970,1,1)</f>
        <v>42550.847384259265</v>
      </c>
      <c r="N2153" t="b">
        <v>0</v>
      </c>
      <c r="O2153">
        <v>6</v>
      </c>
      <c r="P2153" t="b">
        <v>0</v>
      </c>
      <c r="Q2153" t="s">
        <v>8282</v>
      </c>
      <c r="R2153" s="6">
        <f>E2153/D2153</f>
        <v>2.6222222222222224E-3</v>
      </c>
      <c r="S2153" s="5">
        <f>O2153/E2153</f>
        <v>5.0847457627118647E-2</v>
      </c>
      <c r="T2153" t="s">
        <v>8321</v>
      </c>
      <c r="U2153" t="s">
        <v>8341</v>
      </c>
    </row>
    <row r="2154" spans="1:21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0">
        <f t="shared" si="68"/>
        <v>41683.832280092596</v>
      </c>
      <c r="L2154" s="13" t="str">
        <f t="shared" si="69"/>
        <v>2014</v>
      </c>
      <c r="M2154" s="10">
        <f>(((I2154/60)/60)/24)+DATE(1970,1,1)</f>
        <v>41713.790613425925</v>
      </c>
      <c r="N2154" t="b">
        <v>0</v>
      </c>
      <c r="O2154">
        <v>4</v>
      </c>
      <c r="P2154" t="b">
        <v>0</v>
      </c>
      <c r="Q2154" t="s">
        <v>8282</v>
      </c>
      <c r="R2154" s="6">
        <f>E2154/D2154</f>
        <v>1.6666666666666668E-3</v>
      </c>
      <c r="S2154" s="5">
        <f>O2154/E2154</f>
        <v>0.08</v>
      </c>
      <c r="T2154" t="s">
        <v>8321</v>
      </c>
      <c r="U2154" t="s">
        <v>8341</v>
      </c>
    </row>
    <row r="2155" spans="1:21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0">
        <f t="shared" si="68"/>
        <v>41974.911087962959</v>
      </c>
      <c r="L2155" s="13" t="str">
        <f t="shared" si="69"/>
        <v>2014</v>
      </c>
      <c r="M2155" s="10">
        <f>(((I2155/60)/60)/24)+DATE(1970,1,1)</f>
        <v>42014.332638888889</v>
      </c>
      <c r="N2155" t="b">
        <v>0</v>
      </c>
      <c r="O2155">
        <v>4</v>
      </c>
      <c r="P2155" t="b">
        <v>0</v>
      </c>
      <c r="Q2155" t="s">
        <v>8282</v>
      </c>
      <c r="R2155" s="6">
        <f>E2155/D2155</f>
        <v>9.1244548809124457E-5</v>
      </c>
      <c r="S2155" s="5">
        <f>O2155/E2155</f>
        <v>0.11764705882352941</v>
      </c>
      <c r="T2155" t="s">
        <v>8321</v>
      </c>
      <c r="U2155" t="s">
        <v>8341</v>
      </c>
    </row>
    <row r="2156" spans="1:21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0">
        <f t="shared" si="68"/>
        <v>41647.632256944446</v>
      </c>
      <c r="L2156" s="13" t="str">
        <f t="shared" si="69"/>
        <v>2014</v>
      </c>
      <c r="M2156" s="10">
        <f>(((I2156/60)/60)/24)+DATE(1970,1,1)</f>
        <v>41667.632256944446</v>
      </c>
      <c r="N2156" t="b">
        <v>0</v>
      </c>
      <c r="O2156">
        <v>2</v>
      </c>
      <c r="P2156" t="b">
        <v>0</v>
      </c>
      <c r="Q2156" t="s">
        <v>8282</v>
      </c>
      <c r="R2156" s="6">
        <f>E2156/D2156</f>
        <v>8.0000000000000002E-3</v>
      </c>
      <c r="S2156" s="5">
        <f>O2156/E2156</f>
        <v>1</v>
      </c>
      <c r="T2156" t="s">
        <v>8321</v>
      </c>
      <c r="U2156" t="s">
        <v>8341</v>
      </c>
    </row>
    <row r="2157" spans="1:21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0">
        <f t="shared" si="68"/>
        <v>42430.747511574074</v>
      </c>
      <c r="L2157" s="13" t="str">
        <f t="shared" si="69"/>
        <v>2016</v>
      </c>
      <c r="M2157" s="10">
        <f>(((I2157/60)/60)/24)+DATE(1970,1,1)</f>
        <v>42460.70584490741</v>
      </c>
      <c r="N2157" t="b">
        <v>0</v>
      </c>
      <c r="O2157">
        <v>5</v>
      </c>
      <c r="P2157" t="b">
        <v>0</v>
      </c>
      <c r="Q2157" t="s">
        <v>8282</v>
      </c>
      <c r="R2157" s="6">
        <f>E2157/D2157</f>
        <v>2.3E-2</v>
      </c>
      <c r="S2157" s="5">
        <f>O2157/E2157</f>
        <v>4.3478260869565216E-2</v>
      </c>
      <c r="T2157" t="s">
        <v>8321</v>
      </c>
      <c r="U2157" t="s">
        <v>8341</v>
      </c>
    </row>
    <row r="2158" spans="1:21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0">
        <f t="shared" si="68"/>
        <v>41488.85423611111</v>
      </c>
      <c r="L2158" s="13" t="str">
        <f t="shared" si="69"/>
        <v>2013</v>
      </c>
      <c r="M2158" s="10">
        <f>(((I2158/60)/60)/24)+DATE(1970,1,1)</f>
        <v>41533.85423611111</v>
      </c>
      <c r="N2158" t="b">
        <v>0</v>
      </c>
      <c r="O2158">
        <v>83</v>
      </c>
      <c r="P2158" t="b">
        <v>0</v>
      </c>
      <c r="Q2158" t="s">
        <v>8282</v>
      </c>
      <c r="R2158" s="6">
        <f>E2158/D2158</f>
        <v>2.6660714285714284E-2</v>
      </c>
      <c r="S2158" s="5">
        <f>O2158/E2158</f>
        <v>5.5592766242464835E-2</v>
      </c>
      <c r="T2158" t="s">
        <v>8321</v>
      </c>
      <c r="U2158" t="s">
        <v>8341</v>
      </c>
    </row>
    <row r="2159" spans="1:21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0">
        <f t="shared" si="68"/>
        <v>42694.98128472222</v>
      </c>
      <c r="L2159" s="13" t="str">
        <f t="shared" si="69"/>
        <v>2016</v>
      </c>
      <c r="M2159" s="10">
        <f>(((I2159/60)/60)/24)+DATE(1970,1,1)</f>
        <v>42727.332638888889</v>
      </c>
      <c r="N2159" t="b">
        <v>0</v>
      </c>
      <c r="O2159">
        <v>57</v>
      </c>
      <c r="P2159" t="b">
        <v>0</v>
      </c>
      <c r="Q2159" t="s">
        <v>8282</v>
      </c>
      <c r="R2159" s="6">
        <f>E2159/D2159</f>
        <v>0.28192</v>
      </c>
      <c r="S2159" s="5">
        <f>O2159/E2159</f>
        <v>2.6958002270147559E-3</v>
      </c>
      <c r="T2159" t="s">
        <v>8321</v>
      </c>
      <c r="U2159" t="s">
        <v>8341</v>
      </c>
    </row>
    <row r="2160" spans="1:21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0">
        <f t="shared" si="68"/>
        <v>41264.853865740741</v>
      </c>
      <c r="L2160" s="13" t="str">
        <f t="shared" si="69"/>
        <v>2012</v>
      </c>
      <c r="M2160" s="10">
        <f>(((I2160/60)/60)/24)+DATE(1970,1,1)</f>
        <v>41309.853865740741</v>
      </c>
      <c r="N2160" t="b">
        <v>0</v>
      </c>
      <c r="O2160">
        <v>311</v>
      </c>
      <c r="P2160" t="b">
        <v>0</v>
      </c>
      <c r="Q2160" t="s">
        <v>8282</v>
      </c>
      <c r="R2160" s="6">
        <f>E2160/D2160</f>
        <v>6.5900366666666668E-2</v>
      </c>
      <c r="S2160" s="5">
        <f>O2160/E2160</f>
        <v>1.5730817886192842E-2</v>
      </c>
      <c r="T2160" t="s">
        <v>8321</v>
      </c>
      <c r="U2160" t="s">
        <v>8341</v>
      </c>
    </row>
    <row r="2161" spans="1:21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0">
        <f t="shared" si="68"/>
        <v>40710.731180555551</v>
      </c>
      <c r="L2161" s="13" t="str">
        <f t="shared" si="69"/>
        <v>2011</v>
      </c>
      <c r="M2161" s="10">
        <f>(((I2161/60)/60)/24)+DATE(1970,1,1)</f>
        <v>40740.731180555551</v>
      </c>
      <c r="N2161" t="b">
        <v>0</v>
      </c>
      <c r="O2161">
        <v>2</v>
      </c>
      <c r="P2161" t="b">
        <v>0</v>
      </c>
      <c r="Q2161" t="s">
        <v>8282</v>
      </c>
      <c r="R2161" s="6">
        <f>E2161/D2161</f>
        <v>7.2222222222222219E-3</v>
      </c>
      <c r="S2161" s="5">
        <f>O2161/E2161</f>
        <v>7.6923076923076927E-2</v>
      </c>
      <c r="T2161" t="s">
        <v>8321</v>
      </c>
      <c r="U2161" t="s">
        <v>8341</v>
      </c>
    </row>
    <row r="2162" spans="1:21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0">
        <f t="shared" si="68"/>
        <v>41018.711863425924</v>
      </c>
      <c r="L2162" s="13" t="str">
        <f t="shared" si="69"/>
        <v>2012</v>
      </c>
      <c r="M2162" s="10">
        <f>(((I2162/60)/60)/24)+DATE(1970,1,1)</f>
        <v>41048.711863425924</v>
      </c>
      <c r="N2162" t="b">
        <v>0</v>
      </c>
      <c r="O2162">
        <v>16</v>
      </c>
      <c r="P2162" t="b">
        <v>0</v>
      </c>
      <c r="Q2162" t="s">
        <v>8282</v>
      </c>
      <c r="R2162" s="6">
        <f>E2162/D2162</f>
        <v>8.5000000000000006E-3</v>
      </c>
      <c r="S2162" s="5">
        <f>O2162/E2162</f>
        <v>0.18823529411764706</v>
      </c>
      <c r="T2162" t="s">
        <v>8321</v>
      </c>
      <c r="U2162" t="s">
        <v>8341</v>
      </c>
    </row>
    <row r="2163" spans="1:21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0">
        <f t="shared" si="68"/>
        <v>42240.852534722217</v>
      </c>
      <c r="L2163" s="13" t="str">
        <f t="shared" si="69"/>
        <v>2015</v>
      </c>
      <c r="M2163" s="10">
        <f>(((I2163/60)/60)/24)+DATE(1970,1,1)</f>
        <v>42270.852534722217</v>
      </c>
      <c r="N2163" t="b">
        <v>0</v>
      </c>
      <c r="O2163">
        <v>13</v>
      </c>
      <c r="P2163" t="b">
        <v>1</v>
      </c>
      <c r="Q2163" t="s">
        <v>8276</v>
      </c>
      <c r="R2163" s="6">
        <f>E2163/D2163</f>
        <v>1.1575</v>
      </c>
      <c r="S2163" s="5">
        <f>O2163/E2163</f>
        <v>2.8077753779697623E-2</v>
      </c>
      <c r="T2163" t="s">
        <v>8333</v>
      </c>
      <c r="U2163" t="s">
        <v>8334</v>
      </c>
    </row>
    <row r="2164" spans="1:21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0">
        <f t="shared" si="68"/>
        <v>41813.766099537039</v>
      </c>
      <c r="L2164" s="13" t="str">
        <f t="shared" si="69"/>
        <v>2014</v>
      </c>
      <c r="M2164" s="10">
        <f>(((I2164/60)/60)/24)+DATE(1970,1,1)</f>
        <v>41844.766099537039</v>
      </c>
      <c r="N2164" t="b">
        <v>0</v>
      </c>
      <c r="O2164">
        <v>58</v>
      </c>
      <c r="P2164" t="b">
        <v>1</v>
      </c>
      <c r="Q2164" t="s">
        <v>8276</v>
      </c>
      <c r="R2164" s="6">
        <f>E2164/D2164</f>
        <v>1.1226666666666667</v>
      </c>
      <c r="S2164" s="5">
        <f>O2164/E2164</f>
        <v>1.1480601741884403E-2</v>
      </c>
      <c r="T2164" t="s">
        <v>8333</v>
      </c>
      <c r="U2164" t="s">
        <v>8334</v>
      </c>
    </row>
    <row r="2165" spans="1:21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0">
        <f t="shared" si="68"/>
        <v>42111.899537037039</v>
      </c>
      <c r="L2165" s="13" t="str">
        <f t="shared" si="69"/>
        <v>2015</v>
      </c>
      <c r="M2165" s="10">
        <f>(((I2165/60)/60)/24)+DATE(1970,1,1)</f>
        <v>42163.159722222219</v>
      </c>
      <c r="N2165" t="b">
        <v>0</v>
      </c>
      <c r="O2165">
        <v>44</v>
      </c>
      <c r="P2165" t="b">
        <v>1</v>
      </c>
      <c r="Q2165" t="s">
        <v>8276</v>
      </c>
      <c r="R2165" s="6">
        <f>E2165/D2165</f>
        <v>1.3220000000000001</v>
      </c>
      <c r="S2165" s="5">
        <f>O2165/E2165</f>
        <v>1.3313161875945537E-2</v>
      </c>
      <c r="T2165" t="s">
        <v>8333</v>
      </c>
      <c r="U2165" t="s">
        <v>8334</v>
      </c>
    </row>
    <row r="2166" spans="1:21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0">
        <f t="shared" si="68"/>
        <v>42515.71775462963</v>
      </c>
      <c r="L2166" s="13" t="str">
        <f t="shared" si="69"/>
        <v>2016</v>
      </c>
      <c r="M2166" s="10">
        <f>(((I2166/60)/60)/24)+DATE(1970,1,1)</f>
        <v>42546.165972222225</v>
      </c>
      <c r="N2166" t="b">
        <v>0</v>
      </c>
      <c r="O2166">
        <v>83</v>
      </c>
      <c r="P2166" t="b">
        <v>1</v>
      </c>
      <c r="Q2166" t="s">
        <v>8276</v>
      </c>
      <c r="R2166" s="6">
        <f>E2166/D2166</f>
        <v>1.0263636363636364</v>
      </c>
      <c r="S2166" s="5">
        <f>O2166/E2166</f>
        <v>1.470327723649247E-2</v>
      </c>
      <c r="T2166" t="s">
        <v>8333</v>
      </c>
      <c r="U2166" t="s">
        <v>8334</v>
      </c>
    </row>
    <row r="2167" spans="1:21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0">
        <f t="shared" si="68"/>
        <v>42438.667071759264</v>
      </c>
      <c r="L2167" s="13" t="str">
        <f t="shared" si="69"/>
        <v>2016</v>
      </c>
      <c r="M2167" s="10">
        <f>(((I2167/60)/60)/24)+DATE(1970,1,1)</f>
        <v>42468.625405092593</v>
      </c>
      <c r="N2167" t="b">
        <v>0</v>
      </c>
      <c r="O2167">
        <v>117</v>
      </c>
      <c r="P2167" t="b">
        <v>1</v>
      </c>
      <c r="Q2167" t="s">
        <v>8276</v>
      </c>
      <c r="R2167" s="6">
        <f>E2167/D2167</f>
        <v>1.3864000000000001</v>
      </c>
      <c r="S2167" s="5">
        <f>O2167/E2167</f>
        <v>3.3756491633006348E-2</v>
      </c>
      <c r="T2167" t="s">
        <v>8333</v>
      </c>
      <c r="U2167" t="s">
        <v>8334</v>
      </c>
    </row>
    <row r="2168" spans="1:21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0">
        <f t="shared" si="68"/>
        <v>41933.838171296295</v>
      </c>
      <c r="L2168" s="13" t="str">
        <f t="shared" si="69"/>
        <v>2014</v>
      </c>
      <c r="M2168" s="10">
        <f>(((I2168/60)/60)/24)+DATE(1970,1,1)</f>
        <v>41978.879837962959</v>
      </c>
      <c r="N2168" t="b">
        <v>0</v>
      </c>
      <c r="O2168">
        <v>32</v>
      </c>
      <c r="P2168" t="b">
        <v>1</v>
      </c>
      <c r="Q2168" t="s">
        <v>8276</v>
      </c>
      <c r="R2168" s="6">
        <f>E2168/D2168</f>
        <v>1.466</v>
      </c>
      <c r="S2168" s="5">
        <f>O2168/E2168</f>
        <v>1.0914051841746248E-2</v>
      </c>
      <c r="T2168" t="s">
        <v>8333</v>
      </c>
      <c r="U2168" t="s">
        <v>8334</v>
      </c>
    </row>
    <row r="2169" spans="1:21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0">
        <f t="shared" si="68"/>
        <v>41153.066400462965</v>
      </c>
      <c r="L2169" s="13" t="str">
        <f t="shared" si="69"/>
        <v>2012</v>
      </c>
      <c r="M2169" s="10">
        <f>(((I2169/60)/60)/24)+DATE(1970,1,1)</f>
        <v>41167.066400462965</v>
      </c>
      <c r="N2169" t="b">
        <v>0</v>
      </c>
      <c r="O2169">
        <v>8</v>
      </c>
      <c r="P2169" t="b">
        <v>1</v>
      </c>
      <c r="Q2169" t="s">
        <v>8276</v>
      </c>
      <c r="R2169" s="6">
        <f>E2169/D2169</f>
        <v>1.2</v>
      </c>
      <c r="S2169" s="5">
        <f>O2169/E2169</f>
        <v>4.4444444444444446E-2</v>
      </c>
      <c r="T2169" t="s">
        <v>8333</v>
      </c>
      <c r="U2169" t="s">
        <v>8334</v>
      </c>
    </row>
    <row r="2170" spans="1:21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0">
        <f t="shared" si="68"/>
        <v>42745.600243055553</v>
      </c>
      <c r="L2170" s="13" t="str">
        <f t="shared" si="69"/>
        <v>2017</v>
      </c>
      <c r="M2170" s="10">
        <f>(((I2170/60)/60)/24)+DATE(1970,1,1)</f>
        <v>42776.208333333328</v>
      </c>
      <c r="N2170" t="b">
        <v>0</v>
      </c>
      <c r="O2170">
        <v>340</v>
      </c>
      <c r="P2170" t="b">
        <v>1</v>
      </c>
      <c r="Q2170" t="s">
        <v>8276</v>
      </c>
      <c r="R2170" s="6">
        <f>E2170/D2170</f>
        <v>1.215816111111111</v>
      </c>
      <c r="S2170" s="5">
        <f>O2170/E2170</f>
        <v>1.5535975149750808E-2</v>
      </c>
      <c r="T2170" t="s">
        <v>8333</v>
      </c>
      <c r="U2170" t="s">
        <v>8334</v>
      </c>
    </row>
    <row r="2171" spans="1:21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0">
        <f t="shared" si="68"/>
        <v>42793.700821759259</v>
      </c>
      <c r="L2171" s="13" t="str">
        <f t="shared" si="69"/>
        <v>2017</v>
      </c>
      <c r="M2171" s="10">
        <f>(((I2171/60)/60)/24)+DATE(1970,1,1)</f>
        <v>42796.700821759259</v>
      </c>
      <c r="N2171" t="b">
        <v>0</v>
      </c>
      <c r="O2171">
        <v>7</v>
      </c>
      <c r="P2171" t="b">
        <v>1</v>
      </c>
      <c r="Q2171" t="s">
        <v>8276</v>
      </c>
      <c r="R2171" s="6">
        <f>E2171/D2171</f>
        <v>1</v>
      </c>
      <c r="S2171" s="5">
        <f>O2171/E2171</f>
        <v>4.5751633986928102E-2</v>
      </c>
      <c r="T2171" t="s">
        <v>8333</v>
      </c>
      <c r="U2171" t="s">
        <v>8334</v>
      </c>
    </row>
    <row r="2172" spans="1:21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0">
        <f t="shared" si="68"/>
        <v>42198.750254629631</v>
      </c>
      <c r="L2172" s="13" t="str">
        <f t="shared" si="69"/>
        <v>2015</v>
      </c>
      <c r="M2172" s="10">
        <f>(((I2172/60)/60)/24)+DATE(1970,1,1)</f>
        <v>42238.750254629631</v>
      </c>
      <c r="N2172" t="b">
        <v>0</v>
      </c>
      <c r="O2172">
        <v>19</v>
      </c>
      <c r="P2172" t="b">
        <v>1</v>
      </c>
      <c r="Q2172" t="s">
        <v>8276</v>
      </c>
      <c r="R2172" s="6">
        <f>E2172/D2172</f>
        <v>1.8085714285714285</v>
      </c>
      <c r="S2172" s="5">
        <f>O2172/E2172</f>
        <v>3.0015797788309637E-2</v>
      </c>
      <c r="T2172" t="s">
        <v>8333</v>
      </c>
      <c r="U2172" t="s">
        <v>8334</v>
      </c>
    </row>
    <row r="2173" spans="1:21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0">
        <f t="shared" si="68"/>
        <v>42141.95711805555</v>
      </c>
      <c r="L2173" s="13" t="str">
        <f t="shared" si="69"/>
        <v>2015</v>
      </c>
      <c r="M2173" s="10">
        <f>(((I2173/60)/60)/24)+DATE(1970,1,1)</f>
        <v>42177.208333333328</v>
      </c>
      <c r="N2173" t="b">
        <v>0</v>
      </c>
      <c r="O2173">
        <v>47</v>
      </c>
      <c r="P2173" t="b">
        <v>1</v>
      </c>
      <c r="Q2173" t="s">
        <v>8276</v>
      </c>
      <c r="R2173" s="6">
        <f>E2173/D2173</f>
        <v>1.0607500000000001</v>
      </c>
      <c r="S2173" s="5">
        <f>O2173/E2173</f>
        <v>1.1077068112184774E-2</v>
      </c>
      <c r="T2173" t="s">
        <v>8333</v>
      </c>
      <c r="U2173" t="s">
        <v>8334</v>
      </c>
    </row>
    <row r="2174" spans="1:21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0">
        <f t="shared" si="68"/>
        <v>42082.580092592587</v>
      </c>
      <c r="L2174" s="13" t="str">
        <f t="shared" si="69"/>
        <v>2015</v>
      </c>
      <c r="M2174" s="10">
        <f>(((I2174/60)/60)/24)+DATE(1970,1,1)</f>
        <v>42112.580092592587</v>
      </c>
      <c r="N2174" t="b">
        <v>0</v>
      </c>
      <c r="O2174">
        <v>13</v>
      </c>
      <c r="P2174" t="b">
        <v>1</v>
      </c>
      <c r="Q2174" t="s">
        <v>8276</v>
      </c>
      <c r="R2174" s="6">
        <f>E2174/D2174</f>
        <v>1</v>
      </c>
      <c r="S2174" s="5">
        <f>O2174/E2174</f>
        <v>1.2999999999999999E-2</v>
      </c>
      <c r="T2174" t="s">
        <v>8333</v>
      </c>
      <c r="U2174" t="s">
        <v>8334</v>
      </c>
    </row>
    <row r="2175" spans="1:21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0">
        <f t="shared" si="68"/>
        <v>41495.692627314813</v>
      </c>
      <c r="L2175" s="13" t="str">
        <f t="shared" si="69"/>
        <v>2013</v>
      </c>
      <c r="M2175" s="10">
        <f>(((I2175/60)/60)/24)+DATE(1970,1,1)</f>
        <v>41527.165972222225</v>
      </c>
      <c r="N2175" t="b">
        <v>0</v>
      </c>
      <c r="O2175">
        <v>90</v>
      </c>
      <c r="P2175" t="b">
        <v>1</v>
      </c>
      <c r="Q2175" t="s">
        <v>8276</v>
      </c>
      <c r="R2175" s="6">
        <f>E2175/D2175</f>
        <v>1.2692857142857144</v>
      </c>
      <c r="S2175" s="5">
        <f>O2175/E2175</f>
        <v>1.6882386043894203E-2</v>
      </c>
      <c r="T2175" t="s">
        <v>8333</v>
      </c>
      <c r="U2175" t="s">
        <v>8334</v>
      </c>
    </row>
    <row r="2176" spans="1:21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0">
        <f t="shared" si="68"/>
        <v>42465.542905092589</v>
      </c>
      <c r="L2176" s="13" t="str">
        <f t="shared" si="69"/>
        <v>2016</v>
      </c>
      <c r="M2176" s="10">
        <f>(((I2176/60)/60)/24)+DATE(1970,1,1)</f>
        <v>42495.542905092589</v>
      </c>
      <c r="N2176" t="b">
        <v>0</v>
      </c>
      <c r="O2176">
        <v>63</v>
      </c>
      <c r="P2176" t="b">
        <v>1</v>
      </c>
      <c r="Q2176" t="s">
        <v>8276</v>
      </c>
      <c r="R2176" s="6">
        <f>E2176/D2176</f>
        <v>1.0297499999999999</v>
      </c>
      <c r="S2176" s="5">
        <f>O2176/E2176</f>
        <v>1.529497450837582E-2</v>
      </c>
      <c r="T2176" t="s">
        <v>8333</v>
      </c>
      <c r="U2176" t="s">
        <v>8334</v>
      </c>
    </row>
    <row r="2177" spans="1:21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0">
        <f t="shared" si="68"/>
        <v>42565.009097222224</v>
      </c>
      <c r="L2177" s="13" t="str">
        <f t="shared" si="69"/>
        <v>2016</v>
      </c>
      <c r="M2177" s="10">
        <f>(((I2177/60)/60)/24)+DATE(1970,1,1)</f>
        <v>42572.009097222224</v>
      </c>
      <c r="N2177" t="b">
        <v>0</v>
      </c>
      <c r="O2177">
        <v>26</v>
      </c>
      <c r="P2177" t="b">
        <v>1</v>
      </c>
      <c r="Q2177" t="s">
        <v>8276</v>
      </c>
      <c r="R2177" s="6">
        <f>E2177/D2177</f>
        <v>2.5</v>
      </c>
      <c r="S2177" s="5">
        <f>O2177/E2177</f>
        <v>1.4857142857142857E-2</v>
      </c>
      <c r="T2177" t="s">
        <v>8333</v>
      </c>
      <c r="U2177" t="s">
        <v>8334</v>
      </c>
    </row>
    <row r="2178" spans="1:21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0">
        <f t="shared" si="68"/>
        <v>42096.633206018523</v>
      </c>
      <c r="L2178" s="13" t="str">
        <f t="shared" si="69"/>
        <v>2015</v>
      </c>
      <c r="M2178" s="10">
        <f>(((I2178/60)/60)/24)+DATE(1970,1,1)</f>
        <v>42126.633206018523</v>
      </c>
      <c r="N2178" t="b">
        <v>0</v>
      </c>
      <c r="O2178">
        <v>71</v>
      </c>
      <c r="P2178" t="b">
        <v>1</v>
      </c>
      <c r="Q2178" t="s">
        <v>8276</v>
      </c>
      <c r="R2178" s="6">
        <f>E2178/D2178</f>
        <v>1.2602</v>
      </c>
      <c r="S2178" s="5">
        <f>O2178/E2178</f>
        <v>1.1268052690049199E-2</v>
      </c>
      <c r="T2178" t="s">
        <v>8333</v>
      </c>
      <c r="U2178" t="s">
        <v>8334</v>
      </c>
    </row>
    <row r="2179" spans="1:21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0">
        <f t="shared" ref="K2179:K2242" si="70">(((J2179/60)/60)/24)+DATE(1970,1,1)</f>
        <v>42502.250775462962</v>
      </c>
      <c r="L2179" s="13" t="str">
        <f t="shared" ref="L2179:L2242" si="71">TEXT(K2179,"yyyy")</f>
        <v>2016</v>
      </c>
      <c r="M2179" s="10">
        <f>(((I2179/60)/60)/24)+DATE(1970,1,1)</f>
        <v>42527.250775462962</v>
      </c>
      <c r="N2179" t="b">
        <v>0</v>
      </c>
      <c r="O2179">
        <v>38</v>
      </c>
      <c r="P2179" t="b">
        <v>1</v>
      </c>
      <c r="Q2179" t="s">
        <v>8276</v>
      </c>
      <c r="R2179" s="6">
        <f>E2179/D2179</f>
        <v>1.0012000000000001</v>
      </c>
      <c r="S2179" s="5">
        <f>O2179/E2179</f>
        <v>1.5181781861765881E-2</v>
      </c>
      <c r="T2179" t="s">
        <v>8333</v>
      </c>
      <c r="U2179" t="s">
        <v>8334</v>
      </c>
    </row>
    <row r="2180" spans="1:21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0">
        <f t="shared" si="70"/>
        <v>42723.63653935185</v>
      </c>
      <c r="L2180" s="13" t="str">
        <f t="shared" si="71"/>
        <v>2016</v>
      </c>
      <c r="M2180" s="10">
        <f>(((I2180/60)/60)/24)+DATE(1970,1,1)</f>
        <v>42753.63653935185</v>
      </c>
      <c r="N2180" t="b">
        <v>0</v>
      </c>
      <c r="O2180">
        <v>859</v>
      </c>
      <c r="P2180" t="b">
        <v>1</v>
      </c>
      <c r="Q2180" t="s">
        <v>8276</v>
      </c>
      <c r="R2180" s="6">
        <f>E2180/D2180</f>
        <v>1.3864000000000001</v>
      </c>
      <c r="S2180" s="5">
        <f>O2180/E2180</f>
        <v>2.4783612233121755E-2</v>
      </c>
      <c r="T2180" t="s">
        <v>8333</v>
      </c>
      <c r="U2180" t="s">
        <v>8334</v>
      </c>
    </row>
    <row r="2181" spans="1:21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0">
        <f t="shared" si="70"/>
        <v>42075.171203703707</v>
      </c>
      <c r="L2181" s="13" t="str">
        <f t="shared" si="71"/>
        <v>2015</v>
      </c>
      <c r="M2181" s="10">
        <f>(((I2181/60)/60)/24)+DATE(1970,1,1)</f>
        <v>42105.171203703707</v>
      </c>
      <c r="N2181" t="b">
        <v>0</v>
      </c>
      <c r="O2181">
        <v>21</v>
      </c>
      <c r="P2181" t="b">
        <v>1</v>
      </c>
      <c r="Q2181" t="s">
        <v>8276</v>
      </c>
      <c r="R2181" s="6">
        <f>E2181/D2181</f>
        <v>1.6140000000000001</v>
      </c>
      <c r="S2181" s="5">
        <f>O2181/E2181</f>
        <v>1.3011152416356878E-2</v>
      </c>
      <c r="T2181" t="s">
        <v>8333</v>
      </c>
      <c r="U2181" t="s">
        <v>8334</v>
      </c>
    </row>
    <row r="2182" spans="1:21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0">
        <f t="shared" si="70"/>
        <v>42279.669768518521</v>
      </c>
      <c r="L2182" s="13" t="str">
        <f t="shared" si="71"/>
        <v>2015</v>
      </c>
      <c r="M2182" s="10">
        <f>(((I2182/60)/60)/24)+DATE(1970,1,1)</f>
        <v>42321.711435185185</v>
      </c>
      <c r="N2182" t="b">
        <v>0</v>
      </c>
      <c r="O2182">
        <v>78</v>
      </c>
      <c r="P2182" t="b">
        <v>1</v>
      </c>
      <c r="Q2182" t="s">
        <v>8276</v>
      </c>
      <c r="R2182" s="6">
        <f>E2182/D2182</f>
        <v>1.071842</v>
      </c>
      <c r="S2182" s="5">
        <f>O2182/E2182</f>
        <v>1.4554383948380451E-2</v>
      </c>
      <c r="T2182" t="s">
        <v>8333</v>
      </c>
      <c r="U2182" t="s">
        <v>8334</v>
      </c>
    </row>
    <row r="2183" spans="1:21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0">
        <f t="shared" si="70"/>
        <v>42773.005243055552</v>
      </c>
      <c r="L2183" s="13" t="str">
        <f t="shared" si="71"/>
        <v>2017</v>
      </c>
      <c r="M2183" s="10">
        <f>(((I2183/60)/60)/24)+DATE(1970,1,1)</f>
        <v>42787.005243055552</v>
      </c>
      <c r="N2183" t="b">
        <v>0</v>
      </c>
      <c r="O2183">
        <v>53</v>
      </c>
      <c r="P2183" t="b">
        <v>1</v>
      </c>
      <c r="Q2183" t="s">
        <v>8297</v>
      </c>
      <c r="R2183" s="6">
        <f>E2183/D2183</f>
        <v>1.5309999999999999</v>
      </c>
      <c r="S2183" s="5">
        <f>O2183/E2183</f>
        <v>1.7308948399738733E-2</v>
      </c>
      <c r="T2183" t="s">
        <v>8321</v>
      </c>
      <c r="U2183" t="s">
        <v>8358</v>
      </c>
    </row>
    <row r="2184" spans="1:21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0">
        <f t="shared" si="70"/>
        <v>41879.900752314818</v>
      </c>
      <c r="L2184" s="13" t="str">
        <f t="shared" si="71"/>
        <v>2014</v>
      </c>
      <c r="M2184" s="10">
        <f>(((I2184/60)/60)/24)+DATE(1970,1,1)</f>
        <v>41914.900752314818</v>
      </c>
      <c r="N2184" t="b">
        <v>0</v>
      </c>
      <c r="O2184">
        <v>356</v>
      </c>
      <c r="P2184" t="b">
        <v>1</v>
      </c>
      <c r="Q2184" t="s">
        <v>8297</v>
      </c>
      <c r="R2184" s="6">
        <f>E2184/D2184</f>
        <v>5.2416666666666663</v>
      </c>
      <c r="S2184" s="5">
        <f>O2184/E2184</f>
        <v>2.2639109697933226E-2</v>
      </c>
      <c r="T2184" t="s">
        <v>8321</v>
      </c>
      <c r="U2184" t="s">
        <v>8358</v>
      </c>
    </row>
    <row r="2185" spans="1:21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0">
        <f t="shared" si="70"/>
        <v>42745.365474537044</v>
      </c>
      <c r="L2185" s="13" t="str">
        <f t="shared" si="71"/>
        <v>2017</v>
      </c>
      <c r="M2185" s="10">
        <f>(((I2185/60)/60)/24)+DATE(1970,1,1)</f>
        <v>42775.208333333328</v>
      </c>
      <c r="N2185" t="b">
        <v>0</v>
      </c>
      <c r="O2185">
        <v>279</v>
      </c>
      <c r="P2185" t="b">
        <v>1</v>
      </c>
      <c r="Q2185" t="s">
        <v>8297</v>
      </c>
      <c r="R2185" s="6">
        <f>E2185/D2185</f>
        <v>4.8927777777777779</v>
      </c>
      <c r="S2185" s="5">
        <f>O2185/E2185</f>
        <v>3.1679345974792779E-2</v>
      </c>
      <c r="T2185" t="s">
        <v>8321</v>
      </c>
      <c r="U2185" t="s">
        <v>8358</v>
      </c>
    </row>
    <row r="2186" spans="1:21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0">
        <f t="shared" si="70"/>
        <v>42380.690289351856</v>
      </c>
      <c r="L2186" s="13" t="str">
        <f t="shared" si="71"/>
        <v>2016</v>
      </c>
      <c r="M2186" s="10">
        <f>(((I2186/60)/60)/24)+DATE(1970,1,1)</f>
        <v>42394.666666666672</v>
      </c>
      <c r="N2186" t="b">
        <v>1</v>
      </c>
      <c r="O2186">
        <v>266</v>
      </c>
      <c r="P2186" t="b">
        <v>1</v>
      </c>
      <c r="Q2186" t="s">
        <v>8297</v>
      </c>
      <c r="R2186" s="6">
        <f>E2186/D2186</f>
        <v>2.8473999999999999</v>
      </c>
      <c r="S2186" s="5">
        <f>O2186/E2186</f>
        <v>9.3418557280325904E-3</v>
      </c>
      <c r="T2186" t="s">
        <v>8321</v>
      </c>
      <c r="U2186" t="s">
        <v>8358</v>
      </c>
    </row>
    <row r="2187" spans="1:21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0">
        <f t="shared" si="70"/>
        <v>41319.349988425929</v>
      </c>
      <c r="L2187" s="13" t="str">
        <f t="shared" si="71"/>
        <v>2013</v>
      </c>
      <c r="M2187" s="10">
        <f>(((I2187/60)/60)/24)+DATE(1970,1,1)</f>
        <v>41359.349988425929</v>
      </c>
      <c r="N2187" t="b">
        <v>0</v>
      </c>
      <c r="O2187">
        <v>623</v>
      </c>
      <c r="P2187" t="b">
        <v>1</v>
      </c>
      <c r="Q2187" t="s">
        <v>8297</v>
      </c>
      <c r="R2187" s="6">
        <f>E2187/D2187</f>
        <v>18.569700000000001</v>
      </c>
      <c r="S2187" s="5">
        <f>O2187/E2187</f>
        <v>6.7098553019165627E-3</v>
      </c>
      <c r="T2187" t="s">
        <v>8321</v>
      </c>
      <c r="U2187" t="s">
        <v>8358</v>
      </c>
    </row>
    <row r="2188" spans="1:21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0">
        <f t="shared" si="70"/>
        <v>42583.615081018521</v>
      </c>
      <c r="L2188" s="13" t="str">
        <f t="shared" si="71"/>
        <v>2016</v>
      </c>
      <c r="M2188" s="10">
        <f>(((I2188/60)/60)/24)+DATE(1970,1,1)</f>
        <v>42620.083333333328</v>
      </c>
      <c r="N2188" t="b">
        <v>0</v>
      </c>
      <c r="O2188">
        <v>392</v>
      </c>
      <c r="P2188" t="b">
        <v>1</v>
      </c>
      <c r="Q2188" t="s">
        <v>8297</v>
      </c>
      <c r="R2188" s="6">
        <f>E2188/D2188</f>
        <v>1.0967499999999999</v>
      </c>
      <c r="S2188" s="5">
        <f>O2188/E2188</f>
        <v>1.7870982448142239E-2</v>
      </c>
      <c r="T2188" t="s">
        <v>8321</v>
      </c>
      <c r="U2188" t="s">
        <v>8358</v>
      </c>
    </row>
    <row r="2189" spans="1:21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0">
        <f t="shared" si="70"/>
        <v>42068.209097222221</v>
      </c>
      <c r="L2189" s="13" t="str">
        <f t="shared" si="71"/>
        <v>2015</v>
      </c>
      <c r="M2189" s="10">
        <f>(((I2189/60)/60)/24)+DATE(1970,1,1)</f>
        <v>42097.165972222225</v>
      </c>
      <c r="N2189" t="b">
        <v>1</v>
      </c>
      <c r="O2189">
        <v>3562</v>
      </c>
      <c r="P2189" t="b">
        <v>1</v>
      </c>
      <c r="Q2189" t="s">
        <v>8297</v>
      </c>
      <c r="R2189" s="6">
        <f>E2189/D2189</f>
        <v>10.146425000000001</v>
      </c>
      <c r="S2189" s="5">
        <f>O2189/E2189</f>
        <v>1.7552980483273667E-2</v>
      </c>
      <c r="T2189" t="s">
        <v>8321</v>
      </c>
      <c r="U2189" t="s">
        <v>8358</v>
      </c>
    </row>
    <row r="2190" spans="1:21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0">
        <f t="shared" si="70"/>
        <v>42633.586122685185</v>
      </c>
      <c r="L2190" s="13" t="str">
        <f t="shared" si="71"/>
        <v>2016</v>
      </c>
      <c r="M2190" s="10">
        <f>(((I2190/60)/60)/24)+DATE(1970,1,1)</f>
        <v>42668.708333333328</v>
      </c>
      <c r="N2190" t="b">
        <v>0</v>
      </c>
      <c r="O2190">
        <v>514</v>
      </c>
      <c r="P2190" t="b">
        <v>1</v>
      </c>
      <c r="Q2190" t="s">
        <v>8297</v>
      </c>
      <c r="R2190" s="6">
        <f>E2190/D2190</f>
        <v>4.1217692027666546</v>
      </c>
      <c r="S2190" s="5">
        <f>O2190/E2190</f>
        <v>2.2698167365864431E-2</v>
      </c>
      <c r="T2190" t="s">
        <v>8321</v>
      </c>
      <c r="U2190" t="s">
        <v>8358</v>
      </c>
    </row>
    <row r="2191" spans="1:21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0">
        <f t="shared" si="70"/>
        <v>42467.788194444445</v>
      </c>
      <c r="L2191" s="13" t="str">
        <f t="shared" si="71"/>
        <v>2016</v>
      </c>
      <c r="M2191" s="10">
        <f>(((I2191/60)/60)/24)+DATE(1970,1,1)</f>
        <v>42481.916666666672</v>
      </c>
      <c r="N2191" t="b">
        <v>0</v>
      </c>
      <c r="O2191">
        <v>88</v>
      </c>
      <c r="P2191" t="b">
        <v>1</v>
      </c>
      <c r="Q2191" t="s">
        <v>8297</v>
      </c>
      <c r="R2191" s="6">
        <f>E2191/D2191</f>
        <v>5.0324999999999998</v>
      </c>
      <c r="S2191" s="5">
        <f>O2191/E2191</f>
        <v>1.4571948998178506E-2</v>
      </c>
      <c r="T2191" t="s">
        <v>8321</v>
      </c>
      <c r="U2191" t="s">
        <v>8358</v>
      </c>
    </row>
    <row r="2192" spans="1:21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0">
        <f t="shared" si="70"/>
        <v>42417.625046296293</v>
      </c>
      <c r="L2192" s="13" t="str">
        <f t="shared" si="71"/>
        <v>2016</v>
      </c>
      <c r="M2192" s="10">
        <f>(((I2192/60)/60)/24)+DATE(1970,1,1)</f>
        <v>42452.290972222225</v>
      </c>
      <c r="N2192" t="b">
        <v>0</v>
      </c>
      <c r="O2192">
        <v>537</v>
      </c>
      <c r="P2192" t="b">
        <v>1</v>
      </c>
      <c r="Q2192" t="s">
        <v>8297</v>
      </c>
      <c r="R2192" s="6">
        <f>E2192/D2192</f>
        <v>1.8461052631578947</v>
      </c>
      <c r="S2192" s="5">
        <f>O2192/E2192</f>
        <v>1.5309613410879233E-2</v>
      </c>
      <c r="T2192" t="s">
        <v>8321</v>
      </c>
      <c r="U2192" t="s">
        <v>8358</v>
      </c>
    </row>
    <row r="2193" spans="1:21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0">
        <f t="shared" si="70"/>
        <v>42768.833645833336</v>
      </c>
      <c r="L2193" s="13" t="str">
        <f t="shared" si="71"/>
        <v>2017</v>
      </c>
      <c r="M2193" s="10">
        <f>(((I2193/60)/60)/24)+DATE(1970,1,1)</f>
        <v>42780.833645833336</v>
      </c>
      <c r="N2193" t="b">
        <v>0</v>
      </c>
      <c r="O2193">
        <v>25</v>
      </c>
      <c r="P2193" t="b">
        <v>1</v>
      </c>
      <c r="Q2193" t="s">
        <v>8297</v>
      </c>
      <c r="R2193" s="6">
        <f>E2193/D2193</f>
        <v>1.1973333333333334</v>
      </c>
      <c r="S2193" s="5">
        <f>O2193/E2193</f>
        <v>2.7839643652561249E-2</v>
      </c>
      <c r="T2193" t="s">
        <v>8321</v>
      </c>
      <c r="U2193" t="s">
        <v>8358</v>
      </c>
    </row>
    <row r="2194" spans="1:21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0">
        <f t="shared" si="70"/>
        <v>42691.8512037037</v>
      </c>
      <c r="L2194" s="13" t="str">
        <f t="shared" si="71"/>
        <v>2016</v>
      </c>
      <c r="M2194" s="10">
        <f>(((I2194/60)/60)/24)+DATE(1970,1,1)</f>
        <v>42719.958333333328</v>
      </c>
      <c r="N2194" t="b">
        <v>0</v>
      </c>
      <c r="O2194">
        <v>3238</v>
      </c>
      <c r="P2194" t="b">
        <v>1</v>
      </c>
      <c r="Q2194" t="s">
        <v>8297</v>
      </c>
      <c r="R2194" s="6">
        <f>E2194/D2194</f>
        <v>10.812401666666668</v>
      </c>
      <c r="S2194" s="5">
        <f>O2194/E2194</f>
        <v>2.4955910967051569E-2</v>
      </c>
      <c r="T2194" t="s">
        <v>8321</v>
      </c>
      <c r="U2194" t="s">
        <v>8358</v>
      </c>
    </row>
    <row r="2195" spans="1:21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0">
        <f t="shared" si="70"/>
        <v>42664.405925925923</v>
      </c>
      <c r="L2195" s="13" t="str">
        <f t="shared" si="71"/>
        <v>2016</v>
      </c>
      <c r="M2195" s="10">
        <f>(((I2195/60)/60)/24)+DATE(1970,1,1)</f>
        <v>42695.207638888889</v>
      </c>
      <c r="N2195" t="b">
        <v>0</v>
      </c>
      <c r="O2195">
        <v>897</v>
      </c>
      <c r="P2195" t="b">
        <v>1</v>
      </c>
      <c r="Q2195" t="s">
        <v>8297</v>
      </c>
      <c r="R2195" s="6">
        <f>E2195/D2195</f>
        <v>4.5237333333333334</v>
      </c>
      <c r="S2195" s="5">
        <f>O2195/E2195</f>
        <v>1.3219170007073804E-2</v>
      </c>
      <c r="T2195" t="s">
        <v>8321</v>
      </c>
      <c r="U2195" t="s">
        <v>8358</v>
      </c>
    </row>
    <row r="2196" spans="1:21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0">
        <f t="shared" si="70"/>
        <v>42425.757986111115</v>
      </c>
      <c r="L2196" s="13" t="str">
        <f t="shared" si="71"/>
        <v>2016</v>
      </c>
      <c r="M2196" s="10">
        <f>(((I2196/60)/60)/24)+DATE(1970,1,1)</f>
        <v>42455.716319444444</v>
      </c>
      <c r="N2196" t="b">
        <v>0</v>
      </c>
      <c r="O2196">
        <v>878</v>
      </c>
      <c r="P2196" t="b">
        <v>1</v>
      </c>
      <c r="Q2196" t="s">
        <v>8297</v>
      </c>
      <c r="R2196" s="6">
        <f>E2196/D2196</f>
        <v>5.3737000000000004</v>
      </c>
      <c r="S2196" s="5">
        <f>O2196/E2196</f>
        <v>1.6338835439269034E-2</v>
      </c>
      <c r="T2196" t="s">
        <v>8321</v>
      </c>
      <c r="U2196" t="s">
        <v>8358</v>
      </c>
    </row>
    <row r="2197" spans="1:21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0">
        <f t="shared" si="70"/>
        <v>42197.771990740745</v>
      </c>
      <c r="L2197" s="13" t="str">
        <f t="shared" si="71"/>
        <v>2015</v>
      </c>
      <c r="M2197" s="10">
        <f>(((I2197/60)/60)/24)+DATE(1970,1,1)</f>
        <v>42227.771990740745</v>
      </c>
      <c r="N2197" t="b">
        <v>0</v>
      </c>
      <c r="O2197">
        <v>115</v>
      </c>
      <c r="P2197" t="b">
        <v>1</v>
      </c>
      <c r="Q2197" t="s">
        <v>8297</v>
      </c>
      <c r="R2197" s="6">
        <f>E2197/D2197</f>
        <v>1.2032608695652174</v>
      </c>
      <c r="S2197" s="5">
        <f>O2197/E2197</f>
        <v>2.077687443541102E-2</v>
      </c>
      <c r="T2197" t="s">
        <v>8321</v>
      </c>
      <c r="U2197" t="s">
        <v>8358</v>
      </c>
    </row>
    <row r="2198" spans="1:21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0">
        <f t="shared" si="70"/>
        <v>42675.487291666665</v>
      </c>
      <c r="L2198" s="13" t="str">
        <f t="shared" si="71"/>
        <v>2016</v>
      </c>
      <c r="M2198" s="10">
        <f>(((I2198/60)/60)/24)+DATE(1970,1,1)</f>
        <v>42706.291666666672</v>
      </c>
      <c r="N2198" t="b">
        <v>0</v>
      </c>
      <c r="O2198">
        <v>234</v>
      </c>
      <c r="P2198" t="b">
        <v>1</v>
      </c>
      <c r="Q2198" t="s">
        <v>8297</v>
      </c>
      <c r="R2198" s="6">
        <f>E2198/D2198</f>
        <v>1.1383571428571428</v>
      </c>
      <c r="S2198" s="5">
        <f>O2198/E2198</f>
        <v>1.4682813578465207E-2</v>
      </c>
      <c r="T2198" t="s">
        <v>8321</v>
      </c>
      <c r="U2198" t="s">
        <v>8358</v>
      </c>
    </row>
    <row r="2199" spans="1:21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0">
        <f t="shared" si="70"/>
        <v>42033.584016203706</v>
      </c>
      <c r="L2199" s="13" t="str">
        <f t="shared" si="71"/>
        <v>2015</v>
      </c>
      <c r="M2199" s="10">
        <f>(((I2199/60)/60)/24)+DATE(1970,1,1)</f>
        <v>42063.584016203706</v>
      </c>
      <c r="N2199" t="b">
        <v>0</v>
      </c>
      <c r="O2199">
        <v>4330</v>
      </c>
      <c r="P2199" t="b">
        <v>1</v>
      </c>
      <c r="Q2199" t="s">
        <v>8297</v>
      </c>
      <c r="R2199" s="6">
        <f>E2199/D2199</f>
        <v>9.5103109999999997</v>
      </c>
      <c r="S2199" s="5">
        <f>O2199/E2199</f>
        <v>1.5176510351063528E-2</v>
      </c>
      <c r="T2199" t="s">
        <v>8321</v>
      </c>
      <c r="U2199" t="s">
        <v>8358</v>
      </c>
    </row>
    <row r="2200" spans="1:21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0">
        <f t="shared" si="70"/>
        <v>42292.513888888891</v>
      </c>
      <c r="L2200" s="13" t="str">
        <f t="shared" si="71"/>
        <v>2015</v>
      </c>
      <c r="M2200" s="10">
        <f>(((I2200/60)/60)/24)+DATE(1970,1,1)</f>
        <v>42322.555555555555</v>
      </c>
      <c r="N2200" t="b">
        <v>0</v>
      </c>
      <c r="O2200">
        <v>651</v>
      </c>
      <c r="P2200" t="b">
        <v>1</v>
      </c>
      <c r="Q2200" t="s">
        <v>8297</v>
      </c>
      <c r="R2200" s="6">
        <f>E2200/D2200</f>
        <v>1.3289249999999999</v>
      </c>
      <c r="S2200" s="5">
        <f>O2200/E2200</f>
        <v>1.2246740786726114E-2</v>
      </c>
      <c r="T2200" t="s">
        <v>8321</v>
      </c>
      <c r="U2200" t="s">
        <v>8358</v>
      </c>
    </row>
    <row r="2201" spans="1:21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0">
        <f t="shared" si="70"/>
        <v>42262.416643518518</v>
      </c>
      <c r="L2201" s="13" t="str">
        <f t="shared" si="71"/>
        <v>2015</v>
      </c>
      <c r="M2201" s="10">
        <f>(((I2201/60)/60)/24)+DATE(1970,1,1)</f>
        <v>42292.416643518518</v>
      </c>
      <c r="N2201" t="b">
        <v>1</v>
      </c>
      <c r="O2201">
        <v>251</v>
      </c>
      <c r="P2201" t="b">
        <v>1</v>
      </c>
      <c r="Q2201" t="s">
        <v>8297</v>
      </c>
      <c r="R2201" s="6">
        <f>E2201/D2201</f>
        <v>1.4697777777777778</v>
      </c>
      <c r="S2201" s="5">
        <f>O2201/E2201</f>
        <v>1.8974901723616572E-2</v>
      </c>
      <c r="T2201" t="s">
        <v>8321</v>
      </c>
      <c r="U2201" t="s">
        <v>8358</v>
      </c>
    </row>
    <row r="2202" spans="1:21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0">
        <f t="shared" si="70"/>
        <v>42163.625787037032</v>
      </c>
      <c r="L2202" s="13" t="str">
        <f t="shared" si="71"/>
        <v>2015</v>
      </c>
      <c r="M2202" s="10">
        <f>(((I2202/60)/60)/24)+DATE(1970,1,1)</f>
        <v>42191.125</v>
      </c>
      <c r="N2202" t="b">
        <v>0</v>
      </c>
      <c r="O2202">
        <v>263</v>
      </c>
      <c r="P2202" t="b">
        <v>1</v>
      </c>
      <c r="Q2202" t="s">
        <v>8297</v>
      </c>
      <c r="R2202" s="6">
        <f>E2202/D2202</f>
        <v>5.4215</v>
      </c>
      <c r="S2202" s="5">
        <f>O2202/E2202</f>
        <v>2.4255279904085585E-2</v>
      </c>
      <c r="T2202" t="s">
        <v>8321</v>
      </c>
      <c r="U2202" t="s">
        <v>8358</v>
      </c>
    </row>
    <row r="2203" spans="1:21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0">
        <f t="shared" si="70"/>
        <v>41276.846817129634</v>
      </c>
      <c r="L2203" s="13" t="str">
        <f t="shared" si="71"/>
        <v>2013</v>
      </c>
      <c r="M2203" s="10">
        <f>(((I2203/60)/60)/24)+DATE(1970,1,1)</f>
        <v>41290.846817129634</v>
      </c>
      <c r="N2203" t="b">
        <v>0</v>
      </c>
      <c r="O2203">
        <v>28</v>
      </c>
      <c r="P2203" t="b">
        <v>1</v>
      </c>
      <c r="Q2203" t="s">
        <v>8280</v>
      </c>
      <c r="R2203" s="6">
        <f>E2203/D2203</f>
        <v>3.8271818181818182</v>
      </c>
      <c r="S2203" s="5">
        <f>O2203/E2203</f>
        <v>6.6509893346635304E-2</v>
      </c>
      <c r="T2203" t="s">
        <v>8333</v>
      </c>
      <c r="U2203" t="s">
        <v>8338</v>
      </c>
    </row>
    <row r="2204" spans="1:21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0">
        <f t="shared" si="70"/>
        <v>41184.849166666667</v>
      </c>
      <c r="L2204" s="13" t="str">
        <f t="shared" si="71"/>
        <v>2012</v>
      </c>
      <c r="M2204" s="10">
        <f>(((I2204/60)/60)/24)+DATE(1970,1,1)</f>
        <v>41214.849166666667</v>
      </c>
      <c r="N2204" t="b">
        <v>0</v>
      </c>
      <c r="O2204">
        <v>721</v>
      </c>
      <c r="P2204" t="b">
        <v>1</v>
      </c>
      <c r="Q2204" t="s">
        <v>8280</v>
      </c>
      <c r="R2204" s="6">
        <f>E2204/D2204</f>
        <v>7.0418124999999998</v>
      </c>
      <c r="S2204" s="5">
        <f>O2204/E2204</f>
        <v>2.5597103018576539E-2</v>
      </c>
      <c r="T2204" t="s">
        <v>8333</v>
      </c>
      <c r="U2204" t="s">
        <v>8338</v>
      </c>
    </row>
    <row r="2205" spans="1:21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0">
        <f t="shared" si="70"/>
        <v>42241.85974537037</v>
      </c>
      <c r="L2205" s="13" t="str">
        <f t="shared" si="71"/>
        <v>2015</v>
      </c>
      <c r="M2205" s="10">
        <f>(((I2205/60)/60)/24)+DATE(1970,1,1)</f>
        <v>42271.85974537037</v>
      </c>
      <c r="N2205" t="b">
        <v>0</v>
      </c>
      <c r="O2205">
        <v>50</v>
      </c>
      <c r="P2205" t="b">
        <v>1</v>
      </c>
      <c r="Q2205" t="s">
        <v>8280</v>
      </c>
      <c r="R2205" s="6">
        <f>E2205/D2205</f>
        <v>1.0954999999999999</v>
      </c>
      <c r="S2205" s="5">
        <f>O2205/E2205</f>
        <v>2.2820629849383843E-2</v>
      </c>
      <c r="T2205" t="s">
        <v>8333</v>
      </c>
      <c r="U2205" t="s">
        <v>8338</v>
      </c>
    </row>
    <row r="2206" spans="1:21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0">
        <f t="shared" si="70"/>
        <v>41312.311562499999</v>
      </c>
      <c r="L2206" s="13" t="str">
        <f t="shared" si="71"/>
        <v>2013</v>
      </c>
      <c r="M2206" s="10">
        <f>(((I2206/60)/60)/24)+DATE(1970,1,1)</f>
        <v>41342.311562499999</v>
      </c>
      <c r="N2206" t="b">
        <v>0</v>
      </c>
      <c r="O2206">
        <v>73</v>
      </c>
      <c r="P2206" t="b">
        <v>1</v>
      </c>
      <c r="Q2206" t="s">
        <v>8280</v>
      </c>
      <c r="R2206" s="6">
        <f>E2206/D2206</f>
        <v>1.3286666666666667</v>
      </c>
      <c r="S2206" s="5">
        <f>O2206/E2206</f>
        <v>3.6628198695434017E-2</v>
      </c>
      <c r="T2206" t="s">
        <v>8333</v>
      </c>
      <c r="U2206" t="s">
        <v>8338</v>
      </c>
    </row>
    <row r="2207" spans="1:21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0">
        <f t="shared" si="70"/>
        <v>41031.82163194444</v>
      </c>
      <c r="L2207" s="13" t="str">
        <f t="shared" si="71"/>
        <v>2012</v>
      </c>
      <c r="M2207" s="10">
        <f>(((I2207/60)/60)/24)+DATE(1970,1,1)</f>
        <v>41061.82163194444</v>
      </c>
      <c r="N2207" t="b">
        <v>0</v>
      </c>
      <c r="O2207">
        <v>27</v>
      </c>
      <c r="P2207" t="b">
        <v>1</v>
      </c>
      <c r="Q2207" t="s">
        <v>8280</v>
      </c>
      <c r="R2207" s="6">
        <f>E2207/D2207</f>
        <v>1.52</v>
      </c>
      <c r="S2207" s="5">
        <f>O2207/E2207</f>
        <v>2.368421052631579E-2</v>
      </c>
      <c r="T2207" t="s">
        <v>8333</v>
      </c>
      <c r="U2207" t="s">
        <v>8338</v>
      </c>
    </row>
    <row r="2208" spans="1:21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0">
        <f t="shared" si="70"/>
        <v>40997.257222222222</v>
      </c>
      <c r="L2208" s="13" t="str">
        <f t="shared" si="71"/>
        <v>2012</v>
      </c>
      <c r="M2208" s="10">
        <f>(((I2208/60)/60)/24)+DATE(1970,1,1)</f>
        <v>41015.257222222222</v>
      </c>
      <c r="N2208" t="b">
        <v>0</v>
      </c>
      <c r="O2208">
        <v>34</v>
      </c>
      <c r="P2208" t="b">
        <v>1</v>
      </c>
      <c r="Q2208" t="s">
        <v>8280</v>
      </c>
      <c r="R2208" s="6">
        <f>E2208/D2208</f>
        <v>1.0272727272727273</v>
      </c>
      <c r="S2208" s="5">
        <f>O2208/E2208</f>
        <v>3.0088495575221239E-2</v>
      </c>
      <c r="T2208" t="s">
        <v>8333</v>
      </c>
      <c r="U2208" t="s">
        <v>8338</v>
      </c>
    </row>
    <row r="2209" spans="1:21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0">
        <f t="shared" si="70"/>
        <v>41564.194131944445</v>
      </c>
      <c r="L2209" s="13" t="str">
        <f t="shared" si="71"/>
        <v>2013</v>
      </c>
      <c r="M2209" s="10">
        <f>(((I2209/60)/60)/24)+DATE(1970,1,1)</f>
        <v>41594.235798611109</v>
      </c>
      <c r="N2209" t="b">
        <v>0</v>
      </c>
      <c r="O2209">
        <v>7</v>
      </c>
      <c r="P2209" t="b">
        <v>1</v>
      </c>
      <c r="Q2209" t="s">
        <v>8280</v>
      </c>
      <c r="R2209" s="6">
        <f>E2209/D2209</f>
        <v>1</v>
      </c>
      <c r="S2209" s="5">
        <f>O2209/E2209</f>
        <v>3.5000000000000001E-3</v>
      </c>
      <c r="T2209" t="s">
        <v>8333</v>
      </c>
      <c r="U2209" t="s">
        <v>8338</v>
      </c>
    </row>
    <row r="2210" spans="1:21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0">
        <f t="shared" si="70"/>
        <v>40946.882245370369</v>
      </c>
      <c r="L2210" s="13" t="str">
        <f t="shared" si="71"/>
        <v>2012</v>
      </c>
      <c r="M2210" s="10">
        <f>(((I2210/60)/60)/24)+DATE(1970,1,1)</f>
        <v>41006.166666666664</v>
      </c>
      <c r="N2210" t="b">
        <v>0</v>
      </c>
      <c r="O2210">
        <v>24</v>
      </c>
      <c r="P2210" t="b">
        <v>1</v>
      </c>
      <c r="Q2210" t="s">
        <v>8280</v>
      </c>
      <c r="R2210" s="6">
        <f>E2210/D2210</f>
        <v>1.016</v>
      </c>
      <c r="S2210" s="5">
        <f>O2210/E2210</f>
        <v>2.3622047244094488E-2</v>
      </c>
      <c r="T2210" t="s">
        <v>8333</v>
      </c>
      <c r="U2210" t="s">
        <v>8338</v>
      </c>
    </row>
    <row r="2211" spans="1:21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0">
        <f t="shared" si="70"/>
        <v>41732.479675925926</v>
      </c>
      <c r="L2211" s="13" t="str">
        <f t="shared" si="71"/>
        <v>2014</v>
      </c>
      <c r="M2211" s="10">
        <f>(((I2211/60)/60)/24)+DATE(1970,1,1)</f>
        <v>41743.958333333336</v>
      </c>
      <c r="N2211" t="b">
        <v>0</v>
      </c>
      <c r="O2211">
        <v>15</v>
      </c>
      <c r="P2211" t="b">
        <v>1</v>
      </c>
      <c r="Q2211" t="s">
        <v>8280</v>
      </c>
      <c r="R2211" s="6">
        <f>E2211/D2211</f>
        <v>1.508</v>
      </c>
      <c r="S2211" s="5">
        <f>O2211/E2211</f>
        <v>1.9893899204244031E-2</v>
      </c>
      <c r="T2211" t="s">
        <v>8333</v>
      </c>
      <c r="U2211" t="s">
        <v>8338</v>
      </c>
    </row>
    <row r="2212" spans="1:21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0">
        <f t="shared" si="70"/>
        <v>40956.066087962965</v>
      </c>
      <c r="L2212" s="13" t="str">
        <f t="shared" si="71"/>
        <v>2012</v>
      </c>
      <c r="M2212" s="10">
        <f>(((I2212/60)/60)/24)+DATE(1970,1,1)</f>
        <v>41013.73333333333</v>
      </c>
      <c r="N2212" t="b">
        <v>0</v>
      </c>
      <c r="O2212">
        <v>72</v>
      </c>
      <c r="P2212" t="b">
        <v>1</v>
      </c>
      <c r="Q2212" t="s">
        <v>8280</v>
      </c>
      <c r="R2212" s="6">
        <f>E2212/D2212</f>
        <v>1.11425</v>
      </c>
      <c r="S2212" s="5">
        <f>O2212/E2212</f>
        <v>1.6154363921920576E-2</v>
      </c>
      <c r="T2212" t="s">
        <v>8333</v>
      </c>
      <c r="U2212" t="s">
        <v>8338</v>
      </c>
    </row>
    <row r="2213" spans="1:21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0">
        <f t="shared" si="70"/>
        <v>41716.785011574073</v>
      </c>
      <c r="L2213" s="13" t="str">
        <f t="shared" si="71"/>
        <v>2014</v>
      </c>
      <c r="M2213" s="10">
        <f>(((I2213/60)/60)/24)+DATE(1970,1,1)</f>
        <v>41739.290972222225</v>
      </c>
      <c r="N2213" t="b">
        <v>0</v>
      </c>
      <c r="O2213">
        <v>120</v>
      </c>
      <c r="P2213" t="b">
        <v>1</v>
      </c>
      <c r="Q2213" t="s">
        <v>8280</v>
      </c>
      <c r="R2213" s="6">
        <f>E2213/D2213</f>
        <v>1.956</v>
      </c>
      <c r="S2213" s="5">
        <f>O2213/E2213</f>
        <v>2.4539877300613498E-2</v>
      </c>
      <c r="T2213" t="s">
        <v>8333</v>
      </c>
      <c r="U2213" t="s">
        <v>8338</v>
      </c>
    </row>
    <row r="2214" spans="1:21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0">
        <f t="shared" si="70"/>
        <v>41548.747418981482</v>
      </c>
      <c r="L2214" s="13" t="str">
        <f t="shared" si="71"/>
        <v>2013</v>
      </c>
      <c r="M2214" s="10">
        <f>(((I2214/60)/60)/24)+DATE(1970,1,1)</f>
        <v>41582.041666666664</v>
      </c>
      <c r="N2214" t="b">
        <v>0</v>
      </c>
      <c r="O2214">
        <v>123</v>
      </c>
      <c r="P2214" t="b">
        <v>1</v>
      </c>
      <c r="Q2214" t="s">
        <v>8280</v>
      </c>
      <c r="R2214" s="6">
        <f>E2214/D2214</f>
        <v>1.1438333333333333</v>
      </c>
      <c r="S2214" s="5">
        <f>O2214/E2214</f>
        <v>1.7922191461460003E-2</v>
      </c>
      <c r="T2214" t="s">
        <v>8333</v>
      </c>
      <c r="U2214" t="s">
        <v>8338</v>
      </c>
    </row>
    <row r="2215" spans="1:21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0">
        <f t="shared" si="70"/>
        <v>42109.826145833329</v>
      </c>
      <c r="L2215" s="13" t="str">
        <f t="shared" si="71"/>
        <v>2015</v>
      </c>
      <c r="M2215" s="10">
        <f>(((I2215/60)/60)/24)+DATE(1970,1,1)</f>
        <v>42139.826145833329</v>
      </c>
      <c r="N2215" t="b">
        <v>0</v>
      </c>
      <c r="O2215">
        <v>1</v>
      </c>
      <c r="P2215" t="b">
        <v>1</v>
      </c>
      <c r="Q2215" t="s">
        <v>8280</v>
      </c>
      <c r="R2215" s="6">
        <f>E2215/D2215</f>
        <v>2</v>
      </c>
      <c r="S2215" s="5">
        <f>O2215/E2215</f>
        <v>0.1</v>
      </c>
      <c r="T2215" t="s">
        <v>8333</v>
      </c>
      <c r="U2215" t="s">
        <v>8338</v>
      </c>
    </row>
    <row r="2216" spans="1:21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0">
        <f t="shared" si="70"/>
        <v>41646.792222222226</v>
      </c>
      <c r="L2216" s="13" t="str">
        <f t="shared" si="71"/>
        <v>2014</v>
      </c>
      <c r="M2216" s="10">
        <f>(((I2216/60)/60)/24)+DATE(1970,1,1)</f>
        <v>41676.792222222226</v>
      </c>
      <c r="N2216" t="b">
        <v>0</v>
      </c>
      <c r="O2216">
        <v>24</v>
      </c>
      <c r="P2216" t="b">
        <v>1</v>
      </c>
      <c r="Q2216" t="s">
        <v>8280</v>
      </c>
      <c r="R2216" s="6">
        <f>E2216/D2216</f>
        <v>2.9250166666666666</v>
      </c>
      <c r="S2216" s="5">
        <f>O2216/E2216</f>
        <v>1.3675135754212227E-2</v>
      </c>
      <c r="T2216" t="s">
        <v>8333</v>
      </c>
      <c r="U2216" t="s">
        <v>8338</v>
      </c>
    </row>
    <row r="2217" spans="1:21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0">
        <f t="shared" si="70"/>
        <v>40958.717268518521</v>
      </c>
      <c r="L2217" s="13" t="str">
        <f t="shared" si="71"/>
        <v>2012</v>
      </c>
      <c r="M2217" s="10">
        <f>(((I2217/60)/60)/24)+DATE(1970,1,1)</f>
        <v>40981.290972222225</v>
      </c>
      <c r="N2217" t="b">
        <v>0</v>
      </c>
      <c r="O2217">
        <v>33</v>
      </c>
      <c r="P2217" t="b">
        <v>1</v>
      </c>
      <c r="Q2217" t="s">
        <v>8280</v>
      </c>
      <c r="R2217" s="6">
        <f>E2217/D2217</f>
        <v>1.5636363636363637</v>
      </c>
      <c r="S2217" s="5">
        <f>O2217/E2217</f>
        <v>3.8372093023255817E-2</v>
      </c>
      <c r="T2217" t="s">
        <v>8333</v>
      </c>
      <c r="U2217" t="s">
        <v>8338</v>
      </c>
    </row>
    <row r="2218" spans="1:21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0">
        <f t="shared" si="70"/>
        <v>42194.751678240747</v>
      </c>
      <c r="L2218" s="13" t="str">
        <f t="shared" si="71"/>
        <v>2015</v>
      </c>
      <c r="M2218" s="10">
        <f>(((I2218/60)/60)/24)+DATE(1970,1,1)</f>
        <v>42208.751678240747</v>
      </c>
      <c r="N2218" t="b">
        <v>0</v>
      </c>
      <c r="O2218">
        <v>14</v>
      </c>
      <c r="P2218" t="b">
        <v>1</v>
      </c>
      <c r="Q2218" t="s">
        <v>8280</v>
      </c>
      <c r="R2218" s="6">
        <f>E2218/D2218</f>
        <v>1.0566666666666666</v>
      </c>
      <c r="S2218" s="5">
        <f>O2218/E2218</f>
        <v>4.4164037854889593E-2</v>
      </c>
      <c r="T2218" t="s">
        <v>8333</v>
      </c>
      <c r="U2218" t="s">
        <v>8338</v>
      </c>
    </row>
    <row r="2219" spans="1:21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0">
        <f t="shared" si="70"/>
        <v>42299.776770833334</v>
      </c>
      <c r="L2219" s="13" t="str">
        <f t="shared" si="71"/>
        <v>2015</v>
      </c>
      <c r="M2219" s="10">
        <f>(((I2219/60)/60)/24)+DATE(1970,1,1)</f>
        <v>42310.333333333328</v>
      </c>
      <c r="N2219" t="b">
        <v>0</v>
      </c>
      <c r="O2219">
        <v>9</v>
      </c>
      <c r="P2219" t="b">
        <v>1</v>
      </c>
      <c r="Q2219" t="s">
        <v>8280</v>
      </c>
      <c r="R2219" s="6">
        <f>E2219/D2219</f>
        <v>1.0119047619047619</v>
      </c>
      <c r="S2219" s="5">
        <f>O2219/E2219</f>
        <v>2.1176470588235293E-2</v>
      </c>
      <c r="T2219" t="s">
        <v>8333</v>
      </c>
      <c r="U2219" t="s">
        <v>8338</v>
      </c>
    </row>
    <row r="2220" spans="1:21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0">
        <f t="shared" si="70"/>
        <v>41127.812303240738</v>
      </c>
      <c r="L2220" s="13" t="str">
        <f t="shared" si="71"/>
        <v>2012</v>
      </c>
      <c r="M2220" s="10">
        <f>(((I2220/60)/60)/24)+DATE(1970,1,1)</f>
        <v>41150</v>
      </c>
      <c r="N2220" t="b">
        <v>0</v>
      </c>
      <c r="O2220">
        <v>76</v>
      </c>
      <c r="P2220" t="b">
        <v>1</v>
      </c>
      <c r="Q2220" t="s">
        <v>8280</v>
      </c>
      <c r="R2220" s="6">
        <f>E2220/D2220</f>
        <v>1.2283299999999999</v>
      </c>
      <c r="S2220" s="5">
        <f>O2220/E2220</f>
        <v>3.0936311903153064E-2</v>
      </c>
      <c r="T2220" t="s">
        <v>8333</v>
      </c>
      <c r="U2220" t="s">
        <v>8338</v>
      </c>
    </row>
    <row r="2221" spans="1:21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0">
        <f t="shared" si="70"/>
        <v>42205.718888888892</v>
      </c>
      <c r="L2221" s="13" t="str">
        <f t="shared" si="71"/>
        <v>2015</v>
      </c>
      <c r="M2221" s="10">
        <f>(((I2221/60)/60)/24)+DATE(1970,1,1)</f>
        <v>42235.718888888892</v>
      </c>
      <c r="N2221" t="b">
        <v>0</v>
      </c>
      <c r="O2221">
        <v>19</v>
      </c>
      <c r="P2221" t="b">
        <v>1</v>
      </c>
      <c r="Q2221" t="s">
        <v>8280</v>
      </c>
      <c r="R2221" s="6">
        <f>E2221/D2221</f>
        <v>1.0149999999999999</v>
      </c>
      <c r="S2221" s="5">
        <f>O2221/E2221</f>
        <v>1.8719211822660099E-2</v>
      </c>
      <c r="T2221" t="s">
        <v>8333</v>
      </c>
      <c r="U2221" t="s">
        <v>8338</v>
      </c>
    </row>
    <row r="2222" spans="1:21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0">
        <f t="shared" si="70"/>
        <v>41452.060601851852</v>
      </c>
      <c r="L2222" s="13" t="str">
        <f t="shared" si="71"/>
        <v>2013</v>
      </c>
      <c r="M2222" s="10">
        <f>(((I2222/60)/60)/24)+DATE(1970,1,1)</f>
        <v>41482.060601851852</v>
      </c>
      <c r="N2222" t="b">
        <v>0</v>
      </c>
      <c r="O2222">
        <v>69</v>
      </c>
      <c r="P2222" t="b">
        <v>1</v>
      </c>
      <c r="Q2222" t="s">
        <v>8280</v>
      </c>
      <c r="R2222" s="6">
        <f>E2222/D2222</f>
        <v>1.0114285714285713</v>
      </c>
      <c r="S2222" s="5">
        <f>O2222/E2222</f>
        <v>1.9491525423728815E-2</v>
      </c>
      <c r="T2222" t="s">
        <v>8333</v>
      </c>
      <c r="U2222" t="s">
        <v>8338</v>
      </c>
    </row>
    <row r="2223" spans="1:21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0">
        <f t="shared" si="70"/>
        <v>42452.666770833333</v>
      </c>
      <c r="L2223" s="13" t="str">
        <f t="shared" si="71"/>
        <v>2016</v>
      </c>
      <c r="M2223" s="10">
        <f>(((I2223/60)/60)/24)+DATE(1970,1,1)</f>
        <v>42483</v>
      </c>
      <c r="N2223" t="b">
        <v>0</v>
      </c>
      <c r="O2223">
        <v>218</v>
      </c>
      <c r="P2223" t="b">
        <v>1</v>
      </c>
      <c r="Q2223" t="s">
        <v>8297</v>
      </c>
      <c r="R2223" s="6">
        <f>E2223/D2223</f>
        <v>1.0811999999999999</v>
      </c>
      <c r="S2223" s="5">
        <f>O2223/E2223</f>
        <v>2.6883709458626219E-2</v>
      </c>
      <c r="T2223" t="s">
        <v>8321</v>
      </c>
      <c r="U2223" t="s">
        <v>8358</v>
      </c>
    </row>
    <row r="2224" spans="1:21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0">
        <f t="shared" si="70"/>
        <v>40906.787581018521</v>
      </c>
      <c r="L2224" s="13" t="str">
        <f t="shared" si="71"/>
        <v>2011</v>
      </c>
      <c r="M2224" s="10">
        <f>(((I2224/60)/60)/24)+DATE(1970,1,1)</f>
        <v>40936.787581018521</v>
      </c>
      <c r="N2224" t="b">
        <v>0</v>
      </c>
      <c r="O2224">
        <v>30</v>
      </c>
      <c r="P2224" t="b">
        <v>1</v>
      </c>
      <c r="Q2224" t="s">
        <v>8297</v>
      </c>
      <c r="R2224" s="6">
        <f>E2224/D2224</f>
        <v>1.6259999999999999</v>
      </c>
      <c r="S2224" s="5">
        <f>O2224/E2224</f>
        <v>3.6900369003690037E-2</v>
      </c>
      <c r="T2224" t="s">
        <v>8321</v>
      </c>
      <c r="U2224" t="s">
        <v>8358</v>
      </c>
    </row>
    <row r="2225" spans="1:21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0">
        <f t="shared" si="70"/>
        <v>42152.640833333338</v>
      </c>
      <c r="L2225" s="13" t="str">
        <f t="shared" si="71"/>
        <v>2015</v>
      </c>
      <c r="M2225" s="10">
        <f>(((I2225/60)/60)/24)+DATE(1970,1,1)</f>
        <v>42182.640833333338</v>
      </c>
      <c r="N2225" t="b">
        <v>0</v>
      </c>
      <c r="O2225">
        <v>100</v>
      </c>
      <c r="P2225" t="b">
        <v>1</v>
      </c>
      <c r="Q2225" t="s">
        <v>8297</v>
      </c>
      <c r="R2225" s="6">
        <f>E2225/D2225</f>
        <v>1.0580000000000001</v>
      </c>
      <c r="S2225" s="5">
        <f>O2225/E2225</f>
        <v>4.8470747903640154E-3</v>
      </c>
      <c r="T2225" t="s">
        <v>8321</v>
      </c>
      <c r="U2225" t="s">
        <v>8358</v>
      </c>
    </row>
    <row r="2226" spans="1:21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0">
        <f t="shared" si="70"/>
        <v>42644.667534722219</v>
      </c>
      <c r="L2226" s="13" t="str">
        <f t="shared" si="71"/>
        <v>2016</v>
      </c>
      <c r="M2226" s="10">
        <f>(((I2226/60)/60)/24)+DATE(1970,1,1)</f>
        <v>42672.791666666672</v>
      </c>
      <c r="N2226" t="b">
        <v>0</v>
      </c>
      <c r="O2226">
        <v>296</v>
      </c>
      <c r="P2226" t="b">
        <v>1</v>
      </c>
      <c r="Q2226" t="s">
        <v>8297</v>
      </c>
      <c r="R2226" s="6">
        <f>E2226/D2226</f>
        <v>2.4315000000000002</v>
      </c>
      <c r="S2226" s="5">
        <f>O2226/E2226</f>
        <v>1.2173555418465968E-2</v>
      </c>
      <c r="T2226" t="s">
        <v>8321</v>
      </c>
      <c r="U2226" t="s">
        <v>8358</v>
      </c>
    </row>
    <row r="2227" spans="1:21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0">
        <f t="shared" si="70"/>
        <v>41873.79184027778</v>
      </c>
      <c r="L2227" s="13" t="str">
        <f t="shared" si="71"/>
        <v>2014</v>
      </c>
      <c r="M2227" s="10">
        <f>(((I2227/60)/60)/24)+DATE(1970,1,1)</f>
        <v>41903.79184027778</v>
      </c>
      <c r="N2227" t="b">
        <v>0</v>
      </c>
      <c r="O2227">
        <v>1204</v>
      </c>
      <c r="P2227" t="b">
        <v>1</v>
      </c>
      <c r="Q2227" t="s">
        <v>8297</v>
      </c>
      <c r="R2227" s="6">
        <f>E2227/D2227</f>
        <v>9.4483338095238096</v>
      </c>
      <c r="S2227" s="5">
        <f>O2227/E2227</f>
        <v>6.0680893043323688E-3</v>
      </c>
      <c r="T2227" t="s">
        <v>8321</v>
      </c>
      <c r="U2227" t="s">
        <v>8358</v>
      </c>
    </row>
    <row r="2228" spans="1:21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0">
        <f t="shared" si="70"/>
        <v>42381.79886574074</v>
      </c>
      <c r="L2228" s="13" t="str">
        <f t="shared" si="71"/>
        <v>2016</v>
      </c>
      <c r="M2228" s="10">
        <f>(((I2228/60)/60)/24)+DATE(1970,1,1)</f>
        <v>42412.207638888889</v>
      </c>
      <c r="N2228" t="b">
        <v>0</v>
      </c>
      <c r="O2228">
        <v>321</v>
      </c>
      <c r="P2228" t="b">
        <v>1</v>
      </c>
      <c r="Q2228" t="s">
        <v>8297</v>
      </c>
      <c r="R2228" s="6">
        <f>E2228/D2228</f>
        <v>1.0846283333333333</v>
      </c>
      <c r="S2228" s="5">
        <f>O2228/E2228</f>
        <v>1.6441884086253817E-2</v>
      </c>
      <c r="T2228" t="s">
        <v>8321</v>
      </c>
      <c r="U2228" t="s">
        <v>8358</v>
      </c>
    </row>
    <row r="2229" spans="1:21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0">
        <f t="shared" si="70"/>
        <v>41561.807349537034</v>
      </c>
      <c r="L2229" s="13" t="str">
        <f t="shared" si="71"/>
        <v>2013</v>
      </c>
      <c r="M2229" s="10">
        <f>(((I2229/60)/60)/24)+DATE(1970,1,1)</f>
        <v>41591.849016203705</v>
      </c>
      <c r="N2229" t="b">
        <v>0</v>
      </c>
      <c r="O2229">
        <v>301</v>
      </c>
      <c r="P2229" t="b">
        <v>1</v>
      </c>
      <c r="Q2229" t="s">
        <v>8297</v>
      </c>
      <c r="R2229" s="6">
        <f>E2229/D2229</f>
        <v>1.5737692307692308</v>
      </c>
      <c r="S2229" s="5">
        <f>O2229/E2229</f>
        <v>1.4712351532332959E-2</v>
      </c>
      <c r="T2229" t="s">
        <v>8321</v>
      </c>
      <c r="U2229" t="s">
        <v>8358</v>
      </c>
    </row>
    <row r="2230" spans="1:21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0">
        <f t="shared" si="70"/>
        <v>42202.278194444443</v>
      </c>
      <c r="L2230" s="13" t="str">
        <f t="shared" si="71"/>
        <v>2015</v>
      </c>
      <c r="M2230" s="10">
        <f>(((I2230/60)/60)/24)+DATE(1970,1,1)</f>
        <v>42232.278194444443</v>
      </c>
      <c r="N2230" t="b">
        <v>0</v>
      </c>
      <c r="O2230">
        <v>144</v>
      </c>
      <c r="P2230" t="b">
        <v>1</v>
      </c>
      <c r="Q2230" t="s">
        <v>8297</v>
      </c>
      <c r="R2230" s="6">
        <f>E2230/D2230</f>
        <v>11.744899999999999</v>
      </c>
      <c r="S2230" s="5">
        <f>O2230/E2230</f>
        <v>1.2260640788767891E-2</v>
      </c>
      <c r="T2230" t="s">
        <v>8321</v>
      </c>
      <c r="U2230" t="s">
        <v>8358</v>
      </c>
    </row>
    <row r="2231" spans="1:21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0">
        <f t="shared" si="70"/>
        <v>41484.664247685185</v>
      </c>
      <c r="L2231" s="13" t="str">
        <f t="shared" si="71"/>
        <v>2013</v>
      </c>
      <c r="M2231" s="10">
        <f>(((I2231/60)/60)/24)+DATE(1970,1,1)</f>
        <v>41520.166666666664</v>
      </c>
      <c r="N2231" t="b">
        <v>0</v>
      </c>
      <c r="O2231">
        <v>539</v>
      </c>
      <c r="P2231" t="b">
        <v>1</v>
      </c>
      <c r="Q2231" t="s">
        <v>8297</v>
      </c>
      <c r="R2231" s="6">
        <f>E2231/D2231</f>
        <v>1.7104755366949576</v>
      </c>
      <c r="S2231" s="5">
        <f>O2231/E2231</f>
        <v>3.9330634916117754E-2</v>
      </c>
      <c r="T2231" t="s">
        <v>8321</v>
      </c>
      <c r="U2231" t="s">
        <v>8358</v>
      </c>
    </row>
    <row r="2232" spans="1:21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0">
        <f t="shared" si="70"/>
        <v>41724.881099537037</v>
      </c>
      <c r="L2232" s="13" t="str">
        <f t="shared" si="71"/>
        <v>2014</v>
      </c>
      <c r="M2232" s="10">
        <f>(((I2232/60)/60)/24)+DATE(1970,1,1)</f>
        <v>41754.881099537037</v>
      </c>
      <c r="N2232" t="b">
        <v>0</v>
      </c>
      <c r="O2232">
        <v>498</v>
      </c>
      <c r="P2232" t="b">
        <v>1</v>
      </c>
      <c r="Q2232" t="s">
        <v>8297</v>
      </c>
      <c r="R2232" s="6">
        <f>E2232/D2232</f>
        <v>1.2595294117647058</v>
      </c>
      <c r="S2232" s="5">
        <f>O2232/E2232</f>
        <v>4.6515972351952178E-2</v>
      </c>
      <c r="T2232" t="s">
        <v>8321</v>
      </c>
      <c r="U2232" t="s">
        <v>8358</v>
      </c>
    </row>
    <row r="2233" spans="1:21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0">
        <f t="shared" si="70"/>
        <v>41423.910891203705</v>
      </c>
      <c r="L2233" s="13" t="str">
        <f t="shared" si="71"/>
        <v>2013</v>
      </c>
      <c r="M2233" s="10">
        <f>(((I2233/60)/60)/24)+DATE(1970,1,1)</f>
        <v>41450.208333333336</v>
      </c>
      <c r="N2233" t="b">
        <v>0</v>
      </c>
      <c r="O2233">
        <v>1113</v>
      </c>
      <c r="P2233" t="b">
        <v>1</v>
      </c>
      <c r="Q2233" t="s">
        <v>8297</v>
      </c>
      <c r="R2233" s="6">
        <f>E2233/D2233</f>
        <v>12.121296000000001</v>
      </c>
      <c r="S2233" s="5">
        <f>O2233/E2233</f>
        <v>3.6728745837078802E-2</v>
      </c>
      <c r="T2233" t="s">
        <v>8321</v>
      </c>
      <c r="U2233" t="s">
        <v>8358</v>
      </c>
    </row>
    <row r="2234" spans="1:21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0">
        <f t="shared" si="70"/>
        <v>41806.794074074074</v>
      </c>
      <c r="L2234" s="13" t="str">
        <f t="shared" si="71"/>
        <v>2014</v>
      </c>
      <c r="M2234" s="10">
        <f>(((I2234/60)/60)/24)+DATE(1970,1,1)</f>
        <v>41839.125</v>
      </c>
      <c r="N2234" t="b">
        <v>0</v>
      </c>
      <c r="O2234">
        <v>988</v>
      </c>
      <c r="P2234" t="b">
        <v>1</v>
      </c>
      <c r="Q2234" t="s">
        <v>8297</v>
      </c>
      <c r="R2234" s="6">
        <f>E2234/D2234</f>
        <v>4.9580000000000002</v>
      </c>
      <c r="S2234" s="5">
        <f>O2234/E2234</f>
        <v>3.9854780153287618E-2</v>
      </c>
      <c r="T2234" t="s">
        <v>8321</v>
      </c>
      <c r="U2234" t="s">
        <v>8358</v>
      </c>
    </row>
    <row r="2235" spans="1:21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0">
        <f t="shared" si="70"/>
        <v>42331.378923611104</v>
      </c>
      <c r="L2235" s="13" t="str">
        <f t="shared" si="71"/>
        <v>2015</v>
      </c>
      <c r="M2235" s="10">
        <f>(((I2235/60)/60)/24)+DATE(1970,1,1)</f>
        <v>42352</v>
      </c>
      <c r="N2235" t="b">
        <v>0</v>
      </c>
      <c r="O2235">
        <v>391</v>
      </c>
      <c r="P2235" t="b">
        <v>1</v>
      </c>
      <c r="Q2235" t="s">
        <v>8297</v>
      </c>
      <c r="R2235" s="6">
        <f>E2235/D2235</f>
        <v>3.3203999999999998</v>
      </c>
      <c r="S2235" s="5">
        <f>O2235/E2235</f>
        <v>4.7102758703770627E-2</v>
      </c>
      <c r="T2235" t="s">
        <v>8321</v>
      </c>
      <c r="U2235" t="s">
        <v>8358</v>
      </c>
    </row>
    <row r="2236" spans="1:21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0">
        <f t="shared" si="70"/>
        <v>42710.824618055558</v>
      </c>
      <c r="L2236" s="13" t="str">
        <f t="shared" si="71"/>
        <v>2016</v>
      </c>
      <c r="M2236" s="10">
        <f>(((I2236/60)/60)/24)+DATE(1970,1,1)</f>
        <v>42740.824618055558</v>
      </c>
      <c r="N2236" t="b">
        <v>0</v>
      </c>
      <c r="O2236">
        <v>28</v>
      </c>
      <c r="P2236" t="b">
        <v>1</v>
      </c>
      <c r="Q2236" t="s">
        <v>8297</v>
      </c>
      <c r="R2236" s="6">
        <f>E2236/D2236</f>
        <v>11.65</v>
      </c>
      <c r="S2236" s="5">
        <f>O2236/E2236</f>
        <v>2.4034334763948499E-2</v>
      </c>
      <c r="T2236" t="s">
        <v>8321</v>
      </c>
      <c r="U2236" t="s">
        <v>8358</v>
      </c>
    </row>
    <row r="2237" spans="1:21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0">
        <f t="shared" si="70"/>
        <v>42062.022118055553</v>
      </c>
      <c r="L2237" s="13" t="str">
        <f t="shared" si="71"/>
        <v>2015</v>
      </c>
      <c r="M2237" s="10">
        <f>(((I2237/60)/60)/24)+DATE(1970,1,1)</f>
        <v>42091.980451388896</v>
      </c>
      <c r="N2237" t="b">
        <v>0</v>
      </c>
      <c r="O2237">
        <v>147</v>
      </c>
      <c r="P2237" t="b">
        <v>1</v>
      </c>
      <c r="Q2237" t="s">
        <v>8297</v>
      </c>
      <c r="R2237" s="6">
        <f>E2237/D2237</f>
        <v>1.5331538461538461</v>
      </c>
      <c r="S2237" s="5">
        <f>O2237/E2237</f>
        <v>7.3754452862375194E-3</v>
      </c>
      <c r="T2237" t="s">
        <v>8321</v>
      </c>
      <c r="U2237" t="s">
        <v>8358</v>
      </c>
    </row>
    <row r="2238" spans="1:21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0">
        <f t="shared" si="70"/>
        <v>42371.617164351846</v>
      </c>
      <c r="L2238" s="13" t="str">
        <f t="shared" si="71"/>
        <v>2016</v>
      </c>
      <c r="M2238" s="10">
        <f>(((I2238/60)/60)/24)+DATE(1970,1,1)</f>
        <v>42401.617164351846</v>
      </c>
      <c r="N2238" t="b">
        <v>0</v>
      </c>
      <c r="O2238">
        <v>680</v>
      </c>
      <c r="P2238" t="b">
        <v>1</v>
      </c>
      <c r="Q2238" t="s">
        <v>8297</v>
      </c>
      <c r="R2238" s="6">
        <f>E2238/D2238</f>
        <v>5.3710714285714287</v>
      </c>
      <c r="S2238" s="5">
        <f>O2238/E2238</f>
        <v>4.5215772325287583E-2</v>
      </c>
      <c r="T2238" t="s">
        <v>8321</v>
      </c>
      <c r="U2238" t="s">
        <v>8358</v>
      </c>
    </row>
    <row r="2239" spans="1:21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0">
        <f t="shared" si="70"/>
        <v>41915.003275462965</v>
      </c>
      <c r="L2239" s="13" t="str">
        <f t="shared" si="71"/>
        <v>2014</v>
      </c>
      <c r="M2239" s="10">
        <f>(((I2239/60)/60)/24)+DATE(1970,1,1)</f>
        <v>41955.332638888889</v>
      </c>
      <c r="N2239" t="b">
        <v>0</v>
      </c>
      <c r="O2239">
        <v>983</v>
      </c>
      <c r="P2239" t="b">
        <v>1</v>
      </c>
      <c r="Q2239" t="s">
        <v>8297</v>
      </c>
      <c r="R2239" s="6">
        <f>E2239/D2239</f>
        <v>3.5292777777777777</v>
      </c>
      <c r="S2239" s="5">
        <f>O2239/E2239</f>
        <v>1.5473735576998757E-2</v>
      </c>
      <c r="T2239" t="s">
        <v>8321</v>
      </c>
      <c r="U2239" t="s">
        <v>8358</v>
      </c>
    </row>
    <row r="2240" spans="1:21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0">
        <f t="shared" si="70"/>
        <v>42774.621712962966</v>
      </c>
      <c r="L2240" s="13" t="str">
        <f t="shared" si="71"/>
        <v>2017</v>
      </c>
      <c r="M2240" s="10">
        <f>(((I2240/60)/60)/24)+DATE(1970,1,1)</f>
        <v>42804.621712962966</v>
      </c>
      <c r="N2240" t="b">
        <v>0</v>
      </c>
      <c r="O2240">
        <v>79</v>
      </c>
      <c r="P2240" t="b">
        <v>1</v>
      </c>
      <c r="Q2240" t="s">
        <v>8297</v>
      </c>
      <c r="R2240" s="6">
        <f>E2240/D2240</f>
        <v>1.3740000000000001</v>
      </c>
      <c r="S2240" s="5">
        <f>O2240/E2240</f>
        <v>1.4374090247452693E-2</v>
      </c>
      <c r="T2240" t="s">
        <v>8321</v>
      </c>
      <c r="U2240" t="s">
        <v>8358</v>
      </c>
    </row>
    <row r="2241" spans="1:21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0">
        <f t="shared" si="70"/>
        <v>41572.958495370374</v>
      </c>
      <c r="L2241" s="13" t="str">
        <f t="shared" si="71"/>
        <v>2013</v>
      </c>
      <c r="M2241" s="10">
        <f>(((I2241/60)/60)/24)+DATE(1970,1,1)</f>
        <v>41609.168055555558</v>
      </c>
      <c r="N2241" t="b">
        <v>0</v>
      </c>
      <c r="O2241">
        <v>426</v>
      </c>
      <c r="P2241" t="b">
        <v>1</v>
      </c>
      <c r="Q2241" t="s">
        <v>8297</v>
      </c>
      <c r="R2241" s="6">
        <f>E2241/D2241</f>
        <v>1.2802667999999999</v>
      </c>
      <c r="S2241" s="5">
        <f>O2241/E2241</f>
        <v>1.3309725754038144E-2</v>
      </c>
      <c r="T2241" t="s">
        <v>8321</v>
      </c>
      <c r="U2241" t="s">
        <v>8358</v>
      </c>
    </row>
    <row r="2242" spans="1:21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0">
        <f t="shared" si="70"/>
        <v>42452.825740740736</v>
      </c>
      <c r="L2242" s="13" t="str">
        <f t="shared" si="71"/>
        <v>2016</v>
      </c>
      <c r="M2242" s="10">
        <f>(((I2242/60)/60)/24)+DATE(1970,1,1)</f>
        <v>42482.825740740736</v>
      </c>
      <c r="N2242" t="b">
        <v>0</v>
      </c>
      <c r="O2242">
        <v>96</v>
      </c>
      <c r="P2242" t="b">
        <v>1</v>
      </c>
      <c r="Q2242" t="s">
        <v>8297</v>
      </c>
      <c r="R2242" s="6">
        <f>E2242/D2242</f>
        <v>2.7067999999999999</v>
      </c>
      <c r="S2242" s="5">
        <f>O2242/E2242</f>
        <v>7.0932466380966451E-3</v>
      </c>
      <c r="T2242" t="s">
        <v>8321</v>
      </c>
      <c r="U2242" t="s">
        <v>8358</v>
      </c>
    </row>
    <row r="2243" spans="1:21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0">
        <f t="shared" ref="K2243:K2306" si="72">(((J2243/60)/60)/24)+DATE(1970,1,1)</f>
        <v>42766.827546296292</v>
      </c>
      <c r="L2243" s="13" t="str">
        <f t="shared" ref="L2243:L2306" si="73">TEXT(K2243,"yyyy")</f>
        <v>2017</v>
      </c>
      <c r="M2243" s="10">
        <f>(((I2243/60)/60)/24)+DATE(1970,1,1)</f>
        <v>42796.827546296292</v>
      </c>
      <c r="N2243" t="b">
        <v>0</v>
      </c>
      <c r="O2243">
        <v>163</v>
      </c>
      <c r="P2243" t="b">
        <v>1</v>
      </c>
      <c r="Q2243" t="s">
        <v>8297</v>
      </c>
      <c r="R2243" s="6">
        <f>E2243/D2243</f>
        <v>8.0640000000000001</v>
      </c>
      <c r="S2243" s="5">
        <f>O2243/E2243</f>
        <v>2.0213293650793652E-2</v>
      </c>
      <c r="T2243" t="s">
        <v>8321</v>
      </c>
      <c r="U2243" t="s">
        <v>8358</v>
      </c>
    </row>
    <row r="2244" spans="1:21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0">
        <f t="shared" si="72"/>
        <v>41569.575613425928</v>
      </c>
      <c r="L2244" s="13" t="str">
        <f t="shared" si="73"/>
        <v>2013</v>
      </c>
      <c r="M2244" s="10">
        <f>(((I2244/60)/60)/24)+DATE(1970,1,1)</f>
        <v>41605.126388888886</v>
      </c>
      <c r="N2244" t="b">
        <v>0</v>
      </c>
      <c r="O2244">
        <v>2525</v>
      </c>
      <c r="P2244" t="b">
        <v>1</v>
      </c>
      <c r="Q2244" t="s">
        <v>8297</v>
      </c>
      <c r="R2244" s="6">
        <f>E2244/D2244</f>
        <v>13.600976000000001</v>
      </c>
      <c r="S2244" s="5">
        <f>O2244/E2244</f>
        <v>1.856484417000662E-2</v>
      </c>
      <c r="T2244" t="s">
        <v>8321</v>
      </c>
      <c r="U2244" t="s">
        <v>8358</v>
      </c>
    </row>
    <row r="2245" spans="1:21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0">
        <f t="shared" si="72"/>
        <v>42800.751041666663</v>
      </c>
      <c r="L2245" s="13" t="str">
        <f t="shared" si="73"/>
        <v>2017</v>
      </c>
      <c r="M2245" s="10">
        <f>(((I2245/60)/60)/24)+DATE(1970,1,1)</f>
        <v>42807.125</v>
      </c>
      <c r="N2245" t="b">
        <v>0</v>
      </c>
      <c r="O2245">
        <v>2035</v>
      </c>
      <c r="P2245" t="b">
        <v>1</v>
      </c>
      <c r="Q2245" t="s">
        <v>8297</v>
      </c>
      <c r="R2245" s="6">
        <f>E2245/D2245</f>
        <v>9302.5</v>
      </c>
      <c r="S2245" s="5">
        <f>O2245/E2245</f>
        <v>0.21875839828003224</v>
      </c>
      <c r="T2245" t="s">
        <v>8321</v>
      </c>
      <c r="U2245" t="s">
        <v>8358</v>
      </c>
    </row>
    <row r="2246" spans="1:21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0">
        <f t="shared" si="72"/>
        <v>42647.818819444445</v>
      </c>
      <c r="L2246" s="13" t="str">
        <f t="shared" si="73"/>
        <v>2016</v>
      </c>
      <c r="M2246" s="10">
        <f>(((I2246/60)/60)/24)+DATE(1970,1,1)</f>
        <v>42659.854166666672</v>
      </c>
      <c r="N2246" t="b">
        <v>0</v>
      </c>
      <c r="O2246">
        <v>290</v>
      </c>
      <c r="P2246" t="b">
        <v>1</v>
      </c>
      <c r="Q2246" t="s">
        <v>8297</v>
      </c>
      <c r="R2246" s="6">
        <f>E2246/D2246</f>
        <v>3.7702</v>
      </c>
      <c r="S2246" s="5">
        <f>O2246/E2246</f>
        <v>1.5383799267943345E-2</v>
      </c>
      <c r="T2246" t="s">
        <v>8321</v>
      </c>
      <c r="U2246" t="s">
        <v>8358</v>
      </c>
    </row>
    <row r="2247" spans="1:21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0">
        <f t="shared" si="72"/>
        <v>41660.708530092597</v>
      </c>
      <c r="L2247" s="13" t="str">
        <f t="shared" si="73"/>
        <v>2014</v>
      </c>
      <c r="M2247" s="10">
        <f>(((I2247/60)/60)/24)+DATE(1970,1,1)</f>
        <v>41691.75</v>
      </c>
      <c r="N2247" t="b">
        <v>0</v>
      </c>
      <c r="O2247">
        <v>1980</v>
      </c>
      <c r="P2247" t="b">
        <v>1</v>
      </c>
      <c r="Q2247" t="s">
        <v>8297</v>
      </c>
      <c r="R2247" s="6">
        <f>E2247/D2247</f>
        <v>26.47025</v>
      </c>
      <c r="S2247" s="5">
        <f>O2247/E2247</f>
        <v>1.8700238947497661E-2</v>
      </c>
      <c r="T2247" t="s">
        <v>8321</v>
      </c>
      <c r="U2247" t="s">
        <v>8358</v>
      </c>
    </row>
    <row r="2248" spans="1:21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0">
        <f t="shared" si="72"/>
        <v>42221.79178240741</v>
      </c>
      <c r="L2248" s="13" t="str">
        <f t="shared" si="73"/>
        <v>2015</v>
      </c>
      <c r="M2248" s="10">
        <f>(((I2248/60)/60)/24)+DATE(1970,1,1)</f>
        <v>42251.79178240741</v>
      </c>
      <c r="N2248" t="b">
        <v>0</v>
      </c>
      <c r="O2248">
        <v>57</v>
      </c>
      <c r="P2248" t="b">
        <v>1</v>
      </c>
      <c r="Q2248" t="s">
        <v>8297</v>
      </c>
      <c r="R2248" s="6">
        <f>E2248/D2248</f>
        <v>1.0012000000000001</v>
      </c>
      <c r="S2248" s="5">
        <f>O2248/E2248</f>
        <v>2.2772672792648822E-2</v>
      </c>
      <c r="T2248" t="s">
        <v>8321</v>
      </c>
      <c r="U2248" t="s">
        <v>8358</v>
      </c>
    </row>
    <row r="2249" spans="1:21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0">
        <f t="shared" si="72"/>
        <v>42200.666261574079</v>
      </c>
      <c r="L2249" s="13" t="str">
        <f t="shared" si="73"/>
        <v>2015</v>
      </c>
      <c r="M2249" s="10">
        <f>(((I2249/60)/60)/24)+DATE(1970,1,1)</f>
        <v>42214.666261574079</v>
      </c>
      <c r="N2249" t="b">
        <v>0</v>
      </c>
      <c r="O2249">
        <v>380</v>
      </c>
      <c r="P2249" t="b">
        <v>1</v>
      </c>
      <c r="Q2249" t="s">
        <v>8297</v>
      </c>
      <c r="R2249" s="6">
        <f>E2249/D2249</f>
        <v>1.0445405405405406</v>
      </c>
      <c r="S2249" s="5">
        <f>O2249/E2249</f>
        <v>1.9664665700683089E-2</v>
      </c>
      <c r="T2249" t="s">
        <v>8321</v>
      </c>
      <c r="U2249" t="s">
        <v>8358</v>
      </c>
    </row>
    <row r="2250" spans="1:21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0">
        <f t="shared" si="72"/>
        <v>42688.875902777778</v>
      </c>
      <c r="L2250" s="13" t="str">
        <f t="shared" si="73"/>
        <v>2016</v>
      </c>
      <c r="M2250" s="10">
        <f>(((I2250/60)/60)/24)+DATE(1970,1,1)</f>
        <v>42718.875902777778</v>
      </c>
      <c r="N2250" t="b">
        <v>0</v>
      </c>
      <c r="O2250">
        <v>128</v>
      </c>
      <c r="P2250" t="b">
        <v>1</v>
      </c>
      <c r="Q2250" t="s">
        <v>8297</v>
      </c>
      <c r="R2250" s="6">
        <f>E2250/D2250</f>
        <v>1.0721428571428571</v>
      </c>
      <c r="S2250" s="5">
        <f>O2250/E2250</f>
        <v>1.7055296469020653E-2</v>
      </c>
      <c r="T2250" t="s">
        <v>8321</v>
      </c>
      <c r="U2250" t="s">
        <v>8358</v>
      </c>
    </row>
    <row r="2251" spans="1:21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0">
        <f t="shared" si="72"/>
        <v>41336.703298611108</v>
      </c>
      <c r="L2251" s="13" t="str">
        <f t="shared" si="73"/>
        <v>2013</v>
      </c>
      <c r="M2251" s="10">
        <f>(((I2251/60)/60)/24)+DATE(1970,1,1)</f>
        <v>41366.661631944444</v>
      </c>
      <c r="N2251" t="b">
        <v>0</v>
      </c>
      <c r="O2251">
        <v>180</v>
      </c>
      <c r="P2251" t="b">
        <v>1</v>
      </c>
      <c r="Q2251" t="s">
        <v>8297</v>
      </c>
      <c r="R2251" s="6">
        <f>E2251/D2251</f>
        <v>1.6877142857142857</v>
      </c>
      <c r="S2251" s="5">
        <f>O2251/E2251</f>
        <v>3.0472320975114271E-2</v>
      </c>
      <c r="T2251" t="s">
        <v>8321</v>
      </c>
      <c r="U2251" t="s">
        <v>8358</v>
      </c>
    </row>
    <row r="2252" spans="1:21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0">
        <f t="shared" si="72"/>
        <v>42677.005474537036</v>
      </c>
      <c r="L2252" s="13" t="str">
        <f t="shared" si="73"/>
        <v>2016</v>
      </c>
      <c r="M2252" s="10">
        <f>(((I2252/60)/60)/24)+DATE(1970,1,1)</f>
        <v>42707.0471412037</v>
      </c>
      <c r="N2252" t="b">
        <v>0</v>
      </c>
      <c r="O2252">
        <v>571</v>
      </c>
      <c r="P2252" t="b">
        <v>1</v>
      </c>
      <c r="Q2252" t="s">
        <v>8297</v>
      </c>
      <c r="R2252" s="6">
        <f>E2252/D2252</f>
        <v>9.7511200000000002</v>
      </c>
      <c r="S2252" s="5">
        <f>O2252/E2252</f>
        <v>2.3422950389288613E-3</v>
      </c>
      <c r="T2252" t="s">
        <v>8321</v>
      </c>
      <c r="U2252" t="s">
        <v>8358</v>
      </c>
    </row>
    <row r="2253" spans="1:21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0">
        <f t="shared" si="72"/>
        <v>41846.34579861111</v>
      </c>
      <c r="L2253" s="13" t="str">
        <f t="shared" si="73"/>
        <v>2014</v>
      </c>
      <c r="M2253" s="10">
        <f>(((I2253/60)/60)/24)+DATE(1970,1,1)</f>
        <v>41867.34579861111</v>
      </c>
      <c r="N2253" t="b">
        <v>0</v>
      </c>
      <c r="O2253">
        <v>480</v>
      </c>
      <c r="P2253" t="b">
        <v>1</v>
      </c>
      <c r="Q2253" t="s">
        <v>8297</v>
      </c>
      <c r="R2253" s="6">
        <f>E2253/D2253</f>
        <v>1.3444929411764706</v>
      </c>
      <c r="S2253" s="5">
        <f>O2253/E2253</f>
        <v>4.2001401796784965E-2</v>
      </c>
      <c r="T2253" t="s">
        <v>8321</v>
      </c>
      <c r="U2253" t="s">
        <v>8358</v>
      </c>
    </row>
    <row r="2254" spans="1:21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0">
        <f t="shared" si="72"/>
        <v>42573.327986111108</v>
      </c>
      <c r="L2254" s="13" t="str">
        <f t="shared" si="73"/>
        <v>2016</v>
      </c>
      <c r="M2254" s="10">
        <f>(((I2254/60)/60)/24)+DATE(1970,1,1)</f>
        <v>42588.327986111108</v>
      </c>
      <c r="N2254" t="b">
        <v>0</v>
      </c>
      <c r="O2254">
        <v>249</v>
      </c>
      <c r="P2254" t="b">
        <v>1</v>
      </c>
      <c r="Q2254" t="s">
        <v>8297</v>
      </c>
      <c r="R2254" s="6">
        <f>E2254/D2254</f>
        <v>2.722777777777778</v>
      </c>
      <c r="S2254" s="5">
        <f>O2254/E2254</f>
        <v>1.0161191593552336E-2</v>
      </c>
      <c r="T2254" t="s">
        <v>8321</v>
      </c>
      <c r="U2254" t="s">
        <v>8358</v>
      </c>
    </row>
    <row r="2255" spans="1:21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0">
        <f t="shared" si="72"/>
        <v>42296.631331018521</v>
      </c>
      <c r="L2255" s="13" t="str">
        <f t="shared" si="73"/>
        <v>2015</v>
      </c>
      <c r="M2255" s="10">
        <f>(((I2255/60)/60)/24)+DATE(1970,1,1)</f>
        <v>42326.672997685186</v>
      </c>
      <c r="N2255" t="b">
        <v>0</v>
      </c>
      <c r="O2255">
        <v>84</v>
      </c>
      <c r="P2255" t="b">
        <v>1</v>
      </c>
      <c r="Q2255" t="s">
        <v>8297</v>
      </c>
      <c r="R2255" s="6">
        <f>E2255/D2255</f>
        <v>1.1268750000000001</v>
      </c>
      <c r="S2255" s="5">
        <f>O2255/E2255</f>
        <v>9.3178036605657232E-3</v>
      </c>
      <c r="T2255" t="s">
        <v>8321</v>
      </c>
      <c r="U2255" t="s">
        <v>8358</v>
      </c>
    </row>
    <row r="2256" spans="1:21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0">
        <f t="shared" si="72"/>
        <v>42752.647777777776</v>
      </c>
      <c r="L2256" s="13" t="str">
        <f t="shared" si="73"/>
        <v>2017</v>
      </c>
      <c r="M2256" s="10">
        <f>(((I2256/60)/60)/24)+DATE(1970,1,1)</f>
        <v>42759.647777777776</v>
      </c>
      <c r="N2256" t="b">
        <v>0</v>
      </c>
      <c r="O2256">
        <v>197</v>
      </c>
      <c r="P2256" t="b">
        <v>1</v>
      </c>
      <c r="Q2256" t="s">
        <v>8297</v>
      </c>
      <c r="R2256" s="6">
        <f>E2256/D2256</f>
        <v>4.5979999999999999</v>
      </c>
      <c r="S2256" s="5">
        <f>O2256/E2256</f>
        <v>8.5689430187037841E-2</v>
      </c>
      <c r="T2256" t="s">
        <v>8321</v>
      </c>
      <c r="U2256" t="s">
        <v>8358</v>
      </c>
    </row>
    <row r="2257" spans="1:21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0">
        <f t="shared" si="72"/>
        <v>42467.951979166668</v>
      </c>
      <c r="L2257" s="13" t="str">
        <f t="shared" si="73"/>
        <v>2016</v>
      </c>
      <c r="M2257" s="10">
        <f>(((I2257/60)/60)/24)+DATE(1970,1,1)</f>
        <v>42497.951979166668</v>
      </c>
      <c r="N2257" t="b">
        <v>0</v>
      </c>
      <c r="O2257">
        <v>271</v>
      </c>
      <c r="P2257" t="b">
        <v>1</v>
      </c>
      <c r="Q2257" t="s">
        <v>8297</v>
      </c>
      <c r="R2257" s="6">
        <f>E2257/D2257</f>
        <v>2.8665822784810127</v>
      </c>
      <c r="S2257" s="5">
        <f>O2257/E2257</f>
        <v>2.3933586505343107E-2</v>
      </c>
      <c r="T2257" t="s">
        <v>8321</v>
      </c>
      <c r="U2257" t="s">
        <v>8358</v>
      </c>
    </row>
    <row r="2258" spans="1:21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0">
        <f t="shared" si="72"/>
        <v>42682.451921296291</v>
      </c>
      <c r="L2258" s="13" t="str">
        <f t="shared" si="73"/>
        <v>2016</v>
      </c>
      <c r="M2258" s="10">
        <f>(((I2258/60)/60)/24)+DATE(1970,1,1)</f>
        <v>42696.451921296291</v>
      </c>
      <c r="N2258" t="b">
        <v>0</v>
      </c>
      <c r="O2258">
        <v>50</v>
      </c>
      <c r="P2258" t="b">
        <v>1</v>
      </c>
      <c r="Q2258" t="s">
        <v>8297</v>
      </c>
      <c r="R2258" s="6">
        <f>E2258/D2258</f>
        <v>2.2270833333333333</v>
      </c>
      <c r="S2258" s="5">
        <f>O2258/E2258</f>
        <v>4.6772684752104769E-2</v>
      </c>
      <c r="T2258" t="s">
        <v>8321</v>
      </c>
      <c r="U2258" t="s">
        <v>8358</v>
      </c>
    </row>
    <row r="2259" spans="1:21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0">
        <f t="shared" si="72"/>
        <v>42505.936678240745</v>
      </c>
      <c r="L2259" s="13" t="str">
        <f t="shared" si="73"/>
        <v>2016</v>
      </c>
      <c r="M2259" s="10">
        <f>(((I2259/60)/60)/24)+DATE(1970,1,1)</f>
        <v>42540.958333333328</v>
      </c>
      <c r="N2259" t="b">
        <v>0</v>
      </c>
      <c r="O2259">
        <v>169</v>
      </c>
      <c r="P2259" t="b">
        <v>1</v>
      </c>
      <c r="Q2259" t="s">
        <v>8297</v>
      </c>
      <c r="R2259" s="6">
        <f>E2259/D2259</f>
        <v>6.3613999999999997</v>
      </c>
      <c r="S2259" s="5">
        <f>O2259/E2259</f>
        <v>1.06265916307731E-2</v>
      </c>
      <c r="T2259" t="s">
        <v>8321</v>
      </c>
      <c r="U2259" t="s">
        <v>8358</v>
      </c>
    </row>
    <row r="2260" spans="1:21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0">
        <f t="shared" si="72"/>
        <v>42136.75100694444</v>
      </c>
      <c r="L2260" s="13" t="str">
        <f t="shared" si="73"/>
        <v>2015</v>
      </c>
      <c r="M2260" s="10">
        <f>(((I2260/60)/60)/24)+DATE(1970,1,1)</f>
        <v>42166.75100694444</v>
      </c>
      <c r="N2260" t="b">
        <v>0</v>
      </c>
      <c r="O2260">
        <v>205</v>
      </c>
      <c r="P2260" t="b">
        <v>1</v>
      </c>
      <c r="Q2260" t="s">
        <v>8297</v>
      </c>
      <c r="R2260" s="6">
        <f>E2260/D2260</f>
        <v>1.4650000000000001</v>
      </c>
      <c r="S2260" s="5">
        <f>O2260/E2260</f>
        <v>6.3605336642879304E-2</v>
      </c>
      <c r="T2260" t="s">
        <v>8321</v>
      </c>
      <c r="U2260" t="s">
        <v>8358</v>
      </c>
    </row>
    <row r="2261" spans="1:21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0">
        <f t="shared" si="72"/>
        <v>42702.804814814815</v>
      </c>
      <c r="L2261" s="13" t="str">
        <f t="shared" si="73"/>
        <v>2016</v>
      </c>
      <c r="M2261" s="10">
        <f>(((I2261/60)/60)/24)+DATE(1970,1,1)</f>
        <v>42712.804814814815</v>
      </c>
      <c r="N2261" t="b">
        <v>0</v>
      </c>
      <c r="O2261">
        <v>206</v>
      </c>
      <c r="P2261" t="b">
        <v>1</v>
      </c>
      <c r="Q2261" t="s">
        <v>8297</v>
      </c>
      <c r="R2261" s="6">
        <f>E2261/D2261</f>
        <v>18.670999999999999</v>
      </c>
      <c r="S2261" s="5">
        <f>O2261/E2261</f>
        <v>1.1033153018049382E-2</v>
      </c>
      <c r="T2261" t="s">
        <v>8321</v>
      </c>
      <c r="U2261" t="s">
        <v>8358</v>
      </c>
    </row>
    <row r="2262" spans="1:21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0">
        <f t="shared" si="72"/>
        <v>41695.016782407409</v>
      </c>
      <c r="L2262" s="13" t="str">
        <f t="shared" si="73"/>
        <v>2014</v>
      </c>
      <c r="M2262" s="10">
        <f>(((I2262/60)/60)/24)+DATE(1970,1,1)</f>
        <v>41724.975115740745</v>
      </c>
      <c r="N2262" t="b">
        <v>0</v>
      </c>
      <c r="O2262">
        <v>84</v>
      </c>
      <c r="P2262" t="b">
        <v>1</v>
      </c>
      <c r="Q2262" t="s">
        <v>8297</v>
      </c>
      <c r="R2262" s="6">
        <f>E2262/D2262</f>
        <v>3.2692000000000001</v>
      </c>
      <c r="S2262" s="5">
        <f>O2262/E2262</f>
        <v>1.0277743790529793E-2</v>
      </c>
      <c r="T2262" t="s">
        <v>8321</v>
      </c>
      <c r="U2262" t="s">
        <v>8358</v>
      </c>
    </row>
    <row r="2263" spans="1:21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0">
        <f t="shared" si="72"/>
        <v>42759.724768518514</v>
      </c>
      <c r="L2263" s="13" t="str">
        <f t="shared" si="73"/>
        <v>2017</v>
      </c>
      <c r="M2263" s="10">
        <f>(((I2263/60)/60)/24)+DATE(1970,1,1)</f>
        <v>42780.724768518514</v>
      </c>
      <c r="N2263" t="b">
        <v>0</v>
      </c>
      <c r="O2263">
        <v>210</v>
      </c>
      <c r="P2263" t="b">
        <v>1</v>
      </c>
      <c r="Q2263" t="s">
        <v>8297</v>
      </c>
      <c r="R2263" s="6">
        <f>E2263/D2263</f>
        <v>7.7949999999999999</v>
      </c>
      <c r="S2263" s="5">
        <f>O2263/E2263</f>
        <v>2.6940346375881975E-2</v>
      </c>
      <c r="T2263" t="s">
        <v>8321</v>
      </c>
      <c r="U2263" t="s">
        <v>8358</v>
      </c>
    </row>
    <row r="2264" spans="1:21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0">
        <f t="shared" si="72"/>
        <v>41926.585162037038</v>
      </c>
      <c r="L2264" s="13" t="str">
        <f t="shared" si="73"/>
        <v>2014</v>
      </c>
      <c r="M2264" s="10">
        <f>(((I2264/60)/60)/24)+DATE(1970,1,1)</f>
        <v>41961</v>
      </c>
      <c r="N2264" t="b">
        <v>0</v>
      </c>
      <c r="O2264">
        <v>181</v>
      </c>
      <c r="P2264" t="b">
        <v>1</v>
      </c>
      <c r="Q2264" t="s">
        <v>8297</v>
      </c>
      <c r="R2264" s="6">
        <f>E2264/D2264</f>
        <v>1.5415151515151515</v>
      </c>
      <c r="S2264" s="5">
        <f>O2264/E2264</f>
        <v>3.5580892471004523E-2</v>
      </c>
      <c r="T2264" t="s">
        <v>8321</v>
      </c>
      <c r="U2264" t="s">
        <v>8358</v>
      </c>
    </row>
    <row r="2265" spans="1:21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0">
        <f t="shared" si="72"/>
        <v>42014.832326388889</v>
      </c>
      <c r="L2265" s="13" t="str">
        <f t="shared" si="73"/>
        <v>2015</v>
      </c>
      <c r="M2265" s="10">
        <f>(((I2265/60)/60)/24)+DATE(1970,1,1)</f>
        <v>42035.832326388889</v>
      </c>
      <c r="N2265" t="b">
        <v>0</v>
      </c>
      <c r="O2265">
        <v>60</v>
      </c>
      <c r="P2265" t="b">
        <v>1</v>
      </c>
      <c r="Q2265" t="s">
        <v>8297</v>
      </c>
      <c r="R2265" s="6">
        <f>E2265/D2265</f>
        <v>1.1554666666666666</v>
      </c>
      <c r="S2265" s="5">
        <f>O2265/E2265</f>
        <v>6.9236095084237248E-3</v>
      </c>
      <c r="T2265" t="s">
        <v>8321</v>
      </c>
      <c r="U2265" t="s">
        <v>8358</v>
      </c>
    </row>
    <row r="2266" spans="1:21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0">
        <f t="shared" si="72"/>
        <v>42496.582337962958</v>
      </c>
      <c r="L2266" s="13" t="str">
        <f t="shared" si="73"/>
        <v>2016</v>
      </c>
      <c r="M2266" s="10">
        <f>(((I2266/60)/60)/24)+DATE(1970,1,1)</f>
        <v>42513.125</v>
      </c>
      <c r="N2266" t="b">
        <v>0</v>
      </c>
      <c r="O2266">
        <v>445</v>
      </c>
      <c r="P2266" t="b">
        <v>1</v>
      </c>
      <c r="Q2266" t="s">
        <v>8297</v>
      </c>
      <c r="R2266" s="6">
        <f>E2266/D2266</f>
        <v>1.8003333333333333</v>
      </c>
      <c r="S2266" s="5">
        <f>O2266/E2266</f>
        <v>4.1196074800962781E-2</v>
      </c>
      <c r="T2266" t="s">
        <v>8321</v>
      </c>
      <c r="U2266" t="s">
        <v>8358</v>
      </c>
    </row>
    <row r="2267" spans="1:21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0">
        <f t="shared" si="72"/>
        <v>42689.853090277778</v>
      </c>
      <c r="L2267" s="13" t="str">
        <f t="shared" si="73"/>
        <v>2016</v>
      </c>
      <c r="M2267" s="10">
        <f>(((I2267/60)/60)/24)+DATE(1970,1,1)</f>
        <v>42696.853090277778</v>
      </c>
      <c r="N2267" t="b">
        <v>0</v>
      </c>
      <c r="O2267">
        <v>17</v>
      </c>
      <c r="P2267" t="b">
        <v>1</v>
      </c>
      <c r="Q2267" t="s">
        <v>8297</v>
      </c>
      <c r="R2267" s="6">
        <f>E2267/D2267</f>
        <v>2.9849999999999999</v>
      </c>
      <c r="S2267" s="5">
        <f>O2267/E2267</f>
        <v>2.8475711892797319E-2</v>
      </c>
      <c r="T2267" t="s">
        <v>8321</v>
      </c>
      <c r="U2267" t="s">
        <v>8358</v>
      </c>
    </row>
    <row r="2268" spans="1:21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0">
        <f t="shared" si="72"/>
        <v>42469.874907407408</v>
      </c>
      <c r="L2268" s="13" t="str">
        <f t="shared" si="73"/>
        <v>2016</v>
      </c>
      <c r="M2268" s="10">
        <f>(((I2268/60)/60)/24)+DATE(1970,1,1)</f>
        <v>42487.083333333328</v>
      </c>
      <c r="N2268" t="b">
        <v>0</v>
      </c>
      <c r="O2268">
        <v>194</v>
      </c>
      <c r="P2268" t="b">
        <v>1</v>
      </c>
      <c r="Q2268" t="s">
        <v>8297</v>
      </c>
      <c r="R2268" s="6">
        <f>E2268/D2268</f>
        <v>3.2026666666666666</v>
      </c>
      <c r="S2268" s="5">
        <f>O2268/E2268</f>
        <v>4.0383014154870944E-2</v>
      </c>
      <c r="T2268" t="s">
        <v>8321</v>
      </c>
      <c r="U2268" t="s">
        <v>8358</v>
      </c>
    </row>
    <row r="2269" spans="1:21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0">
        <f t="shared" si="72"/>
        <v>41968.829826388886</v>
      </c>
      <c r="L2269" s="13" t="str">
        <f t="shared" si="73"/>
        <v>2014</v>
      </c>
      <c r="M2269" s="10">
        <f>(((I2269/60)/60)/24)+DATE(1970,1,1)</f>
        <v>41994.041666666672</v>
      </c>
      <c r="N2269" t="b">
        <v>0</v>
      </c>
      <c r="O2269">
        <v>404</v>
      </c>
      <c r="P2269" t="b">
        <v>1</v>
      </c>
      <c r="Q2269" t="s">
        <v>8297</v>
      </c>
      <c r="R2269" s="6">
        <f>E2269/D2269</f>
        <v>3.80525</v>
      </c>
      <c r="S2269" s="5">
        <f>O2269/E2269</f>
        <v>5.3084554234281581E-3</v>
      </c>
      <c r="T2269" t="s">
        <v>8321</v>
      </c>
      <c r="U2269" t="s">
        <v>8358</v>
      </c>
    </row>
    <row r="2270" spans="1:21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0">
        <f t="shared" si="72"/>
        <v>42776.082349537035</v>
      </c>
      <c r="L2270" s="13" t="str">
        <f t="shared" si="73"/>
        <v>2017</v>
      </c>
      <c r="M2270" s="10">
        <f>(((I2270/60)/60)/24)+DATE(1970,1,1)</f>
        <v>42806.082349537035</v>
      </c>
      <c r="N2270" t="b">
        <v>0</v>
      </c>
      <c r="O2270">
        <v>194</v>
      </c>
      <c r="P2270" t="b">
        <v>1</v>
      </c>
      <c r="Q2270" t="s">
        <v>8297</v>
      </c>
      <c r="R2270" s="6">
        <f>E2270/D2270</f>
        <v>1.026</v>
      </c>
      <c r="S2270" s="5">
        <f>O2270/E2270</f>
        <v>6.7529935950988579E-3</v>
      </c>
      <c r="T2270" t="s">
        <v>8321</v>
      </c>
      <c r="U2270" t="s">
        <v>8358</v>
      </c>
    </row>
    <row r="2271" spans="1:21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0">
        <f t="shared" si="72"/>
        <v>42776.704432870371</v>
      </c>
      <c r="L2271" s="13" t="str">
        <f t="shared" si="73"/>
        <v>2017</v>
      </c>
      <c r="M2271" s="10">
        <f>(((I2271/60)/60)/24)+DATE(1970,1,1)</f>
        <v>42801.208333333328</v>
      </c>
      <c r="N2271" t="b">
        <v>0</v>
      </c>
      <c r="O2271">
        <v>902</v>
      </c>
      <c r="P2271" t="b">
        <v>1</v>
      </c>
      <c r="Q2271" t="s">
        <v>8297</v>
      </c>
      <c r="R2271" s="6">
        <f>E2271/D2271</f>
        <v>18.016400000000001</v>
      </c>
      <c r="S2271" s="5">
        <f>O2271/E2271</f>
        <v>2.0026198352612063E-2</v>
      </c>
      <c r="T2271" t="s">
        <v>8321</v>
      </c>
      <c r="U2271" t="s">
        <v>8358</v>
      </c>
    </row>
    <row r="2272" spans="1:21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0">
        <f t="shared" si="72"/>
        <v>42725.869363425925</v>
      </c>
      <c r="L2272" s="13" t="str">
        <f t="shared" si="73"/>
        <v>2016</v>
      </c>
      <c r="M2272" s="10">
        <f>(((I2272/60)/60)/24)+DATE(1970,1,1)</f>
        <v>42745.915972222225</v>
      </c>
      <c r="N2272" t="b">
        <v>0</v>
      </c>
      <c r="O2272">
        <v>1670</v>
      </c>
      <c r="P2272" t="b">
        <v>1</v>
      </c>
      <c r="Q2272" t="s">
        <v>8297</v>
      </c>
      <c r="R2272" s="6">
        <f>E2272/D2272</f>
        <v>7.2024800000000004</v>
      </c>
      <c r="S2272" s="5">
        <f>O2272/E2272</f>
        <v>9.274583199120303E-3</v>
      </c>
      <c r="T2272" t="s">
        <v>8321</v>
      </c>
      <c r="U2272" t="s">
        <v>8358</v>
      </c>
    </row>
    <row r="2273" spans="1:21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0">
        <f t="shared" si="72"/>
        <v>42684.000046296293</v>
      </c>
      <c r="L2273" s="13" t="str">
        <f t="shared" si="73"/>
        <v>2016</v>
      </c>
      <c r="M2273" s="10">
        <f>(((I2273/60)/60)/24)+DATE(1970,1,1)</f>
        <v>42714.000046296293</v>
      </c>
      <c r="N2273" t="b">
        <v>0</v>
      </c>
      <c r="O2273">
        <v>1328</v>
      </c>
      <c r="P2273" t="b">
        <v>1</v>
      </c>
      <c r="Q2273" t="s">
        <v>8297</v>
      </c>
      <c r="R2273" s="6">
        <f>E2273/D2273</f>
        <v>2.8309000000000002</v>
      </c>
      <c r="S2273" s="5">
        <f>O2273/E2273</f>
        <v>2.3455438199865768E-2</v>
      </c>
      <c r="T2273" t="s">
        <v>8321</v>
      </c>
      <c r="U2273" t="s">
        <v>8358</v>
      </c>
    </row>
    <row r="2274" spans="1:21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0">
        <f t="shared" si="72"/>
        <v>42315.699490740735</v>
      </c>
      <c r="L2274" s="13" t="str">
        <f t="shared" si="73"/>
        <v>2015</v>
      </c>
      <c r="M2274" s="10">
        <f>(((I2274/60)/60)/24)+DATE(1970,1,1)</f>
        <v>42345.699490740735</v>
      </c>
      <c r="N2274" t="b">
        <v>0</v>
      </c>
      <c r="O2274">
        <v>944</v>
      </c>
      <c r="P2274" t="b">
        <v>1</v>
      </c>
      <c r="Q2274" t="s">
        <v>8297</v>
      </c>
      <c r="R2274" s="6">
        <f>E2274/D2274</f>
        <v>13.566000000000001</v>
      </c>
      <c r="S2274" s="5">
        <f>O2274/E2274</f>
        <v>6.9585729028453489E-2</v>
      </c>
      <c r="T2274" t="s">
        <v>8321</v>
      </c>
      <c r="U2274" t="s">
        <v>8358</v>
      </c>
    </row>
    <row r="2275" spans="1:21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0">
        <f t="shared" si="72"/>
        <v>42781.549097222218</v>
      </c>
      <c r="L2275" s="13" t="str">
        <f t="shared" si="73"/>
        <v>2017</v>
      </c>
      <c r="M2275" s="10">
        <f>(((I2275/60)/60)/24)+DATE(1970,1,1)</f>
        <v>42806.507430555561</v>
      </c>
      <c r="N2275" t="b">
        <v>0</v>
      </c>
      <c r="O2275">
        <v>147</v>
      </c>
      <c r="P2275" t="b">
        <v>1</v>
      </c>
      <c r="Q2275" t="s">
        <v>8297</v>
      </c>
      <c r="R2275" s="6">
        <f>E2275/D2275</f>
        <v>2.2035999999999998</v>
      </c>
      <c r="S2275" s="5">
        <f>O2275/E2275</f>
        <v>2.6683608640406607E-2</v>
      </c>
      <c r="T2275" t="s">
        <v>8321</v>
      </c>
      <c r="U2275" t="s">
        <v>8358</v>
      </c>
    </row>
    <row r="2276" spans="1:21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0">
        <f t="shared" si="72"/>
        <v>41663.500659722224</v>
      </c>
      <c r="L2276" s="13" t="str">
        <f t="shared" si="73"/>
        <v>2014</v>
      </c>
      <c r="M2276" s="10">
        <f>(((I2276/60)/60)/24)+DATE(1970,1,1)</f>
        <v>41693.500659722224</v>
      </c>
      <c r="N2276" t="b">
        <v>0</v>
      </c>
      <c r="O2276">
        <v>99</v>
      </c>
      <c r="P2276" t="b">
        <v>1</v>
      </c>
      <c r="Q2276" t="s">
        <v>8297</v>
      </c>
      <c r="R2276" s="6">
        <f>E2276/D2276</f>
        <v>1.196</v>
      </c>
      <c r="S2276" s="5">
        <f>O2276/E2276</f>
        <v>3.311036789297659E-2</v>
      </c>
      <c r="T2276" t="s">
        <v>8321</v>
      </c>
      <c r="U2276" t="s">
        <v>8358</v>
      </c>
    </row>
    <row r="2277" spans="1:21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0">
        <f t="shared" si="72"/>
        <v>41965.616655092599</v>
      </c>
      <c r="L2277" s="13" t="str">
        <f t="shared" si="73"/>
        <v>2014</v>
      </c>
      <c r="M2277" s="10">
        <f>(((I2277/60)/60)/24)+DATE(1970,1,1)</f>
        <v>41995.616655092599</v>
      </c>
      <c r="N2277" t="b">
        <v>0</v>
      </c>
      <c r="O2277">
        <v>79</v>
      </c>
      <c r="P2277" t="b">
        <v>1</v>
      </c>
      <c r="Q2277" t="s">
        <v>8297</v>
      </c>
      <c r="R2277" s="6">
        <f>E2277/D2277</f>
        <v>4.0776923076923079</v>
      </c>
      <c r="S2277" s="5">
        <f>O2277/E2277</f>
        <v>2.9805697038294662E-2</v>
      </c>
      <c r="T2277" t="s">
        <v>8321</v>
      </c>
      <c r="U2277" t="s">
        <v>8358</v>
      </c>
    </row>
    <row r="2278" spans="1:21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0">
        <f t="shared" si="72"/>
        <v>41614.651493055557</v>
      </c>
      <c r="L2278" s="13" t="str">
        <f t="shared" si="73"/>
        <v>2013</v>
      </c>
      <c r="M2278" s="10">
        <f>(((I2278/60)/60)/24)+DATE(1970,1,1)</f>
        <v>41644.651493055557</v>
      </c>
      <c r="N2278" t="b">
        <v>0</v>
      </c>
      <c r="O2278">
        <v>75</v>
      </c>
      <c r="P2278" t="b">
        <v>1</v>
      </c>
      <c r="Q2278" t="s">
        <v>8297</v>
      </c>
      <c r="R2278" s="6">
        <f>E2278/D2278</f>
        <v>1.0581826105905425</v>
      </c>
      <c r="S2278" s="5">
        <f>O2278/E2278</f>
        <v>1.5444810543657331E-2</v>
      </c>
      <c r="T2278" t="s">
        <v>8321</v>
      </c>
      <c r="U2278" t="s">
        <v>8358</v>
      </c>
    </row>
    <row r="2279" spans="1:21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0">
        <f t="shared" si="72"/>
        <v>40936.678506944445</v>
      </c>
      <c r="L2279" s="13" t="str">
        <f t="shared" si="73"/>
        <v>2012</v>
      </c>
      <c r="M2279" s="10">
        <f>(((I2279/60)/60)/24)+DATE(1970,1,1)</f>
        <v>40966.678506944445</v>
      </c>
      <c r="N2279" t="b">
        <v>0</v>
      </c>
      <c r="O2279">
        <v>207</v>
      </c>
      <c r="P2279" t="b">
        <v>1</v>
      </c>
      <c r="Q2279" t="s">
        <v>8297</v>
      </c>
      <c r="R2279" s="6">
        <f>E2279/D2279</f>
        <v>1.4108235294117648</v>
      </c>
      <c r="S2279" s="5">
        <f>O2279/E2279</f>
        <v>1.7261507671781189E-2</v>
      </c>
      <c r="T2279" t="s">
        <v>8321</v>
      </c>
      <c r="U2279" t="s">
        <v>8358</v>
      </c>
    </row>
    <row r="2280" spans="1:21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0">
        <f t="shared" si="72"/>
        <v>42338.709108796291</v>
      </c>
      <c r="L2280" s="13" t="str">
        <f t="shared" si="73"/>
        <v>2015</v>
      </c>
      <c r="M2280" s="10">
        <f>(((I2280/60)/60)/24)+DATE(1970,1,1)</f>
        <v>42372.957638888889</v>
      </c>
      <c r="N2280" t="b">
        <v>0</v>
      </c>
      <c r="O2280">
        <v>102</v>
      </c>
      <c r="P2280" t="b">
        <v>1</v>
      </c>
      <c r="Q2280" t="s">
        <v>8297</v>
      </c>
      <c r="R2280" s="6">
        <f>E2280/D2280</f>
        <v>2.7069999999999999</v>
      </c>
      <c r="S2280" s="5">
        <f>O2280/E2280</f>
        <v>1.8840044329516071E-2</v>
      </c>
      <c r="T2280" t="s">
        <v>8321</v>
      </c>
      <c r="U2280" t="s">
        <v>8358</v>
      </c>
    </row>
    <row r="2281" spans="1:21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0">
        <f t="shared" si="72"/>
        <v>42020.806701388887</v>
      </c>
      <c r="L2281" s="13" t="str">
        <f t="shared" si="73"/>
        <v>2015</v>
      </c>
      <c r="M2281" s="10">
        <f>(((I2281/60)/60)/24)+DATE(1970,1,1)</f>
        <v>42039.166666666672</v>
      </c>
      <c r="N2281" t="b">
        <v>0</v>
      </c>
      <c r="O2281">
        <v>32</v>
      </c>
      <c r="P2281" t="b">
        <v>1</v>
      </c>
      <c r="Q2281" t="s">
        <v>8297</v>
      </c>
      <c r="R2281" s="6">
        <f>E2281/D2281</f>
        <v>1.538</v>
      </c>
      <c r="S2281" s="5">
        <f>O2281/E2281</f>
        <v>2.0806241872561769E-2</v>
      </c>
      <c r="T2281" t="s">
        <v>8321</v>
      </c>
      <c r="U2281" t="s">
        <v>8358</v>
      </c>
    </row>
    <row r="2282" spans="1:21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0">
        <f t="shared" si="72"/>
        <v>42234.624895833331</v>
      </c>
      <c r="L2282" s="13" t="str">
        <f t="shared" si="73"/>
        <v>2015</v>
      </c>
      <c r="M2282" s="10">
        <f>(((I2282/60)/60)/24)+DATE(1970,1,1)</f>
        <v>42264.624895833331</v>
      </c>
      <c r="N2282" t="b">
        <v>0</v>
      </c>
      <c r="O2282">
        <v>480</v>
      </c>
      <c r="P2282" t="b">
        <v>1</v>
      </c>
      <c r="Q2282" t="s">
        <v>8297</v>
      </c>
      <c r="R2282" s="6">
        <f>E2282/D2282</f>
        <v>4.0357653061224488</v>
      </c>
      <c r="S2282" s="5">
        <f>O2282/E2282</f>
        <v>1.2136382599461449E-2</v>
      </c>
      <c r="T2282" t="s">
        <v>8321</v>
      </c>
      <c r="U2282" t="s">
        <v>8358</v>
      </c>
    </row>
    <row r="2283" spans="1:21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0">
        <f t="shared" si="72"/>
        <v>40687.285844907405</v>
      </c>
      <c r="L2283" s="13" t="str">
        <f t="shared" si="73"/>
        <v>2011</v>
      </c>
      <c r="M2283" s="10">
        <f>(((I2283/60)/60)/24)+DATE(1970,1,1)</f>
        <v>40749.284722222219</v>
      </c>
      <c r="N2283" t="b">
        <v>0</v>
      </c>
      <c r="O2283">
        <v>11</v>
      </c>
      <c r="P2283" t="b">
        <v>1</v>
      </c>
      <c r="Q2283" t="s">
        <v>8276</v>
      </c>
      <c r="R2283" s="6">
        <f>E2283/D2283</f>
        <v>1.85</v>
      </c>
      <c r="S2283" s="5">
        <f>O2283/E2283</f>
        <v>1.9819819819819819E-2</v>
      </c>
      <c r="T2283" t="s">
        <v>8333</v>
      </c>
      <c r="U2283" t="s">
        <v>8334</v>
      </c>
    </row>
    <row r="2284" spans="1:21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0">
        <f t="shared" si="72"/>
        <v>42323.17460648148</v>
      </c>
      <c r="L2284" s="13" t="str">
        <f t="shared" si="73"/>
        <v>2015</v>
      </c>
      <c r="M2284" s="10">
        <f>(((I2284/60)/60)/24)+DATE(1970,1,1)</f>
        <v>42383.17460648148</v>
      </c>
      <c r="N2284" t="b">
        <v>0</v>
      </c>
      <c r="O2284">
        <v>12</v>
      </c>
      <c r="P2284" t="b">
        <v>1</v>
      </c>
      <c r="Q2284" t="s">
        <v>8276</v>
      </c>
      <c r="R2284" s="6">
        <f>E2284/D2284</f>
        <v>1.8533333333333333</v>
      </c>
      <c r="S2284" s="5">
        <f>O2284/E2284</f>
        <v>8.6330935251798559E-3</v>
      </c>
      <c r="T2284" t="s">
        <v>8333</v>
      </c>
      <c r="U2284" t="s">
        <v>8334</v>
      </c>
    </row>
    <row r="2285" spans="1:21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0">
        <f t="shared" si="72"/>
        <v>40978.125046296293</v>
      </c>
      <c r="L2285" s="13" t="str">
        <f t="shared" si="73"/>
        <v>2012</v>
      </c>
      <c r="M2285" s="10">
        <f>(((I2285/60)/60)/24)+DATE(1970,1,1)</f>
        <v>41038.083379629628</v>
      </c>
      <c r="N2285" t="b">
        <v>0</v>
      </c>
      <c r="O2285">
        <v>48</v>
      </c>
      <c r="P2285" t="b">
        <v>1</v>
      </c>
      <c r="Q2285" t="s">
        <v>8276</v>
      </c>
      <c r="R2285" s="6">
        <f>E2285/D2285</f>
        <v>1.0085533333333332</v>
      </c>
      <c r="S2285" s="5">
        <f>O2285/E2285</f>
        <v>1.586430729163224E-2</v>
      </c>
      <c r="T2285" t="s">
        <v>8333</v>
      </c>
      <c r="U2285" t="s">
        <v>8334</v>
      </c>
    </row>
    <row r="2286" spans="1:21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0">
        <f t="shared" si="72"/>
        <v>40585.796817129631</v>
      </c>
      <c r="L2286" s="13" t="str">
        <f t="shared" si="73"/>
        <v>2011</v>
      </c>
      <c r="M2286" s="10">
        <f>(((I2286/60)/60)/24)+DATE(1970,1,1)</f>
        <v>40614.166666666664</v>
      </c>
      <c r="N2286" t="b">
        <v>0</v>
      </c>
      <c r="O2286">
        <v>59</v>
      </c>
      <c r="P2286" t="b">
        <v>1</v>
      </c>
      <c r="Q2286" t="s">
        <v>8276</v>
      </c>
      <c r="R2286" s="6">
        <f>E2286/D2286</f>
        <v>1.0622116666666668</v>
      </c>
      <c r="S2286" s="5">
        <f>O2286/E2286</f>
        <v>9.2574141688646482E-3</v>
      </c>
      <c r="T2286" t="s">
        <v>8333</v>
      </c>
      <c r="U2286" t="s">
        <v>8334</v>
      </c>
    </row>
    <row r="2287" spans="1:21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0">
        <f t="shared" si="72"/>
        <v>41059.185682870368</v>
      </c>
      <c r="L2287" s="13" t="str">
        <f t="shared" si="73"/>
        <v>2012</v>
      </c>
      <c r="M2287" s="10">
        <f>(((I2287/60)/60)/24)+DATE(1970,1,1)</f>
        <v>41089.185682870368</v>
      </c>
      <c r="N2287" t="b">
        <v>0</v>
      </c>
      <c r="O2287">
        <v>79</v>
      </c>
      <c r="P2287" t="b">
        <v>1</v>
      </c>
      <c r="Q2287" t="s">
        <v>8276</v>
      </c>
      <c r="R2287" s="6">
        <f>E2287/D2287</f>
        <v>1.2136666666666667</v>
      </c>
      <c r="S2287" s="5">
        <f>O2287/E2287</f>
        <v>2.1697335896731666E-2</v>
      </c>
      <c r="T2287" t="s">
        <v>8333</v>
      </c>
      <c r="U2287" t="s">
        <v>8334</v>
      </c>
    </row>
    <row r="2288" spans="1:21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0">
        <f t="shared" si="72"/>
        <v>41494.963587962964</v>
      </c>
      <c r="L2288" s="13" t="str">
        <f t="shared" si="73"/>
        <v>2013</v>
      </c>
      <c r="M2288" s="10">
        <f>(((I2288/60)/60)/24)+DATE(1970,1,1)</f>
        <v>41523.165972222225</v>
      </c>
      <c r="N2288" t="b">
        <v>0</v>
      </c>
      <c r="O2288">
        <v>14</v>
      </c>
      <c r="P2288" t="b">
        <v>1</v>
      </c>
      <c r="Q2288" t="s">
        <v>8276</v>
      </c>
      <c r="R2288" s="6">
        <f>E2288/D2288</f>
        <v>1.0006666666666666</v>
      </c>
      <c r="S2288" s="5">
        <f>O2288/E2288</f>
        <v>9.3271152564956689E-3</v>
      </c>
      <c r="T2288" t="s">
        <v>8333</v>
      </c>
      <c r="U2288" t="s">
        <v>8334</v>
      </c>
    </row>
    <row r="2289" spans="1:21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0">
        <f t="shared" si="72"/>
        <v>41792.667361111111</v>
      </c>
      <c r="L2289" s="13" t="str">
        <f t="shared" si="73"/>
        <v>2014</v>
      </c>
      <c r="M2289" s="10">
        <f>(((I2289/60)/60)/24)+DATE(1970,1,1)</f>
        <v>41813.667361111111</v>
      </c>
      <c r="N2289" t="b">
        <v>0</v>
      </c>
      <c r="O2289">
        <v>106</v>
      </c>
      <c r="P2289" t="b">
        <v>1</v>
      </c>
      <c r="Q2289" t="s">
        <v>8276</v>
      </c>
      <c r="R2289" s="6">
        <f>E2289/D2289</f>
        <v>1.1997755555555556</v>
      </c>
      <c r="S2289" s="5">
        <f>O2289/E2289</f>
        <v>1.9633301784222606E-2</v>
      </c>
      <c r="T2289" t="s">
        <v>8333</v>
      </c>
      <c r="U2289" t="s">
        <v>8334</v>
      </c>
    </row>
    <row r="2290" spans="1:21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0">
        <f t="shared" si="72"/>
        <v>41067.827418981484</v>
      </c>
      <c r="L2290" s="13" t="str">
        <f t="shared" si="73"/>
        <v>2012</v>
      </c>
      <c r="M2290" s="10">
        <f>(((I2290/60)/60)/24)+DATE(1970,1,1)</f>
        <v>41086.75</v>
      </c>
      <c r="N2290" t="b">
        <v>0</v>
      </c>
      <c r="O2290">
        <v>25</v>
      </c>
      <c r="P2290" t="b">
        <v>1</v>
      </c>
      <c r="Q2290" t="s">
        <v>8276</v>
      </c>
      <c r="R2290" s="6">
        <f>E2290/D2290</f>
        <v>1.0009999999999999</v>
      </c>
      <c r="S2290" s="5">
        <f>O2290/E2290</f>
        <v>2.4975024975024976E-2</v>
      </c>
      <c r="T2290" t="s">
        <v>8333</v>
      </c>
      <c r="U2290" t="s">
        <v>8334</v>
      </c>
    </row>
    <row r="2291" spans="1:21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0">
        <f t="shared" si="72"/>
        <v>41571.998379629629</v>
      </c>
      <c r="L2291" s="13" t="str">
        <f t="shared" si="73"/>
        <v>2013</v>
      </c>
      <c r="M2291" s="10">
        <f>(((I2291/60)/60)/24)+DATE(1970,1,1)</f>
        <v>41614.973611111112</v>
      </c>
      <c r="N2291" t="b">
        <v>0</v>
      </c>
      <c r="O2291">
        <v>25</v>
      </c>
      <c r="P2291" t="b">
        <v>1</v>
      </c>
      <c r="Q2291" t="s">
        <v>8276</v>
      </c>
      <c r="R2291" s="6">
        <f>E2291/D2291</f>
        <v>1.0740000000000001</v>
      </c>
      <c r="S2291" s="5">
        <f>O2291/E2291</f>
        <v>1.5518311607697082E-2</v>
      </c>
      <c r="T2291" t="s">
        <v>8333</v>
      </c>
      <c r="U2291" t="s">
        <v>8334</v>
      </c>
    </row>
    <row r="2292" spans="1:21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0">
        <f t="shared" si="72"/>
        <v>40070.253819444442</v>
      </c>
      <c r="L2292" s="13" t="str">
        <f t="shared" si="73"/>
        <v>2009</v>
      </c>
      <c r="M2292" s="10">
        <f>(((I2292/60)/60)/24)+DATE(1970,1,1)</f>
        <v>40148.708333333336</v>
      </c>
      <c r="N2292" t="b">
        <v>0</v>
      </c>
      <c r="O2292">
        <v>29</v>
      </c>
      <c r="P2292" t="b">
        <v>1</v>
      </c>
      <c r="Q2292" t="s">
        <v>8276</v>
      </c>
      <c r="R2292" s="6">
        <f>E2292/D2292</f>
        <v>1.0406666666666666</v>
      </c>
      <c r="S2292" s="5">
        <f>O2292/E2292</f>
        <v>1.8577834721332478E-2</v>
      </c>
      <c r="T2292" t="s">
        <v>8333</v>
      </c>
      <c r="U2292" t="s">
        <v>8334</v>
      </c>
    </row>
    <row r="2293" spans="1:21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0">
        <f t="shared" si="72"/>
        <v>40987.977060185185</v>
      </c>
      <c r="L2293" s="13" t="str">
        <f t="shared" si="73"/>
        <v>2012</v>
      </c>
      <c r="M2293" s="10">
        <f>(((I2293/60)/60)/24)+DATE(1970,1,1)</f>
        <v>41022.166666666664</v>
      </c>
      <c r="N2293" t="b">
        <v>0</v>
      </c>
      <c r="O2293">
        <v>43</v>
      </c>
      <c r="P2293" t="b">
        <v>1</v>
      </c>
      <c r="Q2293" t="s">
        <v>8276</v>
      </c>
      <c r="R2293" s="6">
        <f>E2293/D2293</f>
        <v>1.728</v>
      </c>
      <c r="S2293" s="5">
        <f>O2293/E2293</f>
        <v>9.9537037037037042E-3</v>
      </c>
      <c r="T2293" t="s">
        <v>8333</v>
      </c>
      <c r="U2293" t="s">
        <v>8334</v>
      </c>
    </row>
    <row r="2294" spans="1:21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0">
        <f t="shared" si="72"/>
        <v>40987.697638888887</v>
      </c>
      <c r="L2294" s="13" t="str">
        <f t="shared" si="73"/>
        <v>2012</v>
      </c>
      <c r="M2294" s="10">
        <f>(((I2294/60)/60)/24)+DATE(1970,1,1)</f>
        <v>41017.697638888887</v>
      </c>
      <c r="N2294" t="b">
        <v>0</v>
      </c>
      <c r="O2294">
        <v>46</v>
      </c>
      <c r="P2294" t="b">
        <v>1</v>
      </c>
      <c r="Q2294" t="s">
        <v>8276</v>
      </c>
      <c r="R2294" s="6">
        <f>E2294/D2294</f>
        <v>1.072505</v>
      </c>
      <c r="S2294" s="5">
        <f>O2294/E2294</f>
        <v>2.1445121467965182E-2</v>
      </c>
      <c r="T2294" t="s">
        <v>8333</v>
      </c>
      <c r="U2294" t="s">
        <v>8334</v>
      </c>
    </row>
    <row r="2295" spans="1:21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0">
        <f t="shared" si="72"/>
        <v>41151.708321759259</v>
      </c>
      <c r="L2295" s="13" t="str">
        <f t="shared" si="73"/>
        <v>2012</v>
      </c>
      <c r="M2295" s="10">
        <f>(((I2295/60)/60)/24)+DATE(1970,1,1)</f>
        <v>41177.165972222225</v>
      </c>
      <c r="N2295" t="b">
        <v>0</v>
      </c>
      <c r="O2295">
        <v>27</v>
      </c>
      <c r="P2295" t="b">
        <v>1</v>
      </c>
      <c r="Q2295" t="s">
        <v>8276</v>
      </c>
      <c r="R2295" s="6">
        <f>E2295/D2295</f>
        <v>1.0823529411764705</v>
      </c>
      <c r="S2295" s="5">
        <f>O2295/E2295</f>
        <v>2.9347826086956522E-2</v>
      </c>
      <c r="T2295" t="s">
        <v>8333</v>
      </c>
      <c r="U2295" t="s">
        <v>8334</v>
      </c>
    </row>
    <row r="2296" spans="1:21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0">
        <f t="shared" si="72"/>
        <v>41264.72314814815</v>
      </c>
      <c r="L2296" s="13" t="str">
        <f t="shared" si="73"/>
        <v>2012</v>
      </c>
      <c r="M2296" s="10">
        <f>(((I2296/60)/60)/24)+DATE(1970,1,1)</f>
        <v>41294.72314814815</v>
      </c>
      <c r="N2296" t="b">
        <v>0</v>
      </c>
      <c r="O2296">
        <v>112</v>
      </c>
      <c r="P2296" t="b">
        <v>1</v>
      </c>
      <c r="Q2296" t="s">
        <v>8276</v>
      </c>
      <c r="R2296" s="6">
        <f>E2296/D2296</f>
        <v>1.4608079999999999</v>
      </c>
      <c r="S2296" s="5">
        <f>O2296/E2296</f>
        <v>1.5333979551042985E-2</v>
      </c>
      <c r="T2296" t="s">
        <v>8333</v>
      </c>
      <c r="U2296" t="s">
        <v>8334</v>
      </c>
    </row>
    <row r="2297" spans="1:21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0">
        <f t="shared" si="72"/>
        <v>41270.954351851848</v>
      </c>
      <c r="L2297" s="13" t="str">
        <f t="shared" si="73"/>
        <v>2012</v>
      </c>
      <c r="M2297" s="10">
        <f>(((I2297/60)/60)/24)+DATE(1970,1,1)</f>
        <v>41300.954351851848</v>
      </c>
      <c r="N2297" t="b">
        <v>0</v>
      </c>
      <c r="O2297">
        <v>34</v>
      </c>
      <c r="P2297" t="b">
        <v>1</v>
      </c>
      <c r="Q2297" t="s">
        <v>8276</v>
      </c>
      <c r="R2297" s="6">
        <f>E2297/D2297</f>
        <v>1.2524999999999999</v>
      </c>
      <c r="S2297" s="5">
        <f>O2297/E2297</f>
        <v>2.262142381902861E-2</v>
      </c>
      <c r="T2297" t="s">
        <v>8333</v>
      </c>
      <c r="U2297" t="s">
        <v>8334</v>
      </c>
    </row>
    <row r="2298" spans="1:21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0">
        <f t="shared" si="72"/>
        <v>40927.731782407405</v>
      </c>
      <c r="L2298" s="13" t="str">
        <f t="shared" si="73"/>
        <v>2012</v>
      </c>
      <c r="M2298" s="10">
        <f>(((I2298/60)/60)/24)+DATE(1970,1,1)</f>
        <v>40962.731782407405</v>
      </c>
      <c r="N2298" t="b">
        <v>0</v>
      </c>
      <c r="O2298">
        <v>145</v>
      </c>
      <c r="P2298" t="b">
        <v>1</v>
      </c>
      <c r="Q2298" t="s">
        <v>8276</v>
      </c>
      <c r="R2298" s="6">
        <f>E2298/D2298</f>
        <v>1.4907142857142857</v>
      </c>
      <c r="S2298" s="5">
        <f>O2298/E2298</f>
        <v>1.3895543842836608E-2</v>
      </c>
      <c r="T2298" t="s">
        <v>8333</v>
      </c>
      <c r="U2298" t="s">
        <v>8334</v>
      </c>
    </row>
    <row r="2299" spans="1:21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0">
        <f t="shared" si="72"/>
        <v>40948.042233796295</v>
      </c>
      <c r="L2299" s="13" t="str">
        <f t="shared" si="73"/>
        <v>2012</v>
      </c>
      <c r="M2299" s="10">
        <f>(((I2299/60)/60)/24)+DATE(1970,1,1)</f>
        <v>40982.165972222225</v>
      </c>
      <c r="N2299" t="b">
        <v>0</v>
      </c>
      <c r="O2299">
        <v>19</v>
      </c>
      <c r="P2299" t="b">
        <v>1</v>
      </c>
      <c r="Q2299" t="s">
        <v>8276</v>
      </c>
      <c r="R2299" s="6">
        <f>E2299/D2299</f>
        <v>1.006</v>
      </c>
      <c r="S2299" s="5">
        <f>O2299/E2299</f>
        <v>1.8886679920477135E-2</v>
      </c>
      <c r="T2299" t="s">
        <v>8333</v>
      </c>
      <c r="U2299" t="s">
        <v>8334</v>
      </c>
    </row>
    <row r="2300" spans="1:21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0">
        <f t="shared" si="72"/>
        <v>41694.84065972222</v>
      </c>
      <c r="L2300" s="13" t="str">
        <f t="shared" si="73"/>
        <v>2014</v>
      </c>
      <c r="M2300" s="10">
        <f>(((I2300/60)/60)/24)+DATE(1970,1,1)</f>
        <v>41724.798993055556</v>
      </c>
      <c r="N2300" t="b">
        <v>0</v>
      </c>
      <c r="O2300">
        <v>288</v>
      </c>
      <c r="P2300" t="b">
        <v>1</v>
      </c>
      <c r="Q2300" t="s">
        <v>8276</v>
      </c>
      <c r="R2300" s="6">
        <f>E2300/D2300</f>
        <v>1.0507333333333333</v>
      </c>
      <c r="S2300" s="5">
        <f>O2300/E2300</f>
        <v>9.1364761119218322E-3</v>
      </c>
      <c r="T2300" t="s">
        <v>8333</v>
      </c>
      <c r="U2300" t="s">
        <v>8334</v>
      </c>
    </row>
    <row r="2301" spans="1:21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0">
        <f t="shared" si="72"/>
        <v>40565.032511574071</v>
      </c>
      <c r="L2301" s="13" t="str">
        <f t="shared" si="73"/>
        <v>2011</v>
      </c>
      <c r="M2301" s="10">
        <f>(((I2301/60)/60)/24)+DATE(1970,1,1)</f>
        <v>40580.032511574071</v>
      </c>
      <c r="N2301" t="b">
        <v>0</v>
      </c>
      <c r="O2301">
        <v>14</v>
      </c>
      <c r="P2301" t="b">
        <v>1</v>
      </c>
      <c r="Q2301" t="s">
        <v>8276</v>
      </c>
      <c r="R2301" s="6">
        <f>E2301/D2301</f>
        <v>3.5016666666666665</v>
      </c>
      <c r="S2301" s="5">
        <f>O2301/E2301</f>
        <v>1.3326987148976678E-2</v>
      </c>
      <c r="T2301" t="s">
        <v>8333</v>
      </c>
      <c r="U2301" t="s">
        <v>8334</v>
      </c>
    </row>
    <row r="2302" spans="1:21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0">
        <f t="shared" si="72"/>
        <v>41074.727037037039</v>
      </c>
      <c r="L2302" s="13" t="str">
        <f t="shared" si="73"/>
        <v>2012</v>
      </c>
      <c r="M2302" s="10">
        <f>(((I2302/60)/60)/24)+DATE(1970,1,1)</f>
        <v>41088.727037037039</v>
      </c>
      <c r="N2302" t="b">
        <v>0</v>
      </c>
      <c r="O2302">
        <v>7</v>
      </c>
      <c r="P2302" t="b">
        <v>1</v>
      </c>
      <c r="Q2302" t="s">
        <v>8276</v>
      </c>
      <c r="R2302" s="6">
        <f>E2302/D2302</f>
        <v>1.0125</v>
      </c>
      <c r="S2302" s="5">
        <f>O2302/E2302</f>
        <v>8.6419753086419745E-3</v>
      </c>
      <c r="T2302" t="s">
        <v>8333</v>
      </c>
      <c r="U2302" t="s">
        <v>8334</v>
      </c>
    </row>
    <row r="2303" spans="1:21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0">
        <f t="shared" si="72"/>
        <v>41416.146944444445</v>
      </c>
      <c r="L2303" s="13" t="str">
        <f t="shared" si="73"/>
        <v>2013</v>
      </c>
      <c r="M2303" s="10">
        <f>(((I2303/60)/60)/24)+DATE(1970,1,1)</f>
        <v>41446.146944444445</v>
      </c>
      <c r="N2303" t="b">
        <v>1</v>
      </c>
      <c r="O2303">
        <v>211</v>
      </c>
      <c r="P2303" t="b">
        <v>1</v>
      </c>
      <c r="Q2303" t="s">
        <v>8279</v>
      </c>
      <c r="R2303" s="6">
        <f>E2303/D2303</f>
        <v>1.336044</v>
      </c>
      <c r="S2303" s="5">
        <f>O2303/E2303</f>
        <v>3.1585786096865069E-2</v>
      </c>
      <c r="T2303" t="s">
        <v>8333</v>
      </c>
      <c r="U2303" t="s">
        <v>8337</v>
      </c>
    </row>
    <row r="2304" spans="1:21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0">
        <f t="shared" si="72"/>
        <v>41605.868449074071</v>
      </c>
      <c r="L2304" s="13" t="str">
        <f t="shared" si="73"/>
        <v>2013</v>
      </c>
      <c r="M2304" s="10">
        <f>(((I2304/60)/60)/24)+DATE(1970,1,1)</f>
        <v>41639.291666666664</v>
      </c>
      <c r="N2304" t="b">
        <v>1</v>
      </c>
      <c r="O2304">
        <v>85</v>
      </c>
      <c r="P2304" t="b">
        <v>1</v>
      </c>
      <c r="Q2304" t="s">
        <v>8279</v>
      </c>
      <c r="R2304" s="6">
        <f>E2304/D2304</f>
        <v>1.7065217391304348</v>
      </c>
      <c r="S2304" s="5">
        <f>O2304/E2304</f>
        <v>2.1656050955414011E-2</v>
      </c>
      <c r="T2304" t="s">
        <v>8333</v>
      </c>
      <c r="U2304" t="s">
        <v>8337</v>
      </c>
    </row>
    <row r="2305" spans="1:21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0">
        <f t="shared" si="72"/>
        <v>40850.111064814817</v>
      </c>
      <c r="L2305" s="13" t="str">
        <f t="shared" si="73"/>
        <v>2011</v>
      </c>
      <c r="M2305" s="10">
        <f>(((I2305/60)/60)/24)+DATE(1970,1,1)</f>
        <v>40890.152731481481</v>
      </c>
      <c r="N2305" t="b">
        <v>1</v>
      </c>
      <c r="O2305">
        <v>103</v>
      </c>
      <c r="P2305" t="b">
        <v>1</v>
      </c>
      <c r="Q2305" t="s">
        <v>8279</v>
      </c>
      <c r="R2305" s="6">
        <f>E2305/D2305</f>
        <v>1.0935829457364341</v>
      </c>
      <c r="S2305" s="5">
        <f>O2305/E2305</f>
        <v>1.4602451794187657E-2</v>
      </c>
      <c r="T2305" t="s">
        <v>8333</v>
      </c>
      <c r="U2305" t="s">
        <v>8337</v>
      </c>
    </row>
    <row r="2306" spans="1:21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0">
        <f t="shared" si="72"/>
        <v>40502.815868055557</v>
      </c>
      <c r="L2306" s="13" t="str">
        <f t="shared" si="73"/>
        <v>2010</v>
      </c>
      <c r="M2306" s="10">
        <f>(((I2306/60)/60)/24)+DATE(1970,1,1)</f>
        <v>40544.207638888889</v>
      </c>
      <c r="N2306" t="b">
        <v>1</v>
      </c>
      <c r="O2306">
        <v>113</v>
      </c>
      <c r="P2306" t="b">
        <v>1</v>
      </c>
      <c r="Q2306" t="s">
        <v>8279</v>
      </c>
      <c r="R2306" s="6">
        <f>E2306/D2306</f>
        <v>1.0070033333333335</v>
      </c>
      <c r="S2306" s="5">
        <f>O2306/E2306</f>
        <v>1.8702354510577588E-2</v>
      </c>
      <c r="T2306" t="s">
        <v>8333</v>
      </c>
      <c r="U2306" t="s">
        <v>8337</v>
      </c>
    </row>
    <row r="2307" spans="1:21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0">
        <f t="shared" ref="K2307:K2370" si="74">(((J2307/60)/60)/24)+DATE(1970,1,1)</f>
        <v>41834.695277777777</v>
      </c>
      <c r="L2307" s="13" t="str">
        <f t="shared" ref="L2307:L2370" si="75">TEXT(K2307,"yyyy")</f>
        <v>2014</v>
      </c>
      <c r="M2307" s="10">
        <f>(((I2307/60)/60)/24)+DATE(1970,1,1)</f>
        <v>41859.75</v>
      </c>
      <c r="N2307" t="b">
        <v>1</v>
      </c>
      <c r="O2307">
        <v>167</v>
      </c>
      <c r="P2307" t="b">
        <v>1</v>
      </c>
      <c r="Q2307" t="s">
        <v>8279</v>
      </c>
      <c r="R2307" s="6">
        <f>E2307/D2307</f>
        <v>1.0122777777777778</v>
      </c>
      <c r="S2307" s="5">
        <f>O2307/E2307</f>
        <v>9.1652488886449709E-3</v>
      </c>
      <c r="T2307" t="s">
        <v>8333</v>
      </c>
      <c r="U2307" t="s">
        <v>8337</v>
      </c>
    </row>
    <row r="2308" spans="1:21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0">
        <f t="shared" si="74"/>
        <v>40948.16815972222</v>
      </c>
      <c r="L2308" s="13" t="str">
        <f t="shared" si="75"/>
        <v>2012</v>
      </c>
      <c r="M2308" s="10">
        <f>(((I2308/60)/60)/24)+DATE(1970,1,1)</f>
        <v>40978.16815972222</v>
      </c>
      <c r="N2308" t="b">
        <v>1</v>
      </c>
      <c r="O2308">
        <v>73</v>
      </c>
      <c r="P2308" t="b">
        <v>1</v>
      </c>
      <c r="Q2308" t="s">
        <v>8279</v>
      </c>
      <c r="R2308" s="6">
        <f>E2308/D2308</f>
        <v>1.0675857142857144</v>
      </c>
      <c r="S2308" s="5">
        <f>O2308/E2308</f>
        <v>1.9536738435187537E-2</v>
      </c>
      <c r="T2308" t="s">
        <v>8333</v>
      </c>
      <c r="U2308" t="s">
        <v>8337</v>
      </c>
    </row>
    <row r="2309" spans="1:21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0">
        <f t="shared" si="74"/>
        <v>41004.802465277775</v>
      </c>
      <c r="L2309" s="13" t="str">
        <f t="shared" si="75"/>
        <v>2012</v>
      </c>
      <c r="M2309" s="10">
        <f>(((I2309/60)/60)/24)+DATE(1970,1,1)</f>
        <v>41034.802407407406</v>
      </c>
      <c r="N2309" t="b">
        <v>1</v>
      </c>
      <c r="O2309">
        <v>75</v>
      </c>
      <c r="P2309" t="b">
        <v>1</v>
      </c>
      <c r="Q2309" t="s">
        <v>8279</v>
      </c>
      <c r="R2309" s="6">
        <f>E2309/D2309</f>
        <v>1.0665777537961894</v>
      </c>
      <c r="S2309" s="5">
        <f>O2309/E2309</f>
        <v>3.579508032416024E-2</v>
      </c>
      <c r="T2309" t="s">
        <v>8333</v>
      </c>
      <c r="U2309" t="s">
        <v>8337</v>
      </c>
    </row>
    <row r="2310" spans="1:21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0">
        <f t="shared" si="74"/>
        <v>41851.962916666671</v>
      </c>
      <c r="L2310" s="13" t="str">
        <f t="shared" si="75"/>
        <v>2014</v>
      </c>
      <c r="M2310" s="10">
        <f>(((I2310/60)/60)/24)+DATE(1970,1,1)</f>
        <v>41880.041666666664</v>
      </c>
      <c r="N2310" t="b">
        <v>1</v>
      </c>
      <c r="O2310">
        <v>614</v>
      </c>
      <c r="P2310" t="b">
        <v>1</v>
      </c>
      <c r="Q2310" t="s">
        <v>8279</v>
      </c>
      <c r="R2310" s="6">
        <f>E2310/D2310</f>
        <v>1.0130622</v>
      </c>
      <c r="S2310" s="5">
        <f>O2310/E2310</f>
        <v>1.2121664395335251E-2</v>
      </c>
      <c r="T2310" t="s">
        <v>8333</v>
      </c>
      <c r="U2310" t="s">
        <v>8337</v>
      </c>
    </row>
    <row r="2311" spans="1:21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0">
        <f t="shared" si="74"/>
        <v>41307.987696759257</v>
      </c>
      <c r="L2311" s="13" t="str">
        <f t="shared" si="75"/>
        <v>2013</v>
      </c>
      <c r="M2311" s="10">
        <f>(((I2311/60)/60)/24)+DATE(1970,1,1)</f>
        <v>41342.987696759257</v>
      </c>
      <c r="N2311" t="b">
        <v>1</v>
      </c>
      <c r="O2311">
        <v>107</v>
      </c>
      <c r="P2311" t="b">
        <v>1</v>
      </c>
      <c r="Q2311" t="s">
        <v>8279</v>
      </c>
      <c r="R2311" s="6">
        <f>E2311/D2311</f>
        <v>1.0667450000000001</v>
      </c>
      <c r="S2311" s="5">
        <f>O2311/E2311</f>
        <v>1.6717522306955581E-2</v>
      </c>
      <c r="T2311" t="s">
        <v>8333</v>
      </c>
      <c r="U2311" t="s">
        <v>8337</v>
      </c>
    </row>
    <row r="2312" spans="1:21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0">
        <f t="shared" si="74"/>
        <v>41324.79415509259</v>
      </c>
      <c r="L2312" s="13" t="str">
        <f t="shared" si="75"/>
        <v>2013</v>
      </c>
      <c r="M2312" s="10">
        <f>(((I2312/60)/60)/24)+DATE(1970,1,1)</f>
        <v>41354.752488425926</v>
      </c>
      <c r="N2312" t="b">
        <v>1</v>
      </c>
      <c r="O2312">
        <v>1224</v>
      </c>
      <c r="P2312" t="b">
        <v>1</v>
      </c>
      <c r="Q2312" t="s">
        <v>8279</v>
      </c>
      <c r="R2312" s="6">
        <f>E2312/D2312</f>
        <v>4.288397837837838</v>
      </c>
      <c r="S2312" s="5">
        <f>O2312/E2312</f>
        <v>1.5428177296983337E-2</v>
      </c>
      <c r="T2312" t="s">
        <v>8333</v>
      </c>
      <c r="U2312" t="s">
        <v>8337</v>
      </c>
    </row>
    <row r="2313" spans="1:21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0">
        <f t="shared" si="74"/>
        <v>41736.004502314812</v>
      </c>
      <c r="L2313" s="13" t="str">
        <f t="shared" si="75"/>
        <v>2014</v>
      </c>
      <c r="M2313" s="10">
        <f>(((I2313/60)/60)/24)+DATE(1970,1,1)</f>
        <v>41766.004502314812</v>
      </c>
      <c r="N2313" t="b">
        <v>1</v>
      </c>
      <c r="O2313">
        <v>104</v>
      </c>
      <c r="P2313" t="b">
        <v>1</v>
      </c>
      <c r="Q2313" t="s">
        <v>8279</v>
      </c>
      <c r="R2313" s="6">
        <f>E2313/D2313</f>
        <v>1.0411111111111111</v>
      </c>
      <c r="S2313" s="5">
        <f>O2313/E2313</f>
        <v>1.1099252934898612E-2</v>
      </c>
      <c r="T2313" t="s">
        <v>8333</v>
      </c>
      <c r="U2313" t="s">
        <v>8337</v>
      </c>
    </row>
    <row r="2314" spans="1:21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0">
        <f t="shared" si="74"/>
        <v>41716.632847222223</v>
      </c>
      <c r="L2314" s="13" t="str">
        <f t="shared" si="75"/>
        <v>2014</v>
      </c>
      <c r="M2314" s="10">
        <f>(((I2314/60)/60)/24)+DATE(1970,1,1)</f>
        <v>41747.958333333336</v>
      </c>
      <c r="N2314" t="b">
        <v>1</v>
      </c>
      <c r="O2314">
        <v>79</v>
      </c>
      <c r="P2314" t="b">
        <v>1</v>
      </c>
      <c r="Q2314" t="s">
        <v>8279</v>
      </c>
      <c r="R2314" s="6">
        <f>E2314/D2314</f>
        <v>1.0786666666666667</v>
      </c>
      <c r="S2314" s="5">
        <f>O2314/E2314</f>
        <v>2.4412855377008654E-2</v>
      </c>
      <c r="T2314" t="s">
        <v>8333</v>
      </c>
      <c r="U2314" t="s">
        <v>8337</v>
      </c>
    </row>
    <row r="2315" spans="1:21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0">
        <f t="shared" si="74"/>
        <v>41002.958634259259</v>
      </c>
      <c r="L2315" s="13" t="str">
        <f t="shared" si="75"/>
        <v>2012</v>
      </c>
      <c r="M2315" s="10">
        <f>(((I2315/60)/60)/24)+DATE(1970,1,1)</f>
        <v>41032.958634259259</v>
      </c>
      <c r="N2315" t="b">
        <v>1</v>
      </c>
      <c r="O2315">
        <v>157</v>
      </c>
      <c r="P2315" t="b">
        <v>1</v>
      </c>
      <c r="Q2315" t="s">
        <v>8279</v>
      </c>
      <c r="R2315" s="6">
        <f>E2315/D2315</f>
        <v>1.7584040000000001</v>
      </c>
      <c r="S2315" s="5">
        <f>O2315/E2315</f>
        <v>1.7857102235891181E-2</v>
      </c>
      <c r="T2315" t="s">
        <v>8333</v>
      </c>
      <c r="U2315" t="s">
        <v>8337</v>
      </c>
    </row>
    <row r="2316" spans="1:21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0">
        <f t="shared" si="74"/>
        <v>41037.551585648151</v>
      </c>
      <c r="L2316" s="13" t="str">
        <f t="shared" si="75"/>
        <v>2012</v>
      </c>
      <c r="M2316" s="10">
        <f>(((I2316/60)/60)/24)+DATE(1970,1,1)</f>
        <v>41067.551585648151</v>
      </c>
      <c r="N2316" t="b">
        <v>1</v>
      </c>
      <c r="O2316">
        <v>50</v>
      </c>
      <c r="P2316" t="b">
        <v>1</v>
      </c>
      <c r="Q2316" t="s">
        <v>8279</v>
      </c>
      <c r="R2316" s="6">
        <f>E2316/D2316</f>
        <v>1.5697000000000001</v>
      </c>
      <c r="S2316" s="5">
        <f>O2316/E2316</f>
        <v>2.6544350300482043E-2</v>
      </c>
      <c r="T2316" t="s">
        <v>8333</v>
      </c>
      <c r="U2316" t="s">
        <v>8337</v>
      </c>
    </row>
    <row r="2317" spans="1:21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0">
        <f t="shared" si="74"/>
        <v>41004.72619212963</v>
      </c>
      <c r="L2317" s="13" t="str">
        <f t="shared" si="75"/>
        <v>2012</v>
      </c>
      <c r="M2317" s="10">
        <f>(((I2317/60)/60)/24)+DATE(1970,1,1)</f>
        <v>41034.72619212963</v>
      </c>
      <c r="N2317" t="b">
        <v>1</v>
      </c>
      <c r="O2317">
        <v>64</v>
      </c>
      <c r="P2317" t="b">
        <v>1</v>
      </c>
      <c r="Q2317" t="s">
        <v>8279</v>
      </c>
      <c r="R2317" s="6">
        <f>E2317/D2317</f>
        <v>1.026</v>
      </c>
      <c r="S2317" s="5">
        <f>O2317/E2317</f>
        <v>2.4951267056530214E-2</v>
      </c>
      <c r="T2317" t="s">
        <v>8333</v>
      </c>
      <c r="U2317" t="s">
        <v>8337</v>
      </c>
    </row>
    <row r="2318" spans="1:21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0">
        <f t="shared" si="74"/>
        <v>40079.725115740745</v>
      </c>
      <c r="L2318" s="13" t="str">
        <f t="shared" si="75"/>
        <v>2009</v>
      </c>
      <c r="M2318" s="10">
        <f>(((I2318/60)/60)/24)+DATE(1970,1,1)</f>
        <v>40156.76666666667</v>
      </c>
      <c r="N2318" t="b">
        <v>1</v>
      </c>
      <c r="O2318">
        <v>200</v>
      </c>
      <c r="P2318" t="b">
        <v>1</v>
      </c>
      <c r="Q2318" t="s">
        <v>8279</v>
      </c>
      <c r="R2318" s="6">
        <f>E2318/D2318</f>
        <v>1.0404266666666666</v>
      </c>
      <c r="S2318" s="5">
        <f>O2318/E2318</f>
        <v>1.2815255279885175E-2</v>
      </c>
      <c r="T2318" t="s">
        <v>8333</v>
      </c>
      <c r="U2318" t="s">
        <v>8337</v>
      </c>
    </row>
    <row r="2319" spans="1:21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0">
        <f t="shared" si="74"/>
        <v>40192.542233796295</v>
      </c>
      <c r="L2319" s="13" t="str">
        <f t="shared" si="75"/>
        <v>2010</v>
      </c>
      <c r="M2319" s="10">
        <f>(((I2319/60)/60)/24)+DATE(1970,1,1)</f>
        <v>40224.208333333336</v>
      </c>
      <c r="N2319" t="b">
        <v>1</v>
      </c>
      <c r="O2319">
        <v>22</v>
      </c>
      <c r="P2319" t="b">
        <v>1</v>
      </c>
      <c r="Q2319" t="s">
        <v>8279</v>
      </c>
      <c r="R2319" s="6">
        <f>E2319/D2319</f>
        <v>1.04</v>
      </c>
      <c r="S2319" s="5">
        <f>O2319/E2319</f>
        <v>5.2884615384615384E-2</v>
      </c>
      <c r="T2319" t="s">
        <v>8333</v>
      </c>
      <c r="U2319" t="s">
        <v>8337</v>
      </c>
    </row>
    <row r="2320" spans="1:21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0">
        <f t="shared" si="74"/>
        <v>40050.643680555557</v>
      </c>
      <c r="L2320" s="13" t="str">
        <f t="shared" si="75"/>
        <v>2009</v>
      </c>
      <c r="M2320" s="10">
        <f>(((I2320/60)/60)/24)+DATE(1970,1,1)</f>
        <v>40082.165972222225</v>
      </c>
      <c r="N2320" t="b">
        <v>1</v>
      </c>
      <c r="O2320">
        <v>163</v>
      </c>
      <c r="P2320" t="b">
        <v>1</v>
      </c>
      <c r="Q2320" t="s">
        <v>8279</v>
      </c>
      <c r="R2320" s="6">
        <f>E2320/D2320</f>
        <v>1.2105999999999999</v>
      </c>
      <c r="S2320" s="5">
        <f>O2320/E2320</f>
        <v>2.6928795638526352E-2</v>
      </c>
      <c r="T2320" t="s">
        <v>8333</v>
      </c>
      <c r="U2320" t="s">
        <v>8337</v>
      </c>
    </row>
    <row r="2321" spans="1:21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0">
        <f t="shared" si="74"/>
        <v>41593.082002314812</v>
      </c>
      <c r="L2321" s="13" t="str">
        <f t="shared" si="75"/>
        <v>2013</v>
      </c>
      <c r="M2321" s="10">
        <f>(((I2321/60)/60)/24)+DATE(1970,1,1)</f>
        <v>41623.082002314812</v>
      </c>
      <c r="N2321" t="b">
        <v>1</v>
      </c>
      <c r="O2321">
        <v>77</v>
      </c>
      <c r="P2321" t="b">
        <v>1</v>
      </c>
      <c r="Q2321" t="s">
        <v>8279</v>
      </c>
      <c r="R2321" s="6">
        <f>E2321/D2321</f>
        <v>1.077</v>
      </c>
      <c r="S2321" s="5">
        <f>O2321/E2321</f>
        <v>2.3831631073970908E-2</v>
      </c>
      <c r="T2321" t="s">
        <v>8333</v>
      </c>
      <c r="U2321" t="s">
        <v>8337</v>
      </c>
    </row>
    <row r="2322" spans="1:21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0">
        <f t="shared" si="74"/>
        <v>41696.817129629628</v>
      </c>
      <c r="L2322" s="13" t="str">
        <f t="shared" si="75"/>
        <v>2014</v>
      </c>
      <c r="M2322" s="10">
        <f>(((I2322/60)/60)/24)+DATE(1970,1,1)</f>
        <v>41731.775462962964</v>
      </c>
      <c r="N2322" t="b">
        <v>1</v>
      </c>
      <c r="O2322">
        <v>89</v>
      </c>
      <c r="P2322" t="b">
        <v>1</v>
      </c>
      <c r="Q2322" t="s">
        <v>8279</v>
      </c>
      <c r="R2322" s="6">
        <f>E2322/D2322</f>
        <v>1.0866</v>
      </c>
      <c r="S2322" s="5">
        <f>O2322/E2322</f>
        <v>1.6381373090373644E-2</v>
      </c>
      <c r="T2322" t="s">
        <v>8333</v>
      </c>
      <c r="U2322" t="s">
        <v>8337</v>
      </c>
    </row>
    <row r="2323" spans="1:21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0">
        <f t="shared" si="74"/>
        <v>42799.260428240741</v>
      </c>
      <c r="L2323" s="13" t="str">
        <f t="shared" si="75"/>
        <v>2017</v>
      </c>
      <c r="M2323" s="10">
        <f>(((I2323/60)/60)/24)+DATE(1970,1,1)</f>
        <v>42829.21876157407</v>
      </c>
      <c r="N2323" t="b">
        <v>0</v>
      </c>
      <c r="O2323">
        <v>64</v>
      </c>
      <c r="P2323" t="b">
        <v>0</v>
      </c>
      <c r="Q2323" t="s">
        <v>8298</v>
      </c>
      <c r="R2323" s="6">
        <f>E2323/D2323</f>
        <v>0.39120962394619685</v>
      </c>
      <c r="S2323" s="5">
        <f>O2323/E2323</f>
        <v>1.549636803874092E-2</v>
      </c>
      <c r="T2323" t="s">
        <v>8343</v>
      </c>
      <c r="U2323" t="s">
        <v>8359</v>
      </c>
    </row>
    <row r="2324" spans="1:21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0">
        <f t="shared" si="74"/>
        <v>42804.895474537043</v>
      </c>
      <c r="L2324" s="13" t="str">
        <f t="shared" si="75"/>
        <v>2017</v>
      </c>
      <c r="M2324" s="10">
        <f>(((I2324/60)/60)/24)+DATE(1970,1,1)</f>
        <v>42834.853807870371</v>
      </c>
      <c r="N2324" t="b">
        <v>0</v>
      </c>
      <c r="O2324">
        <v>4</v>
      </c>
      <c r="P2324" t="b">
        <v>0</v>
      </c>
      <c r="Q2324" t="s">
        <v>8298</v>
      </c>
      <c r="R2324" s="6">
        <f>E2324/D2324</f>
        <v>3.1481481481481478E-2</v>
      </c>
      <c r="S2324" s="5">
        <f>O2324/E2324</f>
        <v>4.7058823529411764E-2</v>
      </c>
      <c r="T2324" t="s">
        <v>8343</v>
      </c>
      <c r="U2324" t="s">
        <v>8359</v>
      </c>
    </row>
    <row r="2325" spans="1:21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0">
        <f t="shared" si="74"/>
        <v>42807.755173611105</v>
      </c>
      <c r="L2325" s="13" t="str">
        <f t="shared" si="75"/>
        <v>2017</v>
      </c>
      <c r="M2325" s="10">
        <f>(((I2325/60)/60)/24)+DATE(1970,1,1)</f>
        <v>42814.755173611105</v>
      </c>
      <c r="N2325" t="b">
        <v>0</v>
      </c>
      <c r="O2325">
        <v>4</v>
      </c>
      <c r="P2325" t="b">
        <v>0</v>
      </c>
      <c r="Q2325" t="s">
        <v>8298</v>
      </c>
      <c r="R2325" s="6">
        <f>E2325/D2325</f>
        <v>0.48</v>
      </c>
      <c r="S2325" s="5">
        <f>O2325/E2325</f>
        <v>3.3333333333333333E-2</v>
      </c>
      <c r="T2325" t="s">
        <v>8343</v>
      </c>
      <c r="U2325" t="s">
        <v>8359</v>
      </c>
    </row>
    <row r="2326" spans="1:21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0">
        <f t="shared" si="74"/>
        <v>42790.885243055556</v>
      </c>
      <c r="L2326" s="13" t="str">
        <f t="shared" si="75"/>
        <v>2017</v>
      </c>
      <c r="M2326" s="10">
        <f>(((I2326/60)/60)/24)+DATE(1970,1,1)</f>
        <v>42820.843576388885</v>
      </c>
      <c r="N2326" t="b">
        <v>0</v>
      </c>
      <c r="O2326">
        <v>61</v>
      </c>
      <c r="P2326" t="b">
        <v>0</v>
      </c>
      <c r="Q2326" t="s">
        <v>8298</v>
      </c>
      <c r="R2326" s="6">
        <f>E2326/D2326</f>
        <v>0.20733333333333334</v>
      </c>
      <c r="S2326" s="5">
        <f>O2326/E2326</f>
        <v>3.9228295819935692E-2</v>
      </c>
      <c r="T2326" t="s">
        <v>8343</v>
      </c>
      <c r="U2326" t="s">
        <v>8359</v>
      </c>
    </row>
    <row r="2327" spans="1:21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0">
        <f t="shared" si="74"/>
        <v>42794.022349537037</v>
      </c>
      <c r="L2327" s="13" t="str">
        <f t="shared" si="75"/>
        <v>2017</v>
      </c>
      <c r="M2327" s="10">
        <f>(((I2327/60)/60)/24)+DATE(1970,1,1)</f>
        <v>42823.980682870373</v>
      </c>
      <c r="N2327" t="b">
        <v>0</v>
      </c>
      <c r="O2327">
        <v>7</v>
      </c>
      <c r="P2327" t="b">
        <v>0</v>
      </c>
      <c r="Q2327" t="s">
        <v>8298</v>
      </c>
      <c r="R2327" s="6">
        <f>E2327/D2327</f>
        <v>0.08</v>
      </c>
      <c r="S2327" s="5">
        <f>O2327/E2327</f>
        <v>8.7499999999999994E-2</v>
      </c>
      <c r="T2327" t="s">
        <v>8343</v>
      </c>
      <c r="U2327" t="s">
        <v>8359</v>
      </c>
    </row>
    <row r="2328" spans="1:21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0">
        <f t="shared" si="74"/>
        <v>42804.034120370372</v>
      </c>
      <c r="L2328" s="13" t="str">
        <f t="shared" si="75"/>
        <v>2017</v>
      </c>
      <c r="M2328" s="10">
        <f>(((I2328/60)/60)/24)+DATE(1970,1,1)</f>
        <v>42855.708333333328</v>
      </c>
      <c r="N2328" t="b">
        <v>0</v>
      </c>
      <c r="O2328">
        <v>1</v>
      </c>
      <c r="P2328" t="b">
        <v>0</v>
      </c>
      <c r="Q2328" t="s">
        <v>8298</v>
      </c>
      <c r="R2328" s="6">
        <f>E2328/D2328</f>
        <v>7.1999999999999998E-3</v>
      </c>
      <c r="S2328" s="5">
        <f>O2328/E2328</f>
        <v>9.2592592592592587E-3</v>
      </c>
      <c r="T2328" t="s">
        <v>8343</v>
      </c>
      <c r="U2328" t="s">
        <v>8359</v>
      </c>
    </row>
    <row r="2329" spans="1:21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0">
        <f t="shared" si="74"/>
        <v>41842.917129629634</v>
      </c>
      <c r="L2329" s="13" t="str">
        <f t="shared" si="75"/>
        <v>2014</v>
      </c>
      <c r="M2329" s="10">
        <f>(((I2329/60)/60)/24)+DATE(1970,1,1)</f>
        <v>41877.917129629634</v>
      </c>
      <c r="N2329" t="b">
        <v>1</v>
      </c>
      <c r="O2329">
        <v>3355</v>
      </c>
      <c r="P2329" t="b">
        <v>1</v>
      </c>
      <c r="Q2329" t="s">
        <v>8298</v>
      </c>
      <c r="R2329" s="6">
        <f>E2329/D2329</f>
        <v>5.2609431428571432</v>
      </c>
      <c r="S2329" s="5">
        <f>O2329/E2329</f>
        <v>1.822052439157976E-2</v>
      </c>
      <c r="T2329" t="s">
        <v>8343</v>
      </c>
      <c r="U2329" t="s">
        <v>8359</v>
      </c>
    </row>
    <row r="2330" spans="1:21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0">
        <f t="shared" si="74"/>
        <v>42139.781678240746</v>
      </c>
      <c r="L2330" s="13" t="str">
        <f t="shared" si="75"/>
        <v>2015</v>
      </c>
      <c r="M2330" s="10">
        <f>(((I2330/60)/60)/24)+DATE(1970,1,1)</f>
        <v>42169.781678240746</v>
      </c>
      <c r="N2330" t="b">
        <v>1</v>
      </c>
      <c r="O2330">
        <v>537</v>
      </c>
      <c r="P2330" t="b">
        <v>1</v>
      </c>
      <c r="Q2330" t="s">
        <v>8298</v>
      </c>
      <c r="R2330" s="6">
        <f>E2330/D2330</f>
        <v>2.5445000000000002</v>
      </c>
      <c r="S2330" s="5">
        <f>O2330/E2330</f>
        <v>2.1104342699941048E-2</v>
      </c>
      <c r="T2330" t="s">
        <v>8343</v>
      </c>
      <c r="U2330" t="s">
        <v>8359</v>
      </c>
    </row>
    <row r="2331" spans="1:21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0">
        <f t="shared" si="74"/>
        <v>41807.624374999999</v>
      </c>
      <c r="L2331" s="13" t="str">
        <f t="shared" si="75"/>
        <v>2014</v>
      </c>
      <c r="M2331" s="10">
        <f>(((I2331/60)/60)/24)+DATE(1970,1,1)</f>
        <v>41837.624374999999</v>
      </c>
      <c r="N2331" t="b">
        <v>1</v>
      </c>
      <c r="O2331">
        <v>125</v>
      </c>
      <c r="P2331" t="b">
        <v>1</v>
      </c>
      <c r="Q2331" t="s">
        <v>8298</v>
      </c>
      <c r="R2331" s="6">
        <f>E2331/D2331</f>
        <v>1.0591999999999999</v>
      </c>
      <c r="S2331" s="5">
        <f>O2331/E2331</f>
        <v>4.7205438066465254E-3</v>
      </c>
      <c r="T2331" t="s">
        <v>8343</v>
      </c>
      <c r="U2331" t="s">
        <v>8359</v>
      </c>
    </row>
    <row r="2332" spans="1:21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0">
        <f t="shared" si="74"/>
        <v>42332.89980324074</v>
      </c>
      <c r="L2332" s="13" t="str">
        <f t="shared" si="75"/>
        <v>2015</v>
      </c>
      <c r="M2332" s="10">
        <f>(((I2332/60)/60)/24)+DATE(1970,1,1)</f>
        <v>42363</v>
      </c>
      <c r="N2332" t="b">
        <v>1</v>
      </c>
      <c r="O2332">
        <v>163</v>
      </c>
      <c r="P2332" t="b">
        <v>1</v>
      </c>
      <c r="Q2332" t="s">
        <v>8298</v>
      </c>
      <c r="R2332" s="6">
        <f>E2332/D2332</f>
        <v>1.0242285714285715</v>
      </c>
      <c r="S2332" s="5">
        <f>O2332/E2332</f>
        <v>4.5469761214014725E-3</v>
      </c>
      <c r="T2332" t="s">
        <v>8343</v>
      </c>
      <c r="U2332" t="s">
        <v>8359</v>
      </c>
    </row>
    <row r="2333" spans="1:21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0">
        <f t="shared" si="74"/>
        <v>41839.005671296298</v>
      </c>
      <c r="L2333" s="13" t="str">
        <f t="shared" si="75"/>
        <v>2014</v>
      </c>
      <c r="M2333" s="10">
        <f>(((I2333/60)/60)/24)+DATE(1970,1,1)</f>
        <v>41869.005671296298</v>
      </c>
      <c r="N2333" t="b">
        <v>1</v>
      </c>
      <c r="O2333">
        <v>283</v>
      </c>
      <c r="P2333" t="b">
        <v>1</v>
      </c>
      <c r="Q2333" t="s">
        <v>8298</v>
      </c>
      <c r="R2333" s="6">
        <f>E2333/D2333</f>
        <v>1.4431375</v>
      </c>
      <c r="S2333" s="5">
        <f>O2333/E2333</f>
        <v>2.4512563771643379E-2</v>
      </c>
      <c r="T2333" t="s">
        <v>8343</v>
      </c>
      <c r="U2333" t="s">
        <v>8359</v>
      </c>
    </row>
    <row r="2334" spans="1:21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0">
        <f t="shared" si="74"/>
        <v>42011.628136574072</v>
      </c>
      <c r="L2334" s="13" t="str">
        <f t="shared" si="75"/>
        <v>2015</v>
      </c>
      <c r="M2334" s="10">
        <f>(((I2334/60)/60)/24)+DATE(1970,1,1)</f>
        <v>42041.628136574072</v>
      </c>
      <c r="N2334" t="b">
        <v>1</v>
      </c>
      <c r="O2334">
        <v>352</v>
      </c>
      <c r="P2334" t="b">
        <v>1</v>
      </c>
      <c r="Q2334" t="s">
        <v>8298</v>
      </c>
      <c r="R2334" s="6">
        <f>E2334/D2334</f>
        <v>1.06308</v>
      </c>
      <c r="S2334" s="5">
        <f>O2334/E2334</f>
        <v>1.3244534748090455E-2</v>
      </c>
      <c r="T2334" t="s">
        <v>8343</v>
      </c>
      <c r="U2334" t="s">
        <v>8359</v>
      </c>
    </row>
    <row r="2335" spans="1:21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0">
        <f t="shared" si="74"/>
        <v>41767.650347222225</v>
      </c>
      <c r="L2335" s="13" t="str">
        <f t="shared" si="75"/>
        <v>2014</v>
      </c>
      <c r="M2335" s="10">
        <f>(((I2335/60)/60)/24)+DATE(1970,1,1)</f>
        <v>41788.743055555555</v>
      </c>
      <c r="N2335" t="b">
        <v>1</v>
      </c>
      <c r="O2335">
        <v>94</v>
      </c>
      <c r="P2335" t="b">
        <v>1</v>
      </c>
      <c r="Q2335" t="s">
        <v>8298</v>
      </c>
      <c r="R2335" s="6">
        <f>E2335/D2335</f>
        <v>2.1216666666666666</v>
      </c>
      <c r="S2335" s="5">
        <f>O2335/E2335</f>
        <v>7.3841319717203452E-2</v>
      </c>
      <c r="T2335" t="s">
        <v>8343</v>
      </c>
      <c r="U2335" t="s">
        <v>8359</v>
      </c>
    </row>
    <row r="2336" spans="1:21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0">
        <f t="shared" si="74"/>
        <v>41918.670115740737</v>
      </c>
      <c r="L2336" s="13" t="str">
        <f t="shared" si="75"/>
        <v>2014</v>
      </c>
      <c r="M2336" s="10">
        <f>(((I2336/60)/60)/24)+DATE(1970,1,1)</f>
        <v>41948.731944444444</v>
      </c>
      <c r="N2336" t="b">
        <v>1</v>
      </c>
      <c r="O2336">
        <v>67</v>
      </c>
      <c r="P2336" t="b">
        <v>1</v>
      </c>
      <c r="Q2336" t="s">
        <v>8298</v>
      </c>
      <c r="R2336" s="6">
        <f>E2336/D2336</f>
        <v>1.0195000000000001</v>
      </c>
      <c r="S2336" s="5">
        <f>O2336/E2336</f>
        <v>1.6429622363903874E-2</v>
      </c>
      <c r="T2336" t="s">
        <v>8343</v>
      </c>
      <c r="U2336" t="s">
        <v>8359</v>
      </c>
    </row>
    <row r="2337" spans="1:21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0">
        <f t="shared" si="74"/>
        <v>41771.572256944448</v>
      </c>
      <c r="L2337" s="13" t="str">
        <f t="shared" si="75"/>
        <v>2014</v>
      </c>
      <c r="M2337" s="10">
        <f>(((I2337/60)/60)/24)+DATE(1970,1,1)</f>
        <v>41801.572256944448</v>
      </c>
      <c r="N2337" t="b">
        <v>1</v>
      </c>
      <c r="O2337">
        <v>221</v>
      </c>
      <c r="P2337" t="b">
        <v>1</v>
      </c>
      <c r="Q2337" t="s">
        <v>8298</v>
      </c>
      <c r="R2337" s="6">
        <f>E2337/D2337</f>
        <v>1.0227200000000001</v>
      </c>
      <c r="S2337" s="5">
        <f>O2337/E2337</f>
        <v>8.6436170212765961E-3</v>
      </c>
      <c r="T2337" t="s">
        <v>8343</v>
      </c>
      <c r="U2337" t="s">
        <v>8359</v>
      </c>
    </row>
    <row r="2338" spans="1:21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0">
        <f t="shared" si="74"/>
        <v>41666.924710648149</v>
      </c>
      <c r="L2338" s="13" t="str">
        <f t="shared" si="75"/>
        <v>2014</v>
      </c>
      <c r="M2338" s="10">
        <f>(((I2338/60)/60)/24)+DATE(1970,1,1)</f>
        <v>41706.924710648149</v>
      </c>
      <c r="N2338" t="b">
        <v>1</v>
      </c>
      <c r="O2338">
        <v>2165</v>
      </c>
      <c r="P2338" t="b">
        <v>1</v>
      </c>
      <c r="Q2338" t="s">
        <v>8298</v>
      </c>
      <c r="R2338" s="6">
        <f>E2338/D2338</f>
        <v>5.2073254999999996</v>
      </c>
      <c r="S2338" s="5">
        <f>O2338/E2338</f>
        <v>2.0788022565518521E-2</v>
      </c>
      <c r="T2338" t="s">
        <v>8343</v>
      </c>
      <c r="U2338" t="s">
        <v>8359</v>
      </c>
    </row>
    <row r="2339" spans="1:21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0">
        <f t="shared" si="74"/>
        <v>41786.640543981484</v>
      </c>
      <c r="L2339" s="13" t="str">
        <f t="shared" si="75"/>
        <v>2014</v>
      </c>
      <c r="M2339" s="10">
        <f>(((I2339/60)/60)/24)+DATE(1970,1,1)</f>
        <v>41816.640543981484</v>
      </c>
      <c r="N2339" t="b">
        <v>1</v>
      </c>
      <c r="O2339">
        <v>179</v>
      </c>
      <c r="P2339" t="b">
        <v>1</v>
      </c>
      <c r="Q2339" t="s">
        <v>8298</v>
      </c>
      <c r="R2339" s="6">
        <f>E2339/D2339</f>
        <v>1.1065833333333333</v>
      </c>
      <c r="S2339" s="5">
        <f>O2339/E2339</f>
        <v>1.3479930717674523E-2</v>
      </c>
      <c r="T2339" t="s">
        <v>8343</v>
      </c>
      <c r="U2339" t="s">
        <v>8359</v>
      </c>
    </row>
    <row r="2340" spans="1:21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0">
        <f t="shared" si="74"/>
        <v>41789.896805555552</v>
      </c>
      <c r="L2340" s="13" t="str">
        <f t="shared" si="75"/>
        <v>2014</v>
      </c>
      <c r="M2340" s="10">
        <f>(((I2340/60)/60)/24)+DATE(1970,1,1)</f>
        <v>41819.896805555552</v>
      </c>
      <c r="N2340" t="b">
        <v>1</v>
      </c>
      <c r="O2340">
        <v>123</v>
      </c>
      <c r="P2340" t="b">
        <v>1</v>
      </c>
      <c r="Q2340" t="s">
        <v>8298</v>
      </c>
      <c r="R2340" s="6">
        <f>E2340/D2340</f>
        <v>1.0114333333333334</v>
      </c>
      <c r="S2340" s="5">
        <f>O2340/E2340</f>
        <v>8.107306462775599E-3</v>
      </c>
      <c r="T2340" t="s">
        <v>8343</v>
      </c>
      <c r="U2340" t="s">
        <v>8359</v>
      </c>
    </row>
    <row r="2341" spans="1:21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0">
        <f t="shared" si="74"/>
        <v>42692.79987268518</v>
      </c>
      <c r="L2341" s="13" t="str">
        <f t="shared" si="75"/>
        <v>2016</v>
      </c>
      <c r="M2341" s="10">
        <f>(((I2341/60)/60)/24)+DATE(1970,1,1)</f>
        <v>42723.332638888889</v>
      </c>
      <c r="N2341" t="b">
        <v>1</v>
      </c>
      <c r="O2341">
        <v>1104</v>
      </c>
      <c r="P2341" t="b">
        <v>1</v>
      </c>
      <c r="Q2341" t="s">
        <v>8298</v>
      </c>
      <c r="R2341" s="6">
        <f>E2341/D2341</f>
        <v>2.9420799999999998</v>
      </c>
      <c r="S2341" s="5">
        <f>O2341/E2341</f>
        <v>1.5009788992821405E-2</v>
      </c>
      <c r="T2341" t="s">
        <v>8343</v>
      </c>
      <c r="U2341" t="s">
        <v>8359</v>
      </c>
    </row>
    <row r="2342" spans="1:21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0">
        <f t="shared" si="74"/>
        <v>42643.642800925925</v>
      </c>
      <c r="L2342" s="13" t="str">
        <f t="shared" si="75"/>
        <v>2016</v>
      </c>
      <c r="M2342" s="10">
        <f>(((I2342/60)/60)/24)+DATE(1970,1,1)</f>
        <v>42673.642800925925</v>
      </c>
      <c r="N2342" t="b">
        <v>1</v>
      </c>
      <c r="O2342">
        <v>403</v>
      </c>
      <c r="P2342" t="b">
        <v>1</v>
      </c>
      <c r="Q2342" t="s">
        <v>8298</v>
      </c>
      <c r="R2342" s="6">
        <f>E2342/D2342</f>
        <v>1.0577749999999999</v>
      </c>
      <c r="S2342" s="5">
        <f>O2342/E2342</f>
        <v>9.5247098863179783E-3</v>
      </c>
      <c r="T2342" t="s">
        <v>8343</v>
      </c>
      <c r="U2342" t="s">
        <v>8359</v>
      </c>
    </row>
    <row r="2343" spans="1:21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0">
        <f t="shared" si="74"/>
        <v>42167.813703703709</v>
      </c>
      <c r="L2343" s="13" t="str">
        <f t="shared" si="75"/>
        <v>2015</v>
      </c>
      <c r="M2343" s="10">
        <f>(((I2343/60)/60)/24)+DATE(1970,1,1)</f>
        <v>42197.813703703709</v>
      </c>
      <c r="N2343" t="b">
        <v>0</v>
      </c>
      <c r="O2343">
        <v>0</v>
      </c>
      <c r="P2343" t="b">
        <v>0</v>
      </c>
      <c r="Q2343" t="s">
        <v>8272</v>
      </c>
      <c r="R2343" s="6">
        <f>E2343/D2343</f>
        <v>0</v>
      </c>
      <c r="S2343" s="5" t="e">
        <f>O2343/E2343</f>
        <v>#DIV/0!</v>
      </c>
      <c r="T2343" t="s">
        <v>8327</v>
      </c>
      <c r="U2343" t="s">
        <v>8328</v>
      </c>
    </row>
    <row r="2344" spans="1:21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0">
        <f t="shared" si="74"/>
        <v>41897.702199074076</v>
      </c>
      <c r="L2344" s="13" t="str">
        <f t="shared" si="75"/>
        <v>2014</v>
      </c>
      <c r="M2344" s="10">
        <f>(((I2344/60)/60)/24)+DATE(1970,1,1)</f>
        <v>41918.208333333336</v>
      </c>
      <c r="N2344" t="b">
        <v>0</v>
      </c>
      <c r="O2344">
        <v>0</v>
      </c>
      <c r="P2344" t="b">
        <v>0</v>
      </c>
      <c r="Q2344" t="s">
        <v>8272</v>
      </c>
      <c r="R2344" s="6">
        <f>E2344/D2344</f>
        <v>0</v>
      </c>
      <c r="S2344" s="5" t="e">
        <f>O2344/E2344</f>
        <v>#DIV/0!</v>
      </c>
      <c r="T2344" t="s">
        <v>8327</v>
      </c>
      <c r="U2344" t="s">
        <v>8328</v>
      </c>
    </row>
    <row r="2345" spans="1:21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0">
        <f t="shared" si="74"/>
        <v>42327.825289351851</v>
      </c>
      <c r="L2345" s="13" t="str">
        <f t="shared" si="75"/>
        <v>2015</v>
      </c>
      <c r="M2345" s="10">
        <f>(((I2345/60)/60)/24)+DATE(1970,1,1)</f>
        <v>42377.82430555555</v>
      </c>
      <c r="N2345" t="b">
        <v>0</v>
      </c>
      <c r="O2345">
        <v>1</v>
      </c>
      <c r="P2345" t="b">
        <v>0</v>
      </c>
      <c r="Q2345" t="s">
        <v>8272</v>
      </c>
      <c r="R2345" s="6">
        <f>E2345/D2345</f>
        <v>0.03</v>
      </c>
      <c r="S2345" s="5">
        <f>O2345/E2345</f>
        <v>3.3333333333333335E-3</v>
      </c>
      <c r="T2345" t="s">
        <v>8327</v>
      </c>
      <c r="U2345" t="s">
        <v>8328</v>
      </c>
    </row>
    <row r="2346" spans="1:21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0">
        <f t="shared" si="74"/>
        <v>42515.727650462963</v>
      </c>
      <c r="L2346" s="13" t="str">
        <f t="shared" si="75"/>
        <v>2016</v>
      </c>
      <c r="M2346" s="10">
        <f>(((I2346/60)/60)/24)+DATE(1970,1,1)</f>
        <v>42545.727650462963</v>
      </c>
      <c r="N2346" t="b">
        <v>0</v>
      </c>
      <c r="O2346">
        <v>1</v>
      </c>
      <c r="P2346" t="b">
        <v>0</v>
      </c>
      <c r="Q2346" t="s">
        <v>8272</v>
      </c>
      <c r="R2346" s="6">
        <f>E2346/D2346</f>
        <v>1E-3</v>
      </c>
      <c r="S2346" s="5">
        <f>O2346/E2346</f>
        <v>1</v>
      </c>
      <c r="T2346" t="s">
        <v>8327</v>
      </c>
      <c r="U2346" t="s">
        <v>8328</v>
      </c>
    </row>
    <row r="2347" spans="1:21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0">
        <f t="shared" si="74"/>
        <v>42060.001805555556</v>
      </c>
      <c r="L2347" s="13" t="str">
        <f t="shared" si="75"/>
        <v>2015</v>
      </c>
      <c r="M2347" s="10">
        <f>(((I2347/60)/60)/24)+DATE(1970,1,1)</f>
        <v>42094.985416666663</v>
      </c>
      <c r="N2347" t="b">
        <v>0</v>
      </c>
      <c r="O2347">
        <v>0</v>
      </c>
      <c r="P2347" t="b">
        <v>0</v>
      </c>
      <c r="Q2347" t="s">
        <v>8272</v>
      </c>
      <c r="R2347" s="6">
        <f>E2347/D2347</f>
        <v>0</v>
      </c>
      <c r="S2347" s="5" t="e">
        <f>O2347/E2347</f>
        <v>#DIV/0!</v>
      </c>
      <c r="T2347" t="s">
        <v>8327</v>
      </c>
      <c r="U2347" t="s">
        <v>8328</v>
      </c>
    </row>
    <row r="2348" spans="1:21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0">
        <f t="shared" si="74"/>
        <v>42615.79896990741</v>
      </c>
      <c r="L2348" s="13" t="str">
        <f t="shared" si="75"/>
        <v>2016</v>
      </c>
      <c r="M2348" s="10">
        <f>(((I2348/60)/60)/24)+DATE(1970,1,1)</f>
        <v>42660.79896990741</v>
      </c>
      <c r="N2348" t="b">
        <v>0</v>
      </c>
      <c r="O2348">
        <v>3</v>
      </c>
      <c r="P2348" t="b">
        <v>0</v>
      </c>
      <c r="Q2348" t="s">
        <v>8272</v>
      </c>
      <c r="R2348" s="6">
        <f>E2348/D2348</f>
        <v>6.4999999999999997E-4</v>
      </c>
      <c r="S2348" s="5">
        <f>O2348/E2348</f>
        <v>7.6923076923076927E-2</v>
      </c>
      <c r="T2348" t="s">
        <v>8327</v>
      </c>
      <c r="U2348" t="s">
        <v>8328</v>
      </c>
    </row>
    <row r="2349" spans="1:21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0">
        <f t="shared" si="74"/>
        <v>42577.607361111113</v>
      </c>
      <c r="L2349" s="13" t="str">
        <f t="shared" si="75"/>
        <v>2016</v>
      </c>
      <c r="M2349" s="10">
        <f>(((I2349/60)/60)/24)+DATE(1970,1,1)</f>
        <v>42607.607361111113</v>
      </c>
      <c r="N2349" t="b">
        <v>0</v>
      </c>
      <c r="O2349">
        <v>1</v>
      </c>
      <c r="P2349" t="b">
        <v>0</v>
      </c>
      <c r="Q2349" t="s">
        <v>8272</v>
      </c>
      <c r="R2349" s="6">
        <f>E2349/D2349</f>
        <v>1.4999999999999999E-2</v>
      </c>
      <c r="S2349" s="5">
        <f>O2349/E2349</f>
        <v>6.6666666666666666E-2</v>
      </c>
      <c r="T2349" t="s">
        <v>8327</v>
      </c>
      <c r="U2349" t="s">
        <v>8328</v>
      </c>
    </row>
    <row r="2350" spans="1:21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0">
        <f t="shared" si="74"/>
        <v>42360.932152777779</v>
      </c>
      <c r="L2350" s="13" t="str">
        <f t="shared" si="75"/>
        <v>2015</v>
      </c>
      <c r="M2350" s="10">
        <f>(((I2350/60)/60)/24)+DATE(1970,1,1)</f>
        <v>42420.932152777779</v>
      </c>
      <c r="N2350" t="b">
        <v>0</v>
      </c>
      <c r="O2350">
        <v>5</v>
      </c>
      <c r="P2350" t="b">
        <v>0</v>
      </c>
      <c r="Q2350" t="s">
        <v>8272</v>
      </c>
      <c r="R2350" s="6">
        <f>E2350/D2350</f>
        <v>3.8571428571428572E-3</v>
      </c>
      <c r="S2350" s="5">
        <f>O2350/E2350</f>
        <v>1.8518518518518517E-2</v>
      </c>
      <c r="T2350" t="s">
        <v>8327</v>
      </c>
      <c r="U2350" t="s">
        <v>8328</v>
      </c>
    </row>
    <row r="2351" spans="1:21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0">
        <f t="shared" si="74"/>
        <v>42198.775787037041</v>
      </c>
      <c r="L2351" s="13" t="str">
        <f t="shared" si="75"/>
        <v>2015</v>
      </c>
      <c r="M2351" s="10">
        <f>(((I2351/60)/60)/24)+DATE(1970,1,1)</f>
        <v>42227.775787037041</v>
      </c>
      <c r="N2351" t="b">
        <v>0</v>
      </c>
      <c r="O2351">
        <v>0</v>
      </c>
      <c r="P2351" t="b">
        <v>0</v>
      </c>
      <c r="Q2351" t="s">
        <v>8272</v>
      </c>
      <c r="R2351" s="6">
        <f>E2351/D2351</f>
        <v>0</v>
      </c>
      <c r="S2351" s="5" t="e">
        <f>O2351/E2351</f>
        <v>#DIV/0!</v>
      </c>
      <c r="T2351" t="s">
        <v>8327</v>
      </c>
      <c r="U2351" t="s">
        <v>8328</v>
      </c>
    </row>
    <row r="2352" spans="1:21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0">
        <f t="shared" si="74"/>
        <v>42708.842245370368</v>
      </c>
      <c r="L2352" s="13" t="str">
        <f t="shared" si="75"/>
        <v>2016</v>
      </c>
      <c r="M2352" s="10">
        <f>(((I2352/60)/60)/24)+DATE(1970,1,1)</f>
        <v>42738.842245370368</v>
      </c>
      <c r="N2352" t="b">
        <v>0</v>
      </c>
      <c r="O2352">
        <v>0</v>
      </c>
      <c r="P2352" t="b">
        <v>0</v>
      </c>
      <c r="Q2352" t="s">
        <v>8272</v>
      </c>
      <c r="R2352" s="6">
        <f>E2352/D2352</f>
        <v>0</v>
      </c>
      <c r="S2352" s="5" t="e">
        <f>O2352/E2352</f>
        <v>#DIV/0!</v>
      </c>
      <c r="T2352" t="s">
        <v>8327</v>
      </c>
      <c r="U2352" t="s">
        <v>8328</v>
      </c>
    </row>
    <row r="2353" spans="1:21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0">
        <f t="shared" si="74"/>
        <v>42094.101145833338</v>
      </c>
      <c r="L2353" s="13" t="str">
        <f t="shared" si="75"/>
        <v>2015</v>
      </c>
      <c r="M2353" s="10">
        <f>(((I2353/60)/60)/24)+DATE(1970,1,1)</f>
        <v>42124.101145833338</v>
      </c>
      <c r="N2353" t="b">
        <v>0</v>
      </c>
      <c r="O2353">
        <v>7</v>
      </c>
      <c r="P2353" t="b">
        <v>0</v>
      </c>
      <c r="Q2353" t="s">
        <v>8272</v>
      </c>
      <c r="R2353" s="6">
        <f>E2353/D2353</f>
        <v>5.7142857142857143E-3</v>
      </c>
      <c r="S2353" s="5">
        <f>O2353/E2353</f>
        <v>6.4814814814814811E-2</v>
      </c>
      <c r="T2353" t="s">
        <v>8327</v>
      </c>
      <c r="U2353" t="s">
        <v>8328</v>
      </c>
    </row>
    <row r="2354" spans="1:21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0">
        <f t="shared" si="74"/>
        <v>42101.633703703701</v>
      </c>
      <c r="L2354" s="13" t="str">
        <f t="shared" si="75"/>
        <v>2015</v>
      </c>
      <c r="M2354" s="10">
        <f>(((I2354/60)/60)/24)+DATE(1970,1,1)</f>
        <v>42161.633703703701</v>
      </c>
      <c r="N2354" t="b">
        <v>0</v>
      </c>
      <c r="O2354">
        <v>0</v>
      </c>
      <c r="P2354" t="b">
        <v>0</v>
      </c>
      <c r="Q2354" t="s">
        <v>8272</v>
      </c>
      <c r="R2354" s="6">
        <f>E2354/D2354</f>
        <v>0</v>
      </c>
      <c r="S2354" s="5" t="e">
        <f>O2354/E2354</f>
        <v>#DIV/0!</v>
      </c>
      <c r="T2354" t="s">
        <v>8327</v>
      </c>
      <c r="U2354" t="s">
        <v>8328</v>
      </c>
    </row>
    <row r="2355" spans="1:21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0">
        <f t="shared" si="74"/>
        <v>42103.676180555558</v>
      </c>
      <c r="L2355" s="13" t="str">
        <f t="shared" si="75"/>
        <v>2015</v>
      </c>
      <c r="M2355" s="10">
        <f>(((I2355/60)/60)/24)+DATE(1970,1,1)</f>
        <v>42115.676180555558</v>
      </c>
      <c r="N2355" t="b">
        <v>0</v>
      </c>
      <c r="O2355">
        <v>0</v>
      </c>
      <c r="P2355" t="b">
        <v>0</v>
      </c>
      <c r="Q2355" t="s">
        <v>8272</v>
      </c>
      <c r="R2355" s="6">
        <f>E2355/D2355</f>
        <v>0</v>
      </c>
      <c r="S2355" s="5" t="e">
        <f>O2355/E2355</f>
        <v>#DIV/0!</v>
      </c>
      <c r="T2355" t="s">
        <v>8327</v>
      </c>
      <c r="U2355" t="s">
        <v>8328</v>
      </c>
    </row>
    <row r="2356" spans="1:21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0">
        <f t="shared" si="74"/>
        <v>41954.722916666666</v>
      </c>
      <c r="L2356" s="13" t="str">
        <f t="shared" si="75"/>
        <v>2014</v>
      </c>
      <c r="M2356" s="10">
        <f>(((I2356/60)/60)/24)+DATE(1970,1,1)</f>
        <v>42014.722916666666</v>
      </c>
      <c r="N2356" t="b">
        <v>0</v>
      </c>
      <c r="O2356">
        <v>1</v>
      </c>
      <c r="P2356" t="b">
        <v>0</v>
      </c>
      <c r="Q2356" t="s">
        <v>8272</v>
      </c>
      <c r="R2356" s="6">
        <f>E2356/D2356</f>
        <v>7.1428571428571429E-4</v>
      </c>
      <c r="S2356" s="5">
        <f>O2356/E2356</f>
        <v>0.04</v>
      </c>
      <c r="T2356" t="s">
        <v>8327</v>
      </c>
      <c r="U2356" t="s">
        <v>8328</v>
      </c>
    </row>
    <row r="2357" spans="1:21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0">
        <f t="shared" si="74"/>
        <v>42096.918240740735</v>
      </c>
      <c r="L2357" s="13" t="str">
        <f t="shared" si="75"/>
        <v>2015</v>
      </c>
      <c r="M2357" s="10">
        <f>(((I2357/60)/60)/24)+DATE(1970,1,1)</f>
        <v>42126.918240740735</v>
      </c>
      <c r="N2357" t="b">
        <v>0</v>
      </c>
      <c r="O2357">
        <v>2</v>
      </c>
      <c r="P2357" t="b">
        <v>0</v>
      </c>
      <c r="Q2357" t="s">
        <v>8272</v>
      </c>
      <c r="R2357" s="6">
        <f>E2357/D2357</f>
        <v>6.875E-3</v>
      </c>
      <c r="S2357" s="5">
        <f>O2357/E2357</f>
        <v>3.6363636363636362E-2</v>
      </c>
      <c r="T2357" t="s">
        <v>8327</v>
      </c>
      <c r="U2357" t="s">
        <v>8328</v>
      </c>
    </row>
    <row r="2358" spans="1:21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0">
        <f t="shared" si="74"/>
        <v>42130.78361111111</v>
      </c>
      <c r="L2358" s="13" t="str">
        <f t="shared" si="75"/>
        <v>2015</v>
      </c>
      <c r="M2358" s="10">
        <f>(((I2358/60)/60)/24)+DATE(1970,1,1)</f>
        <v>42160.78361111111</v>
      </c>
      <c r="N2358" t="b">
        <v>0</v>
      </c>
      <c r="O2358">
        <v>0</v>
      </c>
      <c r="P2358" t="b">
        <v>0</v>
      </c>
      <c r="Q2358" t="s">
        <v>8272</v>
      </c>
      <c r="R2358" s="6">
        <f>E2358/D2358</f>
        <v>0</v>
      </c>
      <c r="S2358" s="5" t="e">
        <f>O2358/E2358</f>
        <v>#DIV/0!</v>
      </c>
      <c r="T2358" t="s">
        <v>8327</v>
      </c>
      <c r="U2358" t="s">
        <v>8328</v>
      </c>
    </row>
    <row r="2359" spans="1:21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0">
        <f t="shared" si="74"/>
        <v>42264.620115740734</v>
      </c>
      <c r="L2359" s="13" t="str">
        <f t="shared" si="75"/>
        <v>2015</v>
      </c>
      <c r="M2359" s="10">
        <f>(((I2359/60)/60)/24)+DATE(1970,1,1)</f>
        <v>42294.620115740734</v>
      </c>
      <c r="N2359" t="b">
        <v>0</v>
      </c>
      <c r="O2359">
        <v>0</v>
      </c>
      <c r="P2359" t="b">
        <v>0</v>
      </c>
      <c r="Q2359" t="s">
        <v>8272</v>
      </c>
      <c r="R2359" s="6">
        <f>E2359/D2359</f>
        <v>0</v>
      </c>
      <c r="S2359" s="5" t="e">
        <f>O2359/E2359</f>
        <v>#DIV/0!</v>
      </c>
      <c r="T2359" t="s">
        <v>8327</v>
      </c>
      <c r="U2359" t="s">
        <v>8328</v>
      </c>
    </row>
    <row r="2360" spans="1:21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0">
        <f t="shared" si="74"/>
        <v>41978.930972222224</v>
      </c>
      <c r="L2360" s="13" t="str">
        <f t="shared" si="75"/>
        <v>2014</v>
      </c>
      <c r="M2360" s="10">
        <f>(((I2360/60)/60)/24)+DATE(1970,1,1)</f>
        <v>42035.027083333334</v>
      </c>
      <c r="N2360" t="b">
        <v>0</v>
      </c>
      <c r="O2360">
        <v>0</v>
      </c>
      <c r="P2360" t="b">
        <v>0</v>
      </c>
      <c r="Q2360" t="s">
        <v>8272</v>
      </c>
      <c r="R2360" s="6">
        <f>E2360/D2360</f>
        <v>0</v>
      </c>
      <c r="S2360" s="5" t="e">
        <f>O2360/E2360</f>
        <v>#DIV/0!</v>
      </c>
      <c r="T2360" t="s">
        <v>8327</v>
      </c>
      <c r="U2360" t="s">
        <v>8328</v>
      </c>
    </row>
    <row r="2361" spans="1:21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0">
        <f t="shared" si="74"/>
        <v>42159.649583333332</v>
      </c>
      <c r="L2361" s="13" t="str">
        <f t="shared" si="75"/>
        <v>2015</v>
      </c>
      <c r="M2361" s="10">
        <f>(((I2361/60)/60)/24)+DATE(1970,1,1)</f>
        <v>42219.649583333332</v>
      </c>
      <c r="N2361" t="b">
        <v>0</v>
      </c>
      <c r="O2361">
        <v>3</v>
      </c>
      <c r="P2361" t="b">
        <v>0</v>
      </c>
      <c r="Q2361" t="s">
        <v>8272</v>
      </c>
      <c r="R2361" s="6">
        <f>E2361/D2361</f>
        <v>0.14680000000000001</v>
      </c>
      <c r="S2361" s="5">
        <f>O2361/E2361</f>
        <v>2.7247956403269754E-3</v>
      </c>
      <c r="T2361" t="s">
        <v>8327</v>
      </c>
      <c r="U2361" t="s">
        <v>8328</v>
      </c>
    </row>
    <row r="2362" spans="1:21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0">
        <f t="shared" si="74"/>
        <v>42377.70694444445</v>
      </c>
      <c r="L2362" s="13" t="str">
        <f t="shared" si="75"/>
        <v>2016</v>
      </c>
      <c r="M2362" s="10">
        <f>(((I2362/60)/60)/24)+DATE(1970,1,1)</f>
        <v>42407.70694444445</v>
      </c>
      <c r="N2362" t="b">
        <v>0</v>
      </c>
      <c r="O2362">
        <v>1</v>
      </c>
      <c r="P2362" t="b">
        <v>0</v>
      </c>
      <c r="Q2362" t="s">
        <v>8272</v>
      </c>
      <c r="R2362" s="6">
        <f>E2362/D2362</f>
        <v>4.0000000000000002E-4</v>
      </c>
      <c r="S2362" s="5">
        <f>O2362/E2362</f>
        <v>0.5</v>
      </c>
      <c r="T2362" t="s">
        <v>8327</v>
      </c>
      <c r="U2362" t="s">
        <v>8328</v>
      </c>
    </row>
    <row r="2363" spans="1:21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0">
        <f t="shared" si="74"/>
        <v>42466.858888888892</v>
      </c>
      <c r="L2363" s="13" t="str">
        <f t="shared" si="75"/>
        <v>2016</v>
      </c>
      <c r="M2363" s="10">
        <f>(((I2363/60)/60)/24)+DATE(1970,1,1)</f>
        <v>42490.916666666672</v>
      </c>
      <c r="N2363" t="b">
        <v>0</v>
      </c>
      <c r="O2363">
        <v>0</v>
      </c>
      <c r="P2363" t="b">
        <v>0</v>
      </c>
      <c r="Q2363" t="s">
        <v>8272</v>
      </c>
      <c r="R2363" s="6">
        <f>E2363/D2363</f>
        <v>0</v>
      </c>
      <c r="S2363" s="5" t="e">
        <f>O2363/E2363</f>
        <v>#DIV/0!</v>
      </c>
      <c r="T2363" t="s">
        <v>8327</v>
      </c>
      <c r="U2363" t="s">
        <v>8328</v>
      </c>
    </row>
    <row r="2364" spans="1:21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0">
        <f t="shared" si="74"/>
        <v>41954.688310185185</v>
      </c>
      <c r="L2364" s="13" t="str">
        <f t="shared" si="75"/>
        <v>2014</v>
      </c>
      <c r="M2364" s="10">
        <f>(((I2364/60)/60)/24)+DATE(1970,1,1)</f>
        <v>41984.688310185185</v>
      </c>
      <c r="N2364" t="b">
        <v>0</v>
      </c>
      <c r="O2364">
        <v>2</v>
      </c>
      <c r="P2364" t="b">
        <v>0</v>
      </c>
      <c r="Q2364" t="s">
        <v>8272</v>
      </c>
      <c r="R2364" s="6">
        <f>E2364/D2364</f>
        <v>0.2857142857142857</v>
      </c>
      <c r="S2364" s="5">
        <f>O2364/E2364</f>
        <v>1.6666666666666666E-2</v>
      </c>
      <c r="T2364" t="s">
        <v>8327</v>
      </c>
      <c r="U2364" t="s">
        <v>8328</v>
      </c>
    </row>
    <row r="2365" spans="1:21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0">
        <f t="shared" si="74"/>
        <v>42322.011574074073</v>
      </c>
      <c r="L2365" s="13" t="str">
        <f t="shared" si="75"/>
        <v>2015</v>
      </c>
      <c r="M2365" s="10">
        <f>(((I2365/60)/60)/24)+DATE(1970,1,1)</f>
        <v>42367.011574074073</v>
      </c>
      <c r="N2365" t="b">
        <v>0</v>
      </c>
      <c r="O2365">
        <v>0</v>
      </c>
      <c r="P2365" t="b">
        <v>0</v>
      </c>
      <c r="Q2365" t="s">
        <v>8272</v>
      </c>
      <c r="R2365" s="6">
        <f>E2365/D2365</f>
        <v>0</v>
      </c>
      <c r="S2365" s="5" t="e">
        <f>O2365/E2365</f>
        <v>#DIV/0!</v>
      </c>
      <c r="T2365" t="s">
        <v>8327</v>
      </c>
      <c r="U2365" t="s">
        <v>8328</v>
      </c>
    </row>
    <row r="2366" spans="1:21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0">
        <f t="shared" si="74"/>
        <v>42248.934675925921</v>
      </c>
      <c r="L2366" s="13" t="str">
        <f t="shared" si="75"/>
        <v>2015</v>
      </c>
      <c r="M2366" s="10">
        <f>(((I2366/60)/60)/24)+DATE(1970,1,1)</f>
        <v>42303.934675925921</v>
      </c>
      <c r="N2366" t="b">
        <v>0</v>
      </c>
      <c r="O2366">
        <v>0</v>
      </c>
      <c r="P2366" t="b">
        <v>0</v>
      </c>
      <c r="Q2366" t="s">
        <v>8272</v>
      </c>
      <c r="R2366" s="6">
        <f>E2366/D2366</f>
        <v>0</v>
      </c>
      <c r="S2366" s="5" t="e">
        <f>O2366/E2366</f>
        <v>#DIV/0!</v>
      </c>
      <c r="T2366" t="s">
        <v>8327</v>
      </c>
      <c r="U2366" t="s">
        <v>8328</v>
      </c>
    </row>
    <row r="2367" spans="1:21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0">
        <f t="shared" si="74"/>
        <v>42346.736400462964</v>
      </c>
      <c r="L2367" s="13" t="str">
        <f t="shared" si="75"/>
        <v>2015</v>
      </c>
      <c r="M2367" s="10">
        <f>(((I2367/60)/60)/24)+DATE(1970,1,1)</f>
        <v>42386.958333333328</v>
      </c>
      <c r="N2367" t="b">
        <v>0</v>
      </c>
      <c r="O2367">
        <v>0</v>
      </c>
      <c r="P2367" t="b">
        <v>0</v>
      </c>
      <c r="Q2367" t="s">
        <v>8272</v>
      </c>
      <c r="R2367" s="6">
        <f>E2367/D2367</f>
        <v>0</v>
      </c>
      <c r="S2367" s="5" t="e">
        <f>O2367/E2367</f>
        <v>#DIV/0!</v>
      </c>
      <c r="T2367" t="s">
        <v>8327</v>
      </c>
      <c r="U2367" t="s">
        <v>8328</v>
      </c>
    </row>
    <row r="2368" spans="1:21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0">
        <f t="shared" si="74"/>
        <v>42268.531631944439</v>
      </c>
      <c r="L2368" s="13" t="str">
        <f t="shared" si="75"/>
        <v>2015</v>
      </c>
      <c r="M2368" s="10">
        <f>(((I2368/60)/60)/24)+DATE(1970,1,1)</f>
        <v>42298.531631944439</v>
      </c>
      <c r="N2368" t="b">
        <v>0</v>
      </c>
      <c r="O2368">
        <v>27</v>
      </c>
      <c r="P2368" t="b">
        <v>0</v>
      </c>
      <c r="Q2368" t="s">
        <v>8272</v>
      </c>
      <c r="R2368" s="6">
        <f>E2368/D2368</f>
        <v>0.1052</v>
      </c>
      <c r="S2368" s="5">
        <f>O2368/E2368</f>
        <v>1.0266159695817491E-2</v>
      </c>
      <c r="T2368" t="s">
        <v>8327</v>
      </c>
      <c r="U2368" t="s">
        <v>8328</v>
      </c>
    </row>
    <row r="2369" spans="1:21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0">
        <f t="shared" si="74"/>
        <v>42425.970092592594</v>
      </c>
      <c r="L2369" s="13" t="str">
        <f t="shared" si="75"/>
        <v>2016</v>
      </c>
      <c r="M2369" s="10">
        <f>(((I2369/60)/60)/24)+DATE(1970,1,1)</f>
        <v>42485.928425925929</v>
      </c>
      <c r="N2369" t="b">
        <v>0</v>
      </c>
      <c r="O2369">
        <v>14</v>
      </c>
      <c r="P2369" t="b">
        <v>0</v>
      </c>
      <c r="Q2369" t="s">
        <v>8272</v>
      </c>
      <c r="R2369" s="6">
        <f>E2369/D2369</f>
        <v>1.34E-2</v>
      </c>
      <c r="S2369" s="5">
        <f>O2369/E2369</f>
        <v>2.0895522388059702E-2</v>
      </c>
      <c r="T2369" t="s">
        <v>8327</v>
      </c>
      <c r="U2369" t="s">
        <v>8328</v>
      </c>
    </row>
    <row r="2370" spans="1:21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0">
        <f t="shared" si="74"/>
        <v>42063.721817129626</v>
      </c>
      <c r="L2370" s="13" t="str">
        <f t="shared" si="75"/>
        <v>2015</v>
      </c>
      <c r="M2370" s="10">
        <f>(((I2370/60)/60)/24)+DATE(1970,1,1)</f>
        <v>42108.680150462969</v>
      </c>
      <c r="N2370" t="b">
        <v>0</v>
      </c>
      <c r="O2370">
        <v>2</v>
      </c>
      <c r="P2370" t="b">
        <v>0</v>
      </c>
      <c r="Q2370" t="s">
        <v>8272</v>
      </c>
      <c r="R2370" s="6">
        <f>E2370/D2370</f>
        <v>2.5000000000000001E-3</v>
      </c>
      <c r="S2370" s="5">
        <f>O2370/E2370</f>
        <v>0.02</v>
      </c>
      <c r="T2370" t="s">
        <v>8327</v>
      </c>
      <c r="U2370" t="s">
        <v>8328</v>
      </c>
    </row>
    <row r="2371" spans="1:21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0">
        <f t="shared" ref="K2371:K2434" si="76">(((J2371/60)/60)/24)+DATE(1970,1,1)</f>
        <v>42380.812627314815</v>
      </c>
      <c r="L2371" s="13" t="str">
        <f t="shared" ref="L2371:L2434" si="77">TEXT(K2371,"yyyy")</f>
        <v>2016</v>
      </c>
      <c r="M2371" s="10">
        <f>(((I2371/60)/60)/24)+DATE(1970,1,1)</f>
        <v>42410.812627314815</v>
      </c>
      <c r="N2371" t="b">
        <v>0</v>
      </c>
      <c r="O2371">
        <v>0</v>
      </c>
      <c r="P2371" t="b">
        <v>0</v>
      </c>
      <c r="Q2371" t="s">
        <v>8272</v>
      </c>
      <c r="R2371" s="6">
        <f>E2371/D2371</f>
        <v>0</v>
      </c>
      <c r="S2371" s="5" t="e">
        <f>O2371/E2371</f>
        <v>#DIV/0!</v>
      </c>
      <c r="T2371" t="s">
        <v>8327</v>
      </c>
      <c r="U2371" t="s">
        <v>8328</v>
      </c>
    </row>
    <row r="2372" spans="1:21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0">
        <f t="shared" si="76"/>
        <v>41961.18913194444</v>
      </c>
      <c r="L2372" s="13" t="str">
        <f t="shared" si="77"/>
        <v>2014</v>
      </c>
      <c r="M2372" s="10">
        <f>(((I2372/60)/60)/24)+DATE(1970,1,1)</f>
        <v>41991.18913194444</v>
      </c>
      <c r="N2372" t="b">
        <v>0</v>
      </c>
      <c r="O2372">
        <v>4</v>
      </c>
      <c r="P2372" t="b">
        <v>0</v>
      </c>
      <c r="Q2372" t="s">
        <v>8272</v>
      </c>
      <c r="R2372" s="6">
        <f>E2372/D2372</f>
        <v>3.2799999999999999E-3</v>
      </c>
      <c r="S2372" s="5">
        <f>O2372/E2372</f>
        <v>4.878048780487805E-2</v>
      </c>
      <c r="T2372" t="s">
        <v>8327</v>
      </c>
      <c r="U2372" t="s">
        <v>8328</v>
      </c>
    </row>
    <row r="2373" spans="1:21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0">
        <f t="shared" si="76"/>
        <v>42150.777731481481</v>
      </c>
      <c r="L2373" s="13" t="str">
        <f t="shared" si="77"/>
        <v>2015</v>
      </c>
      <c r="M2373" s="10">
        <f>(((I2373/60)/60)/24)+DATE(1970,1,1)</f>
        <v>42180.777731481481</v>
      </c>
      <c r="N2373" t="b">
        <v>0</v>
      </c>
      <c r="O2373">
        <v>0</v>
      </c>
      <c r="P2373" t="b">
        <v>0</v>
      </c>
      <c r="Q2373" t="s">
        <v>8272</v>
      </c>
      <c r="R2373" s="6">
        <f>E2373/D2373</f>
        <v>0</v>
      </c>
      <c r="S2373" s="5" t="e">
        <f>O2373/E2373</f>
        <v>#DIV/0!</v>
      </c>
      <c r="T2373" t="s">
        <v>8327</v>
      </c>
      <c r="U2373" t="s">
        <v>8328</v>
      </c>
    </row>
    <row r="2374" spans="1:21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0">
        <f t="shared" si="76"/>
        <v>42088.069108796291</v>
      </c>
      <c r="L2374" s="13" t="str">
        <f t="shared" si="77"/>
        <v>2015</v>
      </c>
      <c r="M2374" s="10">
        <f>(((I2374/60)/60)/24)+DATE(1970,1,1)</f>
        <v>42118.069108796291</v>
      </c>
      <c r="N2374" t="b">
        <v>0</v>
      </c>
      <c r="O2374">
        <v>6</v>
      </c>
      <c r="P2374" t="b">
        <v>0</v>
      </c>
      <c r="Q2374" t="s">
        <v>8272</v>
      </c>
      <c r="R2374" s="6">
        <f>E2374/D2374</f>
        <v>3.272727272727273E-2</v>
      </c>
      <c r="S2374" s="5">
        <f>O2374/E2374</f>
        <v>3.3333333333333333E-2</v>
      </c>
      <c r="T2374" t="s">
        <v>8327</v>
      </c>
      <c r="U2374" t="s">
        <v>8328</v>
      </c>
    </row>
    <row r="2375" spans="1:21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0">
        <f t="shared" si="76"/>
        <v>42215.662314814821</v>
      </c>
      <c r="L2375" s="13" t="str">
        <f t="shared" si="77"/>
        <v>2015</v>
      </c>
      <c r="M2375" s="10">
        <f>(((I2375/60)/60)/24)+DATE(1970,1,1)</f>
        <v>42245.662314814821</v>
      </c>
      <c r="N2375" t="b">
        <v>0</v>
      </c>
      <c r="O2375">
        <v>1</v>
      </c>
      <c r="P2375" t="b">
        <v>0</v>
      </c>
      <c r="Q2375" t="s">
        <v>8272</v>
      </c>
      <c r="R2375" s="6">
        <f>E2375/D2375</f>
        <v>5.8823529411764708E-5</v>
      </c>
      <c r="S2375" s="5">
        <f>O2375/E2375</f>
        <v>0.02</v>
      </c>
      <c r="T2375" t="s">
        <v>8327</v>
      </c>
      <c r="U2375" t="s">
        <v>8328</v>
      </c>
    </row>
    <row r="2376" spans="1:21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0">
        <f t="shared" si="76"/>
        <v>42017.843287037031</v>
      </c>
      <c r="L2376" s="13" t="str">
        <f t="shared" si="77"/>
        <v>2015</v>
      </c>
      <c r="M2376" s="10">
        <f>(((I2376/60)/60)/24)+DATE(1970,1,1)</f>
        <v>42047.843287037031</v>
      </c>
      <c r="N2376" t="b">
        <v>0</v>
      </c>
      <c r="O2376">
        <v>1</v>
      </c>
      <c r="P2376" t="b">
        <v>0</v>
      </c>
      <c r="Q2376" t="s">
        <v>8272</v>
      </c>
      <c r="R2376" s="6">
        <f>E2376/D2376</f>
        <v>4.5454545454545455E-4</v>
      </c>
      <c r="S2376" s="5">
        <f>O2376/E2376</f>
        <v>0.1</v>
      </c>
      <c r="T2376" t="s">
        <v>8327</v>
      </c>
      <c r="U2376" t="s">
        <v>8328</v>
      </c>
    </row>
    <row r="2377" spans="1:21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0">
        <f t="shared" si="76"/>
        <v>42592.836076388892</v>
      </c>
      <c r="L2377" s="13" t="str">
        <f t="shared" si="77"/>
        <v>2016</v>
      </c>
      <c r="M2377" s="10">
        <f>(((I2377/60)/60)/24)+DATE(1970,1,1)</f>
        <v>42622.836076388892</v>
      </c>
      <c r="N2377" t="b">
        <v>0</v>
      </c>
      <c r="O2377">
        <v>0</v>
      </c>
      <c r="P2377" t="b">
        <v>0</v>
      </c>
      <c r="Q2377" t="s">
        <v>8272</v>
      </c>
      <c r="R2377" s="6">
        <f>E2377/D2377</f>
        <v>0</v>
      </c>
      <c r="S2377" s="5" t="e">
        <f>O2377/E2377</f>
        <v>#DIV/0!</v>
      </c>
      <c r="T2377" t="s">
        <v>8327</v>
      </c>
      <c r="U2377" t="s">
        <v>8328</v>
      </c>
    </row>
    <row r="2378" spans="1:21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0">
        <f t="shared" si="76"/>
        <v>42318.925532407404</v>
      </c>
      <c r="L2378" s="13" t="str">
        <f t="shared" si="77"/>
        <v>2015</v>
      </c>
      <c r="M2378" s="10">
        <f>(((I2378/60)/60)/24)+DATE(1970,1,1)</f>
        <v>42348.925532407404</v>
      </c>
      <c r="N2378" t="b">
        <v>0</v>
      </c>
      <c r="O2378">
        <v>4</v>
      </c>
      <c r="P2378" t="b">
        <v>0</v>
      </c>
      <c r="Q2378" t="s">
        <v>8272</v>
      </c>
      <c r="R2378" s="6">
        <f>E2378/D2378</f>
        <v>0.10877666666666666</v>
      </c>
      <c r="S2378" s="5">
        <f>O2378/E2378</f>
        <v>1.2257530720436369E-2</v>
      </c>
      <c r="T2378" t="s">
        <v>8327</v>
      </c>
      <c r="U2378" t="s">
        <v>8328</v>
      </c>
    </row>
    <row r="2379" spans="1:21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0">
        <f t="shared" si="76"/>
        <v>42669.870173611111</v>
      </c>
      <c r="L2379" s="13" t="str">
        <f t="shared" si="77"/>
        <v>2016</v>
      </c>
      <c r="M2379" s="10">
        <f>(((I2379/60)/60)/24)+DATE(1970,1,1)</f>
        <v>42699.911840277782</v>
      </c>
      <c r="N2379" t="b">
        <v>0</v>
      </c>
      <c r="O2379">
        <v>0</v>
      </c>
      <c r="P2379" t="b">
        <v>0</v>
      </c>
      <c r="Q2379" t="s">
        <v>8272</v>
      </c>
      <c r="R2379" s="6">
        <f>E2379/D2379</f>
        <v>0</v>
      </c>
      <c r="S2379" s="5" t="e">
        <f>O2379/E2379</f>
        <v>#DIV/0!</v>
      </c>
      <c r="T2379" t="s">
        <v>8327</v>
      </c>
      <c r="U2379" t="s">
        <v>8328</v>
      </c>
    </row>
    <row r="2380" spans="1:21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0">
        <f t="shared" si="76"/>
        <v>42213.013078703705</v>
      </c>
      <c r="L2380" s="13" t="str">
        <f t="shared" si="77"/>
        <v>2015</v>
      </c>
      <c r="M2380" s="10">
        <f>(((I2380/60)/60)/24)+DATE(1970,1,1)</f>
        <v>42242.013078703705</v>
      </c>
      <c r="N2380" t="b">
        <v>0</v>
      </c>
      <c r="O2380">
        <v>0</v>
      </c>
      <c r="P2380" t="b">
        <v>0</v>
      </c>
      <c r="Q2380" t="s">
        <v>8272</v>
      </c>
      <c r="R2380" s="6">
        <f>E2380/D2380</f>
        <v>0</v>
      </c>
      <c r="S2380" s="5" t="e">
        <f>O2380/E2380</f>
        <v>#DIV/0!</v>
      </c>
      <c r="T2380" t="s">
        <v>8327</v>
      </c>
      <c r="U2380" t="s">
        <v>8328</v>
      </c>
    </row>
    <row r="2381" spans="1:21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0">
        <f t="shared" si="76"/>
        <v>42237.016388888893</v>
      </c>
      <c r="L2381" s="13" t="str">
        <f t="shared" si="77"/>
        <v>2015</v>
      </c>
      <c r="M2381" s="10">
        <f>(((I2381/60)/60)/24)+DATE(1970,1,1)</f>
        <v>42282.016388888893</v>
      </c>
      <c r="N2381" t="b">
        <v>0</v>
      </c>
      <c r="O2381">
        <v>0</v>
      </c>
      <c r="P2381" t="b">
        <v>0</v>
      </c>
      <c r="Q2381" t="s">
        <v>8272</v>
      </c>
      <c r="R2381" s="6">
        <f>E2381/D2381</f>
        <v>0</v>
      </c>
      <c r="S2381" s="5" t="e">
        <f>O2381/E2381</f>
        <v>#DIV/0!</v>
      </c>
      <c r="T2381" t="s">
        <v>8327</v>
      </c>
      <c r="U2381" t="s">
        <v>8328</v>
      </c>
    </row>
    <row r="2382" spans="1:21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0">
        <f t="shared" si="76"/>
        <v>42248.793310185181</v>
      </c>
      <c r="L2382" s="13" t="str">
        <f t="shared" si="77"/>
        <v>2015</v>
      </c>
      <c r="M2382" s="10">
        <f>(((I2382/60)/60)/24)+DATE(1970,1,1)</f>
        <v>42278.793310185181</v>
      </c>
      <c r="N2382" t="b">
        <v>0</v>
      </c>
      <c r="O2382">
        <v>3</v>
      </c>
      <c r="P2382" t="b">
        <v>0</v>
      </c>
      <c r="Q2382" t="s">
        <v>8272</v>
      </c>
      <c r="R2382" s="6">
        <f>E2382/D2382</f>
        <v>3.6666666666666666E-3</v>
      </c>
      <c r="S2382" s="5">
        <f>O2382/E2382</f>
        <v>5.4545454545454543E-2</v>
      </c>
      <c r="T2382" t="s">
        <v>8327</v>
      </c>
      <c r="U2382" t="s">
        <v>8328</v>
      </c>
    </row>
    <row r="2383" spans="1:21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0">
        <f t="shared" si="76"/>
        <v>42074.935740740737</v>
      </c>
      <c r="L2383" s="13" t="str">
        <f t="shared" si="77"/>
        <v>2015</v>
      </c>
      <c r="M2383" s="10">
        <f>(((I2383/60)/60)/24)+DATE(1970,1,1)</f>
        <v>42104.935740740737</v>
      </c>
      <c r="N2383" t="b">
        <v>0</v>
      </c>
      <c r="O2383">
        <v>7</v>
      </c>
      <c r="P2383" t="b">
        <v>0</v>
      </c>
      <c r="Q2383" t="s">
        <v>8272</v>
      </c>
      <c r="R2383" s="6">
        <f>E2383/D2383</f>
        <v>1.8193398957730169E-2</v>
      </c>
      <c r="S2383" s="5">
        <f>O2383/E2383</f>
        <v>4.4557606619987271E-3</v>
      </c>
      <c r="T2383" t="s">
        <v>8327</v>
      </c>
      <c r="U2383" t="s">
        <v>8328</v>
      </c>
    </row>
    <row r="2384" spans="1:21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0">
        <f t="shared" si="76"/>
        <v>42195.187534722223</v>
      </c>
      <c r="L2384" s="13" t="str">
        <f t="shared" si="77"/>
        <v>2015</v>
      </c>
      <c r="M2384" s="10">
        <f>(((I2384/60)/60)/24)+DATE(1970,1,1)</f>
        <v>42220.187534722223</v>
      </c>
      <c r="N2384" t="b">
        <v>0</v>
      </c>
      <c r="O2384">
        <v>2</v>
      </c>
      <c r="P2384" t="b">
        <v>0</v>
      </c>
      <c r="Q2384" t="s">
        <v>8272</v>
      </c>
      <c r="R2384" s="6">
        <f>E2384/D2384</f>
        <v>2.5000000000000001E-2</v>
      </c>
      <c r="S2384" s="5">
        <f>O2384/E2384</f>
        <v>2.6666666666666668E-2</v>
      </c>
      <c r="T2384" t="s">
        <v>8327</v>
      </c>
      <c r="U2384" t="s">
        <v>8328</v>
      </c>
    </row>
    <row r="2385" spans="1:21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0">
        <f t="shared" si="76"/>
        <v>42027.056793981479</v>
      </c>
      <c r="L2385" s="13" t="str">
        <f t="shared" si="77"/>
        <v>2015</v>
      </c>
      <c r="M2385" s="10">
        <f>(((I2385/60)/60)/24)+DATE(1970,1,1)</f>
        <v>42057.056793981479</v>
      </c>
      <c r="N2385" t="b">
        <v>0</v>
      </c>
      <c r="O2385">
        <v>3</v>
      </c>
      <c r="P2385" t="b">
        <v>0</v>
      </c>
      <c r="Q2385" t="s">
        <v>8272</v>
      </c>
      <c r="R2385" s="6">
        <f>E2385/D2385</f>
        <v>4.3499999999999997E-2</v>
      </c>
      <c r="S2385" s="5">
        <f>O2385/E2385</f>
        <v>6.8965517241379309E-3</v>
      </c>
      <c r="T2385" t="s">
        <v>8327</v>
      </c>
      <c r="U2385" t="s">
        <v>8328</v>
      </c>
    </row>
    <row r="2386" spans="1:21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0">
        <f t="shared" si="76"/>
        <v>41927.067627314813</v>
      </c>
      <c r="L2386" s="13" t="str">
        <f t="shared" si="77"/>
        <v>2014</v>
      </c>
      <c r="M2386" s="10">
        <f>(((I2386/60)/60)/24)+DATE(1970,1,1)</f>
        <v>41957.109293981484</v>
      </c>
      <c r="N2386" t="b">
        <v>0</v>
      </c>
      <c r="O2386">
        <v>8</v>
      </c>
      <c r="P2386" t="b">
        <v>0</v>
      </c>
      <c r="Q2386" t="s">
        <v>8272</v>
      </c>
      <c r="R2386" s="6">
        <f>E2386/D2386</f>
        <v>8.0000000000000002E-3</v>
      </c>
      <c r="S2386" s="5">
        <f>O2386/E2386</f>
        <v>1</v>
      </c>
      <c r="T2386" t="s">
        <v>8327</v>
      </c>
      <c r="U2386" t="s">
        <v>8328</v>
      </c>
    </row>
    <row r="2387" spans="1:21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0">
        <f t="shared" si="76"/>
        <v>42191.70175925926</v>
      </c>
      <c r="L2387" s="13" t="str">
        <f t="shared" si="77"/>
        <v>2015</v>
      </c>
      <c r="M2387" s="10">
        <f>(((I2387/60)/60)/24)+DATE(1970,1,1)</f>
        <v>42221.70175925926</v>
      </c>
      <c r="N2387" t="b">
        <v>0</v>
      </c>
      <c r="O2387">
        <v>7</v>
      </c>
      <c r="P2387" t="b">
        <v>0</v>
      </c>
      <c r="Q2387" t="s">
        <v>8272</v>
      </c>
      <c r="R2387" s="6">
        <f>E2387/D2387</f>
        <v>1.2123076923076924E-2</v>
      </c>
      <c r="S2387" s="5">
        <f>O2387/E2387</f>
        <v>8.8832487309644676E-3</v>
      </c>
      <c r="T2387" t="s">
        <v>8327</v>
      </c>
      <c r="U2387" t="s">
        <v>8328</v>
      </c>
    </row>
    <row r="2388" spans="1:21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0">
        <f t="shared" si="76"/>
        <v>41954.838240740741</v>
      </c>
      <c r="L2388" s="13" t="str">
        <f t="shared" si="77"/>
        <v>2014</v>
      </c>
      <c r="M2388" s="10">
        <f>(((I2388/60)/60)/24)+DATE(1970,1,1)</f>
        <v>42014.838240740741</v>
      </c>
      <c r="N2388" t="b">
        <v>0</v>
      </c>
      <c r="O2388">
        <v>0</v>
      </c>
      <c r="P2388" t="b">
        <v>0</v>
      </c>
      <c r="Q2388" t="s">
        <v>8272</v>
      </c>
      <c r="R2388" s="6">
        <f>E2388/D2388</f>
        <v>0</v>
      </c>
      <c r="S2388" s="5" t="e">
        <f>O2388/E2388</f>
        <v>#DIV/0!</v>
      </c>
      <c r="T2388" t="s">
        <v>8327</v>
      </c>
      <c r="U2388" t="s">
        <v>8328</v>
      </c>
    </row>
    <row r="2389" spans="1:21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0">
        <f t="shared" si="76"/>
        <v>42528.626620370371</v>
      </c>
      <c r="L2389" s="13" t="str">
        <f t="shared" si="77"/>
        <v>2016</v>
      </c>
      <c r="M2389" s="10">
        <f>(((I2389/60)/60)/24)+DATE(1970,1,1)</f>
        <v>42573.626620370371</v>
      </c>
      <c r="N2389" t="b">
        <v>0</v>
      </c>
      <c r="O2389">
        <v>3</v>
      </c>
      <c r="P2389" t="b">
        <v>0</v>
      </c>
      <c r="Q2389" t="s">
        <v>8272</v>
      </c>
      <c r="R2389" s="6">
        <f>E2389/D2389</f>
        <v>6.8399999999999997E-3</v>
      </c>
      <c r="S2389" s="5">
        <f>O2389/E2389</f>
        <v>2.9239766081871343E-3</v>
      </c>
      <c r="T2389" t="s">
        <v>8327</v>
      </c>
      <c r="U2389" t="s">
        <v>8328</v>
      </c>
    </row>
    <row r="2390" spans="1:21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0">
        <f t="shared" si="76"/>
        <v>41989.853692129633</v>
      </c>
      <c r="L2390" s="13" t="str">
        <f t="shared" si="77"/>
        <v>2014</v>
      </c>
      <c r="M2390" s="10">
        <f>(((I2390/60)/60)/24)+DATE(1970,1,1)</f>
        <v>42019.811805555553</v>
      </c>
      <c r="N2390" t="b">
        <v>0</v>
      </c>
      <c r="O2390">
        <v>8</v>
      </c>
      <c r="P2390" t="b">
        <v>0</v>
      </c>
      <c r="Q2390" t="s">
        <v>8272</v>
      </c>
      <c r="R2390" s="6">
        <f>E2390/D2390</f>
        <v>1.2513513513513513E-2</v>
      </c>
      <c r="S2390" s="5">
        <f>O2390/E2390</f>
        <v>1.7278617710583154E-2</v>
      </c>
      <c r="T2390" t="s">
        <v>8327</v>
      </c>
      <c r="U2390" t="s">
        <v>8328</v>
      </c>
    </row>
    <row r="2391" spans="1:21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0">
        <f t="shared" si="76"/>
        <v>42179.653379629628</v>
      </c>
      <c r="L2391" s="13" t="str">
        <f t="shared" si="77"/>
        <v>2015</v>
      </c>
      <c r="M2391" s="10">
        <f>(((I2391/60)/60)/24)+DATE(1970,1,1)</f>
        <v>42210.915972222225</v>
      </c>
      <c r="N2391" t="b">
        <v>0</v>
      </c>
      <c r="O2391">
        <v>1</v>
      </c>
      <c r="P2391" t="b">
        <v>0</v>
      </c>
      <c r="Q2391" t="s">
        <v>8272</v>
      </c>
      <c r="R2391" s="6">
        <f>E2391/D2391</f>
        <v>1.8749999999999999E-3</v>
      </c>
      <c r="S2391" s="5">
        <f>O2391/E2391</f>
        <v>3.3333333333333333E-2</v>
      </c>
      <c r="T2391" t="s">
        <v>8327</v>
      </c>
      <c r="U2391" t="s">
        <v>8328</v>
      </c>
    </row>
    <row r="2392" spans="1:21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0">
        <f t="shared" si="76"/>
        <v>41968.262314814812</v>
      </c>
      <c r="L2392" s="13" t="str">
        <f t="shared" si="77"/>
        <v>2014</v>
      </c>
      <c r="M2392" s="10">
        <f>(((I2392/60)/60)/24)+DATE(1970,1,1)</f>
        <v>42008.262314814812</v>
      </c>
      <c r="N2392" t="b">
        <v>0</v>
      </c>
      <c r="O2392">
        <v>0</v>
      </c>
      <c r="P2392" t="b">
        <v>0</v>
      </c>
      <c r="Q2392" t="s">
        <v>8272</v>
      </c>
      <c r="R2392" s="6">
        <f>E2392/D2392</f>
        <v>0</v>
      </c>
      <c r="S2392" s="5" t="e">
        <f>O2392/E2392</f>
        <v>#DIV/0!</v>
      </c>
      <c r="T2392" t="s">
        <v>8327</v>
      </c>
      <c r="U2392" t="s">
        <v>8328</v>
      </c>
    </row>
    <row r="2393" spans="1:21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0">
        <f t="shared" si="76"/>
        <v>42064.794490740736</v>
      </c>
      <c r="L2393" s="13" t="str">
        <f t="shared" si="77"/>
        <v>2015</v>
      </c>
      <c r="M2393" s="10">
        <f>(((I2393/60)/60)/24)+DATE(1970,1,1)</f>
        <v>42094.752824074079</v>
      </c>
      <c r="N2393" t="b">
        <v>0</v>
      </c>
      <c r="O2393">
        <v>1</v>
      </c>
      <c r="P2393" t="b">
        <v>0</v>
      </c>
      <c r="Q2393" t="s">
        <v>8272</v>
      </c>
      <c r="R2393" s="6">
        <f>E2393/D2393</f>
        <v>1.25E-3</v>
      </c>
      <c r="S2393" s="5">
        <f>O2393/E2393</f>
        <v>0.04</v>
      </c>
      <c r="T2393" t="s">
        <v>8327</v>
      </c>
      <c r="U2393" t="s">
        <v>8328</v>
      </c>
    </row>
    <row r="2394" spans="1:21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0">
        <f t="shared" si="76"/>
        <v>42276.120636574073</v>
      </c>
      <c r="L2394" s="13" t="str">
        <f t="shared" si="77"/>
        <v>2015</v>
      </c>
      <c r="M2394" s="10">
        <f>(((I2394/60)/60)/24)+DATE(1970,1,1)</f>
        <v>42306.120636574073</v>
      </c>
      <c r="N2394" t="b">
        <v>0</v>
      </c>
      <c r="O2394">
        <v>0</v>
      </c>
      <c r="P2394" t="b">
        <v>0</v>
      </c>
      <c r="Q2394" t="s">
        <v>8272</v>
      </c>
      <c r="R2394" s="6">
        <f>E2394/D2394</f>
        <v>0</v>
      </c>
      <c r="S2394" s="5" t="e">
        <f>O2394/E2394</f>
        <v>#DIV/0!</v>
      </c>
      <c r="T2394" t="s">
        <v>8327</v>
      </c>
      <c r="U2394" t="s">
        <v>8328</v>
      </c>
    </row>
    <row r="2395" spans="1:21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0">
        <f t="shared" si="76"/>
        <v>42194.648344907408</v>
      </c>
      <c r="L2395" s="13" t="str">
        <f t="shared" si="77"/>
        <v>2015</v>
      </c>
      <c r="M2395" s="10">
        <f>(((I2395/60)/60)/24)+DATE(1970,1,1)</f>
        <v>42224.648344907408</v>
      </c>
      <c r="N2395" t="b">
        <v>0</v>
      </c>
      <c r="O2395">
        <v>1</v>
      </c>
      <c r="P2395" t="b">
        <v>0</v>
      </c>
      <c r="Q2395" t="s">
        <v>8272</v>
      </c>
      <c r="R2395" s="6">
        <f>E2395/D2395</f>
        <v>5.0000000000000001E-4</v>
      </c>
      <c r="S2395" s="5">
        <f>O2395/E2395</f>
        <v>0.02</v>
      </c>
      <c r="T2395" t="s">
        <v>8327</v>
      </c>
      <c r="U2395" t="s">
        <v>8328</v>
      </c>
    </row>
    <row r="2396" spans="1:21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0">
        <f t="shared" si="76"/>
        <v>42031.362187499995</v>
      </c>
      <c r="L2396" s="13" t="str">
        <f t="shared" si="77"/>
        <v>2015</v>
      </c>
      <c r="M2396" s="10">
        <f>(((I2396/60)/60)/24)+DATE(1970,1,1)</f>
        <v>42061.362187499995</v>
      </c>
      <c r="N2396" t="b">
        <v>0</v>
      </c>
      <c r="O2396">
        <v>2</v>
      </c>
      <c r="P2396" t="b">
        <v>0</v>
      </c>
      <c r="Q2396" t="s">
        <v>8272</v>
      </c>
      <c r="R2396" s="6">
        <f>E2396/D2396</f>
        <v>5.9999999999999995E-4</v>
      </c>
      <c r="S2396" s="5">
        <f>O2396/E2396</f>
        <v>0.66666666666666663</v>
      </c>
      <c r="T2396" t="s">
        <v>8327</v>
      </c>
      <c r="U2396" t="s">
        <v>8328</v>
      </c>
    </row>
    <row r="2397" spans="1:21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0">
        <f t="shared" si="76"/>
        <v>42717.121377314819</v>
      </c>
      <c r="L2397" s="13" t="str">
        <f t="shared" si="77"/>
        <v>2016</v>
      </c>
      <c r="M2397" s="10">
        <f>(((I2397/60)/60)/24)+DATE(1970,1,1)</f>
        <v>42745.372916666667</v>
      </c>
      <c r="N2397" t="b">
        <v>0</v>
      </c>
      <c r="O2397">
        <v>0</v>
      </c>
      <c r="P2397" t="b">
        <v>0</v>
      </c>
      <c r="Q2397" t="s">
        <v>8272</v>
      </c>
      <c r="R2397" s="6">
        <f>E2397/D2397</f>
        <v>0</v>
      </c>
      <c r="S2397" s="5" t="e">
        <f>O2397/E2397</f>
        <v>#DIV/0!</v>
      </c>
      <c r="T2397" t="s">
        <v>8327</v>
      </c>
      <c r="U2397" t="s">
        <v>8328</v>
      </c>
    </row>
    <row r="2398" spans="1:21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0">
        <f t="shared" si="76"/>
        <v>42262.849050925928</v>
      </c>
      <c r="L2398" s="13" t="str">
        <f t="shared" si="77"/>
        <v>2015</v>
      </c>
      <c r="M2398" s="10">
        <f>(((I2398/60)/60)/24)+DATE(1970,1,1)</f>
        <v>42292.849050925928</v>
      </c>
      <c r="N2398" t="b">
        <v>0</v>
      </c>
      <c r="O2398">
        <v>1</v>
      </c>
      <c r="P2398" t="b">
        <v>0</v>
      </c>
      <c r="Q2398" t="s">
        <v>8272</v>
      </c>
      <c r="R2398" s="6">
        <f>E2398/D2398</f>
        <v>2E-3</v>
      </c>
      <c r="S2398" s="5">
        <f>O2398/E2398</f>
        <v>0.1</v>
      </c>
      <c r="T2398" t="s">
        <v>8327</v>
      </c>
      <c r="U2398" t="s">
        <v>8328</v>
      </c>
    </row>
    <row r="2399" spans="1:21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0">
        <f t="shared" si="76"/>
        <v>41976.88490740741</v>
      </c>
      <c r="L2399" s="13" t="str">
        <f t="shared" si="77"/>
        <v>2014</v>
      </c>
      <c r="M2399" s="10">
        <f>(((I2399/60)/60)/24)+DATE(1970,1,1)</f>
        <v>42006.88490740741</v>
      </c>
      <c r="N2399" t="b">
        <v>0</v>
      </c>
      <c r="O2399">
        <v>0</v>
      </c>
      <c r="P2399" t="b">
        <v>0</v>
      </c>
      <c r="Q2399" t="s">
        <v>8272</v>
      </c>
      <c r="R2399" s="6">
        <f>E2399/D2399</f>
        <v>0</v>
      </c>
      <c r="S2399" s="5" t="e">
        <f>O2399/E2399</f>
        <v>#DIV/0!</v>
      </c>
      <c r="T2399" t="s">
        <v>8327</v>
      </c>
      <c r="U2399" t="s">
        <v>8328</v>
      </c>
    </row>
    <row r="2400" spans="1:21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0">
        <f t="shared" si="76"/>
        <v>42157.916481481487</v>
      </c>
      <c r="L2400" s="13" t="str">
        <f t="shared" si="77"/>
        <v>2015</v>
      </c>
      <c r="M2400" s="10">
        <f>(((I2400/60)/60)/24)+DATE(1970,1,1)</f>
        <v>42187.916481481487</v>
      </c>
      <c r="N2400" t="b">
        <v>0</v>
      </c>
      <c r="O2400">
        <v>0</v>
      </c>
      <c r="P2400" t="b">
        <v>0</v>
      </c>
      <c r="Q2400" t="s">
        <v>8272</v>
      </c>
      <c r="R2400" s="6">
        <f>E2400/D2400</f>
        <v>0</v>
      </c>
      <c r="S2400" s="5" t="e">
        <f>O2400/E2400</f>
        <v>#DIV/0!</v>
      </c>
      <c r="T2400" t="s">
        <v>8327</v>
      </c>
      <c r="U2400" t="s">
        <v>8328</v>
      </c>
    </row>
    <row r="2401" spans="1:21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0">
        <f t="shared" si="76"/>
        <v>41956.853078703702</v>
      </c>
      <c r="L2401" s="13" t="str">
        <f t="shared" si="77"/>
        <v>2014</v>
      </c>
      <c r="M2401" s="10">
        <f>(((I2401/60)/60)/24)+DATE(1970,1,1)</f>
        <v>41991.853078703702</v>
      </c>
      <c r="N2401" t="b">
        <v>0</v>
      </c>
      <c r="O2401">
        <v>0</v>
      </c>
      <c r="P2401" t="b">
        <v>0</v>
      </c>
      <c r="Q2401" t="s">
        <v>8272</v>
      </c>
      <c r="R2401" s="6">
        <f>E2401/D2401</f>
        <v>0</v>
      </c>
      <c r="S2401" s="5" t="e">
        <f>O2401/E2401</f>
        <v>#DIV/0!</v>
      </c>
      <c r="T2401" t="s">
        <v>8327</v>
      </c>
      <c r="U2401" t="s">
        <v>8328</v>
      </c>
    </row>
    <row r="2402" spans="1:21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0">
        <f t="shared" si="76"/>
        <v>42444.268101851849</v>
      </c>
      <c r="L2402" s="13" t="str">
        <f t="shared" si="77"/>
        <v>2016</v>
      </c>
      <c r="M2402" s="10">
        <f>(((I2402/60)/60)/24)+DATE(1970,1,1)</f>
        <v>42474.268101851849</v>
      </c>
      <c r="N2402" t="b">
        <v>0</v>
      </c>
      <c r="O2402">
        <v>0</v>
      </c>
      <c r="P2402" t="b">
        <v>0</v>
      </c>
      <c r="Q2402" t="s">
        <v>8272</v>
      </c>
      <c r="R2402" s="6">
        <f>E2402/D2402</f>
        <v>0</v>
      </c>
      <c r="S2402" s="5" t="e">
        <f>O2402/E2402</f>
        <v>#DIV/0!</v>
      </c>
      <c r="T2402" t="s">
        <v>8327</v>
      </c>
      <c r="U2402" t="s">
        <v>8328</v>
      </c>
    </row>
    <row r="2403" spans="1:21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0">
        <f t="shared" si="76"/>
        <v>42374.822870370372</v>
      </c>
      <c r="L2403" s="13" t="str">
        <f t="shared" si="77"/>
        <v>2016</v>
      </c>
      <c r="M2403" s="10">
        <f>(((I2403/60)/60)/24)+DATE(1970,1,1)</f>
        <v>42434.822870370372</v>
      </c>
      <c r="N2403" t="b">
        <v>0</v>
      </c>
      <c r="O2403">
        <v>9</v>
      </c>
      <c r="P2403" t="b">
        <v>0</v>
      </c>
      <c r="Q2403" t="s">
        <v>8284</v>
      </c>
      <c r="R2403" s="6">
        <f>E2403/D2403</f>
        <v>7.1785714285714283E-3</v>
      </c>
      <c r="S2403" s="5">
        <f>O2403/E2403</f>
        <v>4.4776119402985072E-2</v>
      </c>
      <c r="T2403" t="s">
        <v>8343</v>
      </c>
      <c r="U2403" t="s">
        <v>8344</v>
      </c>
    </row>
    <row r="2404" spans="1:21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0">
        <f t="shared" si="76"/>
        <v>42107.679756944446</v>
      </c>
      <c r="L2404" s="13" t="str">
        <f t="shared" si="77"/>
        <v>2015</v>
      </c>
      <c r="M2404" s="10">
        <f>(((I2404/60)/60)/24)+DATE(1970,1,1)</f>
        <v>42137.679756944446</v>
      </c>
      <c r="N2404" t="b">
        <v>0</v>
      </c>
      <c r="O2404">
        <v>1</v>
      </c>
      <c r="P2404" t="b">
        <v>0</v>
      </c>
      <c r="Q2404" t="s">
        <v>8284</v>
      </c>
      <c r="R2404" s="6">
        <f>E2404/D2404</f>
        <v>4.3333333333333331E-3</v>
      </c>
      <c r="S2404" s="5">
        <f>O2404/E2404</f>
        <v>1.9230769230769232E-2</v>
      </c>
      <c r="T2404" t="s">
        <v>8343</v>
      </c>
      <c r="U2404" t="s">
        <v>8344</v>
      </c>
    </row>
    <row r="2405" spans="1:21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0">
        <f t="shared" si="76"/>
        <v>42399.882615740738</v>
      </c>
      <c r="L2405" s="13" t="str">
        <f t="shared" si="77"/>
        <v>2016</v>
      </c>
      <c r="M2405" s="10">
        <f>(((I2405/60)/60)/24)+DATE(1970,1,1)</f>
        <v>42459.840949074074</v>
      </c>
      <c r="N2405" t="b">
        <v>0</v>
      </c>
      <c r="O2405">
        <v>12</v>
      </c>
      <c r="P2405" t="b">
        <v>0</v>
      </c>
      <c r="Q2405" t="s">
        <v>8284</v>
      </c>
      <c r="R2405" s="6">
        <f>E2405/D2405</f>
        <v>0.16833333333333333</v>
      </c>
      <c r="S2405" s="5">
        <f>O2405/E2405</f>
        <v>5.9405940594059403E-2</v>
      </c>
      <c r="T2405" t="s">
        <v>8343</v>
      </c>
      <c r="U2405" t="s">
        <v>8344</v>
      </c>
    </row>
    <row r="2406" spans="1:21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0">
        <f t="shared" si="76"/>
        <v>42342.03943287037</v>
      </c>
      <c r="L2406" s="13" t="str">
        <f t="shared" si="77"/>
        <v>2015</v>
      </c>
      <c r="M2406" s="10">
        <f>(((I2406/60)/60)/24)+DATE(1970,1,1)</f>
        <v>42372.03943287037</v>
      </c>
      <c r="N2406" t="b">
        <v>0</v>
      </c>
      <c r="O2406">
        <v>0</v>
      </c>
      <c r="P2406" t="b">
        <v>0</v>
      </c>
      <c r="Q2406" t="s">
        <v>8284</v>
      </c>
      <c r="R2406" s="6">
        <f>E2406/D2406</f>
        <v>0</v>
      </c>
      <c r="S2406" s="5" t="e">
        <f>O2406/E2406</f>
        <v>#DIV/0!</v>
      </c>
      <c r="T2406" t="s">
        <v>8343</v>
      </c>
      <c r="U2406" t="s">
        <v>8344</v>
      </c>
    </row>
    <row r="2407" spans="1:21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0">
        <f t="shared" si="76"/>
        <v>42595.585358796292</v>
      </c>
      <c r="L2407" s="13" t="str">
        <f t="shared" si="77"/>
        <v>2016</v>
      </c>
      <c r="M2407" s="10">
        <f>(((I2407/60)/60)/24)+DATE(1970,1,1)</f>
        <v>42616.585358796292</v>
      </c>
      <c r="N2407" t="b">
        <v>0</v>
      </c>
      <c r="O2407">
        <v>20</v>
      </c>
      <c r="P2407" t="b">
        <v>0</v>
      </c>
      <c r="Q2407" t="s">
        <v>8284</v>
      </c>
      <c r="R2407" s="6">
        <f>E2407/D2407</f>
        <v>0.22520000000000001</v>
      </c>
      <c r="S2407" s="5">
        <f>O2407/E2407</f>
        <v>1.7761989342806393E-2</v>
      </c>
      <c r="T2407" t="s">
        <v>8343</v>
      </c>
      <c r="U2407" t="s">
        <v>8344</v>
      </c>
    </row>
    <row r="2408" spans="1:21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0">
        <f t="shared" si="76"/>
        <v>41983.110995370371</v>
      </c>
      <c r="L2408" s="13" t="str">
        <f t="shared" si="77"/>
        <v>2014</v>
      </c>
      <c r="M2408" s="10">
        <f>(((I2408/60)/60)/24)+DATE(1970,1,1)</f>
        <v>42023.110995370371</v>
      </c>
      <c r="N2408" t="b">
        <v>0</v>
      </c>
      <c r="O2408">
        <v>16</v>
      </c>
      <c r="P2408" t="b">
        <v>0</v>
      </c>
      <c r="Q2408" t="s">
        <v>8284</v>
      </c>
      <c r="R2408" s="6">
        <f>E2408/D2408</f>
        <v>0.41384615384615386</v>
      </c>
      <c r="S2408" s="5">
        <f>O2408/E2408</f>
        <v>1.1895910780669145E-2</v>
      </c>
      <c r="T2408" t="s">
        <v>8343</v>
      </c>
      <c r="U2408" t="s">
        <v>8344</v>
      </c>
    </row>
    <row r="2409" spans="1:21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0">
        <f t="shared" si="76"/>
        <v>42082.575555555552</v>
      </c>
      <c r="L2409" s="13" t="str">
        <f t="shared" si="77"/>
        <v>2015</v>
      </c>
      <c r="M2409" s="10">
        <f>(((I2409/60)/60)/24)+DATE(1970,1,1)</f>
        <v>42105.25</v>
      </c>
      <c r="N2409" t="b">
        <v>0</v>
      </c>
      <c r="O2409">
        <v>33</v>
      </c>
      <c r="P2409" t="b">
        <v>0</v>
      </c>
      <c r="Q2409" t="s">
        <v>8284</v>
      </c>
      <c r="R2409" s="6">
        <f>E2409/D2409</f>
        <v>0.25259090909090909</v>
      </c>
      <c r="S2409" s="5">
        <f>O2409/E2409</f>
        <v>5.9384560014396253E-3</v>
      </c>
      <c r="T2409" t="s">
        <v>8343</v>
      </c>
      <c r="U2409" t="s">
        <v>8344</v>
      </c>
    </row>
    <row r="2410" spans="1:21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0">
        <f t="shared" si="76"/>
        <v>41919.140706018516</v>
      </c>
      <c r="L2410" s="13" t="str">
        <f t="shared" si="77"/>
        <v>2014</v>
      </c>
      <c r="M2410" s="10">
        <f>(((I2410/60)/60)/24)+DATE(1970,1,1)</f>
        <v>41949.182372685187</v>
      </c>
      <c r="N2410" t="b">
        <v>0</v>
      </c>
      <c r="O2410">
        <v>2</v>
      </c>
      <c r="P2410" t="b">
        <v>0</v>
      </c>
      <c r="Q2410" t="s">
        <v>8284</v>
      </c>
      <c r="R2410" s="6">
        <f>E2410/D2410</f>
        <v>2E-3</v>
      </c>
      <c r="S2410" s="5">
        <f>O2410/E2410</f>
        <v>6.6666666666666666E-2</v>
      </c>
      <c r="T2410" t="s">
        <v>8343</v>
      </c>
      <c r="U2410" t="s">
        <v>8344</v>
      </c>
    </row>
    <row r="2411" spans="1:21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0">
        <f t="shared" si="76"/>
        <v>42204.875868055555</v>
      </c>
      <c r="L2411" s="13" t="str">
        <f t="shared" si="77"/>
        <v>2015</v>
      </c>
      <c r="M2411" s="10">
        <f>(((I2411/60)/60)/24)+DATE(1970,1,1)</f>
        <v>42234.875868055555</v>
      </c>
      <c r="N2411" t="b">
        <v>0</v>
      </c>
      <c r="O2411">
        <v>6</v>
      </c>
      <c r="P2411" t="b">
        <v>0</v>
      </c>
      <c r="Q2411" t="s">
        <v>8284</v>
      </c>
      <c r="R2411" s="6">
        <f>E2411/D2411</f>
        <v>1.84E-2</v>
      </c>
      <c r="S2411" s="5">
        <f>O2411/E2411</f>
        <v>1.3043478260869565E-2</v>
      </c>
      <c r="T2411" t="s">
        <v>8343</v>
      </c>
      <c r="U2411" t="s">
        <v>8344</v>
      </c>
    </row>
    <row r="2412" spans="1:21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0">
        <f t="shared" si="76"/>
        <v>42224.408275462964</v>
      </c>
      <c r="L2412" s="13" t="str">
        <f t="shared" si="77"/>
        <v>2015</v>
      </c>
      <c r="M2412" s="10">
        <f>(((I2412/60)/60)/24)+DATE(1970,1,1)</f>
        <v>42254.408275462964</v>
      </c>
      <c r="N2412" t="b">
        <v>0</v>
      </c>
      <c r="O2412">
        <v>0</v>
      </c>
      <c r="P2412" t="b">
        <v>0</v>
      </c>
      <c r="Q2412" t="s">
        <v>8284</v>
      </c>
      <c r="R2412" s="6">
        <f>E2412/D2412</f>
        <v>0</v>
      </c>
      <c r="S2412" s="5" t="e">
        <f>O2412/E2412</f>
        <v>#DIV/0!</v>
      </c>
      <c r="T2412" t="s">
        <v>8343</v>
      </c>
      <c r="U2412" t="s">
        <v>8344</v>
      </c>
    </row>
    <row r="2413" spans="1:21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0">
        <f t="shared" si="76"/>
        <v>42211.732430555552</v>
      </c>
      <c r="L2413" s="13" t="str">
        <f t="shared" si="77"/>
        <v>2015</v>
      </c>
      <c r="M2413" s="10">
        <f>(((I2413/60)/60)/24)+DATE(1970,1,1)</f>
        <v>42241.732430555552</v>
      </c>
      <c r="N2413" t="b">
        <v>0</v>
      </c>
      <c r="O2413">
        <v>3</v>
      </c>
      <c r="P2413" t="b">
        <v>0</v>
      </c>
      <c r="Q2413" t="s">
        <v>8284</v>
      </c>
      <c r="R2413" s="6">
        <f>E2413/D2413</f>
        <v>6.0400000000000002E-3</v>
      </c>
      <c r="S2413" s="5">
        <f>O2413/E2413</f>
        <v>1.9867549668874173E-2</v>
      </c>
      <c r="T2413" t="s">
        <v>8343</v>
      </c>
      <c r="U2413" t="s">
        <v>8344</v>
      </c>
    </row>
    <row r="2414" spans="1:21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0">
        <f t="shared" si="76"/>
        <v>42655.736956018518</v>
      </c>
      <c r="L2414" s="13" t="str">
        <f t="shared" si="77"/>
        <v>2016</v>
      </c>
      <c r="M2414" s="10">
        <f>(((I2414/60)/60)/24)+DATE(1970,1,1)</f>
        <v>42700.778622685189</v>
      </c>
      <c r="N2414" t="b">
        <v>0</v>
      </c>
      <c r="O2414">
        <v>0</v>
      </c>
      <c r="P2414" t="b">
        <v>0</v>
      </c>
      <c r="Q2414" t="s">
        <v>8284</v>
      </c>
      <c r="R2414" s="6">
        <f>E2414/D2414</f>
        <v>0</v>
      </c>
      <c r="S2414" s="5" t="e">
        <f>O2414/E2414</f>
        <v>#DIV/0!</v>
      </c>
      <c r="T2414" t="s">
        <v>8343</v>
      </c>
      <c r="U2414" t="s">
        <v>8344</v>
      </c>
    </row>
    <row r="2415" spans="1:21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0">
        <f t="shared" si="76"/>
        <v>41760.10974537037</v>
      </c>
      <c r="L2415" s="13" t="str">
        <f t="shared" si="77"/>
        <v>2014</v>
      </c>
      <c r="M2415" s="10">
        <f>(((I2415/60)/60)/24)+DATE(1970,1,1)</f>
        <v>41790.979166666664</v>
      </c>
      <c r="N2415" t="b">
        <v>0</v>
      </c>
      <c r="O2415">
        <v>3</v>
      </c>
      <c r="P2415" t="b">
        <v>0</v>
      </c>
      <c r="Q2415" t="s">
        <v>8284</v>
      </c>
      <c r="R2415" s="6">
        <f>E2415/D2415</f>
        <v>8.3333333333333332E-3</v>
      </c>
      <c r="S2415" s="5">
        <f>O2415/E2415</f>
        <v>0.12</v>
      </c>
      <c r="T2415" t="s">
        <v>8343</v>
      </c>
      <c r="U2415" t="s">
        <v>8344</v>
      </c>
    </row>
    <row r="2416" spans="1:21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0">
        <f t="shared" si="76"/>
        <v>42198.695138888885</v>
      </c>
      <c r="L2416" s="13" t="str">
        <f t="shared" si="77"/>
        <v>2015</v>
      </c>
      <c r="M2416" s="10">
        <f>(((I2416/60)/60)/24)+DATE(1970,1,1)</f>
        <v>42238.165972222225</v>
      </c>
      <c r="N2416" t="b">
        <v>0</v>
      </c>
      <c r="O2416">
        <v>13</v>
      </c>
      <c r="P2416" t="b">
        <v>0</v>
      </c>
      <c r="Q2416" t="s">
        <v>8284</v>
      </c>
      <c r="R2416" s="6">
        <f>E2416/D2416</f>
        <v>3.0666666666666665E-2</v>
      </c>
      <c r="S2416" s="5">
        <f>O2416/E2416</f>
        <v>2.8260869565217391E-2</v>
      </c>
      <c r="T2416" t="s">
        <v>8343</v>
      </c>
      <c r="U2416" t="s">
        <v>8344</v>
      </c>
    </row>
    <row r="2417" spans="1:21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0">
        <f t="shared" si="76"/>
        <v>42536.862800925926</v>
      </c>
      <c r="L2417" s="13" t="str">
        <f t="shared" si="77"/>
        <v>2016</v>
      </c>
      <c r="M2417" s="10">
        <f>(((I2417/60)/60)/24)+DATE(1970,1,1)</f>
        <v>42566.862800925926</v>
      </c>
      <c r="N2417" t="b">
        <v>0</v>
      </c>
      <c r="O2417">
        <v>6</v>
      </c>
      <c r="P2417" t="b">
        <v>0</v>
      </c>
      <c r="Q2417" t="s">
        <v>8284</v>
      </c>
      <c r="R2417" s="6">
        <f>E2417/D2417</f>
        <v>5.5833333333333334E-3</v>
      </c>
      <c r="S2417" s="5">
        <f>O2417/E2417</f>
        <v>1.7910447761194031E-2</v>
      </c>
      <c r="T2417" t="s">
        <v>8343</v>
      </c>
      <c r="U2417" t="s">
        <v>8344</v>
      </c>
    </row>
    <row r="2418" spans="1:21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0">
        <f t="shared" si="76"/>
        <v>42019.737766203703</v>
      </c>
      <c r="L2418" s="13" t="str">
        <f t="shared" si="77"/>
        <v>2015</v>
      </c>
      <c r="M2418" s="10">
        <f>(((I2418/60)/60)/24)+DATE(1970,1,1)</f>
        <v>42077.625</v>
      </c>
      <c r="N2418" t="b">
        <v>0</v>
      </c>
      <c r="O2418">
        <v>1</v>
      </c>
      <c r="P2418" t="b">
        <v>0</v>
      </c>
      <c r="Q2418" t="s">
        <v>8284</v>
      </c>
      <c r="R2418" s="6">
        <f>E2418/D2418</f>
        <v>2.5000000000000001E-4</v>
      </c>
      <c r="S2418" s="5">
        <f>O2418/E2418</f>
        <v>0.2</v>
      </c>
      <c r="T2418" t="s">
        <v>8343</v>
      </c>
      <c r="U2418" t="s">
        <v>8344</v>
      </c>
    </row>
    <row r="2419" spans="1:21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0">
        <f t="shared" si="76"/>
        <v>41831.884108796294</v>
      </c>
      <c r="L2419" s="13" t="str">
        <f t="shared" si="77"/>
        <v>2014</v>
      </c>
      <c r="M2419" s="10">
        <f>(((I2419/60)/60)/24)+DATE(1970,1,1)</f>
        <v>41861.884108796294</v>
      </c>
      <c r="N2419" t="b">
        <v>0</v>
      </c>
      <c r="O2419">
        <v>0</v>
      </c>
      <c r="P2419" t="b">
        <v>0</v>
      </c>
      <c r="Q2419" t="s">
        <v>8284</v>
      </c>
      <c r="R2419" s="6">
        <f>E2419/D2419</f>
        <v>0</v>
      </c>
      <c r="S2419" s="5" t="e">
        <f>O2419/E2419</f>
        <v>#DIV/0!</v>
      </c>
      <c r="T2419" t="s">
        <v>8343</v>
      </c>
      <c r="U2419" t="s">
        <v>8344</v>
      </c>
    </row>
    <row r="2420" spans="1:21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0">
        <f t="shared" si="76"/>
        <v>42027.856990740736</v>
      </c>
      <c r="L2420" s="13" t="str">
        <f t="shared" si="77"/>
        <v>2015</v>
      </c>
      <c r="M2420" s="10">
        <f>(((I2420/60)/60)/24)+DATE(1970,1,1)</f>
        <v>42087.815324074079</v>
      </c>
      <c r="N2420" t="b">
        <v>0</v>
      </c>
      <c r="O2420">
        <v>5</v>
      </c>
      <c r="P2420" t="b">
        <v>0</v>
      </c>
      <c r="Q2420" t="s">
        <v>8284</v>
      </c>
      <c r="R2420" s="6">
        <f>E2420/D2420</f>
        <v>2.0000000000000001E-4</v>
      </c>
      <c r="S2420" s="5">
        <f>O2420/E2420</f>
        <v>1</v>
      </c>
      <c r="T2420" t="s">
        <v>8343</v>
      </c>
      <c r="U2420" t="s">
        <v>8344</v>
      </c>
    </row>
    <row r="2421" spans="1:21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0">
        <f t="shared" si="76"/>
        <v>41993.738298611104</v>
      </c>
      <c r="L2421" s="13" t="str">
        <f t="shared" si="77"/>
        <v>2014</v>
      </c>
      <c r="M2421" s="10">
        <f>(((I2421/60)/60)/24)+DATE(1970,1,1)</f>
        <v>42053.738298611104</v>
      </c>
      <c r="N2421" t="b">
        <v>0</v>
      </c>
      <c r="O2421">
        <v>0</v>
      </c>
      <c r="P2421" t="b">
        <v>0</v>
      </c>
      <c r="Q2421" t="s">
        <v>8284</v>
      </c>
      <c r="R2421" s="6">
        <f>E2421/D2421</f>
        <v>0</v>
      </c>
      <c r="S2421" s="5" t="e">
        <f>O2421/E2421</f>
        <v>#DIV/0!</v>
      </c>
      <c r="T2421" t="s">
        <v>8343</v>
      </c>
      <c r="U2421" t="s">
        <v>8344</v>
      </c>
    </row>
    <row r="2422" spans="1:21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0">
        <f t="shared" si="76"/>
        <v>41893.028877314813</v>
      </c>
      <c r="L2422" s="13" t="str">
        <f t="shared" si="77"/>
        <v>2014</v>
      </c>
      <c r="M2422" s="10">
        <f>(((I2422/60)/60)/24)+DATE(1970,1,1)</f>
        <v>41953.070543981477</v>
      </c>
      <c r="N2422" t="b">
        <v>0</v>
      </c>
      <c r="O2422">
        <v>36</v>
      </c>
      <c r="P2422" t="b">
        <v>0</v>
      </c>
      <c r="Q2422" t="s">
        <v>8284</v>
      </c>
      <c r="R2422" s="6">
        <f>E2422/D2422</f>
        <v>0.14825133372851215</v>
      </c>
      <c r="S2422" s="5">
        <f>O2422/E2422</f>
        <v>1.4394242303078768E-2</v>
      </c>
      <c r="T2422" t="s">
        <v>8343</v>
      </c>
      <c r="U2422" t="s">
        <v>8344</v>
      </c>
    </row>
    <row r="2423" spans="1:21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0">
        <f t="shared" si="76"/>
        <v>42026.687453703707</v>
      </c>
      <c r="L2423" s="13" t="str">
        <f t="shared" si="77"/>
        <v>2015</v>
      </c>
      <c r="M2423" s="10">
        <f>(((I2423/60)/60)/24)+DATE(1970,1,1)</f>
        <v>42056.687453703707</v>
      </c>
      <c r="N2423" t="b">
        <v>0</v>
      </c>
      <c r="O2423">
        <v>1</v>
      </c>
      <c r="P2423" t="b">
        <v>0</v>
      </c>
      <c r="Q2423" t="s">
        <v>8284</v>
      </c>
      <c r="R2423" s="6">
        <f>E2423/D2423</f>
        <v>1.6666666666666666E-4</v>
      </c>
      <c r="S2423" s="5">
        <f>O2423/E2423</f>
        <v>1</v>
      </c>
      <c r="T2423" t="s">
        <v>8343</v>
      </c>
      <c r="U2423" t="s">
        <v>8344</v>
      </c>
    </row>
    <row r="2424" spans="1:21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0">
        <f t="shared" si="76"/>
        <v>42044.724953703699</v>
      </c>
      <c r="L2424" s="13" t="str">
        <f t="shared" si="77"/>
        <v>2015</v>
      </c>
      <c r="M2424" s="10">
        <f>(((I2424/60)/60)/24)+DATE(1970,1,1)</f>
        <v>42074.683287037042</v>
      </c>
      <c r="N2424" t="b">
        <v>0</v>
      </c>
      <c r="O2424">
        <v>1</v>
      </c>
      <c r="P2424" t="b">
        <v>0</v>
      </c>
      <c r="Q2424" t="s">
        <v>8284</v>
      </c>
      <c r="R2424" s="6">
        <f>E2424/D2424</f>
        <v>2E-3</v>
      </c>
      <c r="S2424" s="5">
        <f>O2424/E2424</f>
        <v>1</v>
      </c>
      <c r="T2424" t="s">
        <v>8343</v>
      </c>
      <c r="U2424" t="s">
        <v>8344</v>
      </c>
    </row>
    <row r="2425" spans="1:21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0">
        <f t="shared" si="76"/>
        <v>41974.704745370371</v>
      </c>
      <c r="L2425" s="13" t="str">
        <f t="shared" si="77"/>
        <v>2014</v>
      </c>
      <c r="M2425" s="10">
        <f>(((I2425/60)/60)/24)+DATE(1970,1,1)</f>
        <v>42004.704745370371</v>
      </c>
      <c r="N2425" t="b">
        <v>0</v>
      </c>
      <c r="O2425">
        <v>1</v>
      </c>
      <c r="P2425" t="b">
        <v>0</v>
      </c>
      <c r="Q2425" t="s">
        <v>8284</v>
      </c>
      <c r="R2425" s="6">
        <f>E2425/D2425</f>
        <v>1.3333333333333334E-4</v>
      </c>
      <c r="S2425" s="5">
        <f>O2425/E2425</f>
        <v>0.125</v>
      </c>
      <c r="T2425" t="s">
        <v>8343</v>
      </c>
      <c r="U2425" t="s">
        <v>8344</v>
      </c>
    </row>
    <row r="2426" spans="1:21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0">
        <f t="shared" si="76"/>
        <v>41909.892453703702</v>
      </c>
      <c r="L2426" s="13" t="str">
        <f t="shared" si="77"/>
        <v>2014</v>
      </c>
      <c r="M2426" s="10">
        <f>(((I2426/60)/60)/24)+DATE(1970,1,1)</f>
        <v>41939.892453703702</v>
      </c>
      <c r="N2426" t="b">
        <v>0</v>
      </c>
      <c r="O2426">
        <v>9</v>
      </c>
      <c r="P2426" t="b">
        <v>0</v>
      </c>
      <c r="Q2426" t="s">
        <v>8284</v>
      </c>
      <c r="R2426" s="6">
        <f>E2426/D2426</f>
        <v>1.24E-2</v>
      </c>
      <c r="S2426" s="5">
        <f>O2426/E2426</f>
        <v>2.903225806451613E-2</v>
      </c>
      <c r="T2426" t="s">
        <v>8343</v>
      </c>
      <c r="U2426" t="s">
        <v>8344</v>
      </c>
    </row>
    <row r="2427" spans="1:21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0">
        <f t="shared" si="76"/>
        <v>42502.913761574076</v>
      </c>
      <c r="L2427" s="13" t="str">
        <f t="shared" si="77"/>
        <v>2016</v>
      </c>
      <c r="M2427" s="10">
        <f>(((I2427/60)/60)/24)+DATE(1970,1,1)</f>
        <v>42517.919444444444</v>
      </c>
      <c r="N2427" t="b">
        <v>0</v>
      </c>
      <c r="O2427">
        <v>1</v>
      </c>
      <c r="P2427" t="b">
        <v>0</v>
      </c>
      <c r="Q2427" t="s">
        <v>8284</v>
      </c>
      <c r="R2427" s="6">
        <f>E2427/D2427</f>
        <v>2.8571428571428574E-4</v>
      </c>
      <c r="S2427" s="5">
        <f>O2427/E2427</f>
        <v>1</v>
      </c>
      <c r="T2427" t="s">
        <v>8343</v>
      </c>
      <c r="U2427" t="s">
        <v>8344</v>
      </c>
    </row>
    <row r="2428" spans="1:21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0">
        <f t="shared" si="76"/>
        <v>42164.170046296291</v>
      </c>
      <c r="L2428" s="13" t="str">
        <f t="shared" si="77"/>
        <v>2015</v>
      </c>
      <c r="M2428" s="10">
        <f>(((I2428/60)/60)/24)+DATE(1970,1,1)</f>
        <v>42224.170046296291</v>
      </c>
      <c r="N2428" t="b">
        <v>0</v>
      </c>
      <c r="O2428">
        <v>0</v>
      </c>
      <c r="P2428" t="b">
        <v>0</v>
      </c>
      <c r="Q2428" t="s">
        <v>8284</v>
      </c>
      <c r="R2428" s="6">
        <f>E2428/D2428</f>
        <v>0</v>
      </c>
      <c r="S2428" s="5" t="e">
        <f>O2428/E2428</f>
        <v>#DIV/0!</v>
      </c>
      <c r="T2428" t="s">
        <v>8343</v>
      </c>
      <c r="U2428" t="s">
        <v>8344</v>
      </c>
    </row>
    <row r="2429" spans="1:21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0">
        <f t="shared" si="76"/>
        <v>42412.318668981476</v>
      </c>
      <c r="L2429" s="13" t="str">
        <f t="shared" si="77"/>
        <v>2016</v>
      </c>
      <c r="M2429" s="10">
        <f>(((I2429/60)/60)/24)+DATE(1970,1,1)</f>
        <v>42452.277002314819</v>
      </c>
      <c r="N2429" t="b">
        <v>0</v>
      </c>
      <c r="O2429">
        <v>1</v>
      </c>
      <c r="P2429" t="b">
        <v>0</v>
      </c>
      <c r="Q2429" t="s">
        <v>8284</v>
      </c>
      <c r="R2429" s="6">
        <f>E2429/D2429</f>
        <v>2.0000000000000002E-5</v>
      </c>
      <c r="S2429" s="5">
        <f>O2429/E2429</f>
        <v>1</v>
      </c>
      <c r="T2429" t="s">
        <v>8343</v>
      </c>
      <c r="U2429" t="s">
        <v>8344</v>
      </c>
    </row>
    <row r="2430" spans="1:21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0">
        <f t="shared" si="76"/>
        <v>42045.784155092595</v>
      </c>
      <c r="L2430" s="13" t="str">
        <f t="shared" si="77"/>
        <v>2015</v>
      </c>
      <c r="M2430" s="10">
        <f>(((I2430/60)/60)/24)+DATE(1970,1,1)</f>
        <v>42075.742488425924</v>
      </c>
      <c r="N2430" t="b">
        <v>0</v>
      </c>
      <c r="O2430">
        <v>1</v>
      </c>
      <c r="P2430" t="b">
        <v>0</v>
      </c>
      <c r="Q2430" t="s">
        <v>8284</v>
      </c>
      <c r="R2430" s="6">
        <f>E2430/D2430</f>
        <v>2.8571428571428571E-5</v>
      </c>
      <c r="S2430" s="5">
        <f>O2430/E2430</f>
        <v>1</v>
      </c>
      <c r="T2430" t="s">
        <v>8343</v>
      </c>
      <c r="U2430" t="s">
        <v>8344</v>
      </c>
    </row>
    <row r="2431" spans="1:21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0">
        <f t="shared" si="76"/>
        <v>42734.879236111112</v>
      </c>
      <c r="L2431" s="13" t="str">
        <f t="shared" si="77"/>
        <v>2016</v>
      </c>
      <c r="M2431" s="10">
        <f>(((I2431/60)/60)/24)+DATE(1970,1,1)</f>
        <v>42771.697222222225</v>
      </c>
      <c r="N2431" t="b">
        <v>0</v>
      </c>
      <c r="O2431">
        <v>4</v>
      </c>
      <c r="P2431" t="b">
        <v>0</v>
      </c>
      <c r="Q2431" t="s">
        <v>8284</v>
      </c>
      <c r="R2431" s="6">
        <f>E2431/D2431</f>
        <v>1.4321428571428572E-2</v>
      </c>
      <c r="S2431" s="5">
        <f>O2431/E2431</f>
        <v>1.99501246882793E-3</v>
      </c>
      <c r="T2431" t="s">
        <v>8343</v>
      </c>
      <c r="U2431" t="s">
        <v>8344</v>
      </c>
    </row>
    <row r="2432" spans="1:21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0">
        <f t="shared" si="76"/>
        <v>42382.130833333329</v>
      </c>
      <c r="L2432" s="13" t="str">
        <f t="shared" si="77"/>
        <v>2016</v>
      </c>
      <c r="M2432" s="10">
        <f>(((I2432/60)/60)/24)+DATE(1970,1,1)</f>
        <v>42412.130833333329</v>
      </c>
      <c r="N2432" t="b">
        <v>0</v>
      </c>
      <c r="O2432">
        <v>2</v>
      </c>
      <c r="P2432" t="b">
        <v>0</v>
      </c>
      <c r="Q2432" t="s">
        <v>8284</v>
      </c>
      <c r="R2432" s="6">
        <f>E2432/D2432</f>
        <v>7.0000000000000001E-3</v>
      </c>
      <c r="S2432" s="5">
        <f>O2432/E2432</f>
        <v>9.5238095238095233E-2</v>
      </c>
      <c r="T2432" t="s">
        <v>8343</v>
      </c>
      <c r="U2432" t="s">
        <v>8344</v>
      </c>
    </row>
    <row r="2433" spans="1:21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0">
        <f t="shared" si="76"/>
        <v>42489.099687499998</v>
      </c>
      <c r="L2433" s="13" t="str">
        <f t="shared" si="77"/>
        <v>2016</v>
      </c>
      <c r="M2433" s="10">
        <f>(((I2433/60)/60)/24)+DATE(1970,1,1)</f>
        <v>42549.099687499998</v>
      </c>
      <c r="N2433" t="b">
        <v>0</v>
      </c>
      <c r="O2433">
        <v>2</v>
      </c>
      <c r="P2433" t="b">
        <v>0</v>
      </c>
      <c r="Q2433" t="s">
        <v>8284</v>
      </c>
      <c r="R2433" s="6">
        <f>E2433/D2433</f>
        <v>2.0000000000000002E-5</v>
      </c>
      <c r="S2433" s="5">
        <f>O2433/E2433</f>
        <v>1</v>
      </c>
      <c r="T2433" t="s">
        <v>8343</v>
      </c>
      <c r="U2433" t="s">
        <v>8344</v>
      </c>
    </row>
    <row r="2434" spans="1:21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0">
        <f t="shared" si="76"/>
        <v>42041.218715277777</v>
      </c>
      <c r="L2434" s="13" t="str">
        <f t="shared" si="77"/>
        <v>2015</v>
      </c>
      <c r="M2434" s="10">
        <f>(((I2434/60)/60)/24)+DATE(1970,1,1)</f>
        <v>42071.218715277777</v>
      </c>
      <c r="N2434" t="b">
        <v>0</v>
      </c>
      <c r="O2434">
        <v>2</v>
      </c>
      <c r="P2434" t="b">
        <v>0</v>
      </c>
      <c r="Q2434" t="s">
        <v>8284</v>
      </c>
      <c r="R2434" s="6">
        <f>E2434/D2434</f>
        <v>1.4285714285714287E-4</v>
      </c>
      <c r="S2434" s="5">
        <f>O2434/E2434</f>
        <v>1</v>
      </c>
      <c r="T2434" t="s">
        <v>8343</v>
      </c>
      <c r="U2434" t="s">
        <v>8344</v>
      </c>
    </row>
    <row r="2435" spans="1:21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0">
        <f t="shared" ref="K2435:K2498" si="78">(((J2435/60)/60)/24)+DATE(1970,1,1)</f>
        <v>42397.89980324074</v>
      </c>
      <c r="L2435" s="13" t="str">
        <f t="shared" ref="L2435:L2498" si="79">TEXT(K2435,"yyyy")</f>
        <v>2016</v>
      </c>
      <c r="M2435" s="10">
        <f>(((I2435/60)/60)/24)+DATE(1970,1,1)</f>
        <v>42427.89980324074</v>
      </c>
      <c r="N2435" t="b">
        <v>0</v>
      </c>
      <c r="O2435">
        <v>0</v>
      </c>
      <c r="P2435" t="b">
        <v>0</v>
      </c>
      <c r="Q2435" t="s">
        <v>8284</v>
      </c>
      <c r="R2435" s="6">
        <f>E2435/D2435</f>
        <v>0</v>
      </c>
      <c r="S2435" s="5" t="e">
        <f>O2435/E2435</f>
        <v>#DIV/0!</v>
      </c>
      <c r="T2435" t="s">
        <v>8343</v>
      </c>
      <c r="U2435" t="s">
        <v>8344</v>
      </c>
    </row>
    <row r="2436" spans="1:21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0">
        <f t="shared" si="78"/>
        <v>42180.18604166666</v>
      </c>
      <c r="L2436" s="13" t="str">
        <f t="shared" si="79"/>
        <v>2015</v>
      </c>
      <c r="M2436" s="10">
        <f>(((I2436/60)/60)/24)+DATE(1970,1,1)</f>
        <v>42220.18604166666</v>
      </c>
      <c r="N2436" t="b">
        <v>0</v>
      </c>
      <c r="O2436">
        <v>2</v>
      </c>
      <c r="P2436" t="b">
        <v>0</v>
      </c>
      <c r="Q2436" t="s">
        <v>8284</v>
      </c>
      <c r="R2436" s="6">
        <f>E2436/D2436</f>
        <v>1.2999999999999999E-3</v>
      </c>
      <c r="S2436" s="5">
        <f>O2436/E2436</f>
        <v>7.6923076923076927E-2</v>
      </c>
      <c r="T2436" t="s">
        <v>8343</v>
      </c>
      <c r="U2436" t="s">
        <v>8344</v>
      </c>
    </row>
    <row r="2437" spans="1:21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0">
        <f t="shared" si="78"/>
        <v>42252.277615740735</v>
      </c>
      <c r="L2437" s="13" t="str">
        <f t="shared" si="79"/>
        <v>2015</v>
      </c>
      <c r="M2437" s="10">
        <f>(((I2437/60)/60)/24)+DATE(1970,1,1)</f>
        <v>42282.277615740735</v>
      </c>
      <c r="N2437" t="b">
        <v>0</v>
      </c>
      <c r="O2437">
        <v>4</v>
      </c>
      <c r="P2437" t="b">
        <v>0</v>
      </c>
      <c r="Q2437" t="s">
        <v>8284</v>
      </c>
      <c r="R2437" s="6">
        <f>E2437/D2437</f>
        <v>4.8960000000000002E-3</v>
      </c>
      <c r="S2437" s="5">
        <f>O2437/E2437</f>
        <v>3.2679738562091504E-3</v>
      </c>
      <c r="T2437" t="s">
        <v>8343</v>
      </c>
      <c r="U2437" t="s">
        <v>8344</v>
      </c>
    </row>
    <row r="2438" spans="1:21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0">
        <f t="shared" si="78"/>
        <v>42338.615393518514</v>
      </c>
      <c r="L2438" s="13" t="str">
        <f t="shared" si="79"/>
        <v>2015</v>
      </c>
      <c r="M2438" s="10">
        <f>(((I2438/60)/60)/24)+DATE(1970,1,1)</f>
        <v>42398.615393518514</v>
      </c>
      <c r="N2438" t="b">
        <v>0</v>
      </c>
      <c r="O2438">
        <v>2</v>
      </c>
      <c r="P2438" t="b">
        <v>0</v>
      </c>
      <c r="Q2438" t="s">
        <v>8284</v>
      </c>
      <c r="R2438" s="6">
        <f>E2438/D2438</f>
        <v>3.8461538461538462E-4</v>
      </c>
      <c r="S2438" s="5">
        <f>O2438/E2438</f>
        <v>4.4444444444444446E-2</v>
      </c>
      <c r="T2438" t="s">
        <v>8343</v>
      </c>
      <c r="U2438" t="s">
        <v>8344</v>
      </c>
    </row>
    <row r="2439" spans="1:21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0">
        <f t="shared" si="78"/>
        <v>42031.965138888889</v>
      </c>
      <c r="L2439" s="13" t="str">
        <f t="shared" si="79"/>
        <v>2015</v>
      </c>
      <c r="M2439" s="10">
        <f>(((I2439/60)/60)/24)+DATE(1970,1,1)</f>
        <v>42080.75</v>
      </c>
      <c r="N2439" t="b">
        <v>0</v>
      </c>
      <c r="O2439">
        <v>0</v>
      </c>
      <c r="P2439" t="b">
        <v>0</v>
      </c>
      <c r="Q2439" t="s">
        <v>8284</v>
      </c>
      <c r="R2439" s="6">
        <f>E2439/D2439</f>
        <v>0</v>
      </c>
      <c r="S2439" s="5" t="e">
        <f>O2439/E2439</f>
        <v>#DIV/0!</v>
      </c>
      <c r="T2439" t="s">
        <v>8343</v>
      </c>
      <c r="U2439" t="s">
        <v>8344</v>
      </c>
    </row>
    <row r="2440" spans="1:21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0">
        <f t="shared" si="78"/>
        <v>42285.91506944444</v>
      </c>
      <c r="L2440" s="13" t="str">
        <f t="shared" si="79"/>
        <v>2015</v>
      </c>
      <c r="M2440" s="10">
        <f>(((I2440/60)/60)/24)+DATE(1970,1,1)</f>
        <v>42345.956736111111</v>
      </c>
      <c r="N2440" t="b">
        <v>0</v>
      </c>
      <c r="O2440">
        <v>1</v>
      </c>
      <c r="P2440" t="b">
        <v>0</v>
      </c>
      <c r="Q2440" t="s">
        <v>8284</v>
      </c>
      <c r="R2440" s="6">
        <f>E2440/D2440</f>
        <v>3.3333333333333335E-3</v>
      </c>
      <c r="S2440" s="5">
        <f>O2440/E2440</f>
        <v>0.02</v>
      </c>
      <c r="T2440" t="s">
        <v>8343</v>
      </c>
      <c r="U2440" t="s">
        <v>8344</v>
      </c>
    </row>
    <row r="2441" spans="1:21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0">
        <f t="shared" si="78"/>
        <v>42265.818622685183</v>
      </c>
      <c r="L2441" s="13" t="str">
        <f t="shared" si="79"/>
        <v>2015</v>
      </c>
      <c r="M2441" s="10">
        <f>(((I2441/60)/60)/24)+DATE(1970,1,1)</f>
        <v>42295.818622685183</v>
      </c>
      <c r="N2441" t="b">
        <v>0</v>
      </c>
      <c r="O2441">
        <v>0</v>
      </c>
      <c r="P2441" t="b">
        <v>0</v>
      </c>
      <c r="Q2441" t="s">
        <v>8284</v>
      </c>
      <c r="R2441" s="6">
        <f>E2441/D2441</f>
        <v>0</v>
      </c>
      <c r="S2441" s="5" t="e">
        <f>O2441/E2441</f>
        <v>#DIV/0!</v>
      </c>
      <c r="T2441" t="s">
        <v>8343</v>
      </c>
      <c r="U2441" t="s">
        <v>8344</v>
      </c>
    </row>
    <row r="2442" spans="1:21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0">
        <f t="shared" si="78"/>
        <v>42383.899456018517</v>
      </c>
      <c r="L2442" s="13" t="str">
        <f t="shared" si="79"/>
        <v>2016</v>
      </c>
      <c r="M2442" s="10">
        <f>(((I2442/60)/60)/24)+DATE(1970,1,1)</f>
        <v>42413.899456018517</v>
      </c>
      <c r="N2442" t="b">
        <v>0</v>
      </c>
      <c r="O2442">
        <v>2</v>
      </c>
      <c r="P2442" t="b">
        <v>0</v>
      </c>
      <c r="Q2442" t="s">
        <v>8284</v>
      </c>
      <c r="R2442" s="6">
        <f>E2442/D2442</f>
        <v>2E-3</v>
      </c>
      <c r="S2442" s="5">
        <f>O2442/E2442</f>
        <v>0.2</v>
      </c>
      <c r="T2442" t="s">
        <v>8343</v>
      </c>
      <c r="U2442" t="s">
        <v>8344</v>
      </c>
    </row>
    <row r="2443" spans="1:21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0">
        <f t="shared" si="78"/>
        <v>42187.125625000001</v>
      </c>
      <c r="L2443" s="13" t="str">
        <f t="shared" si="79"/>
        <v>2015</v>
      </c>
      <c r="M2443" s="10">
        <f>(((I2443/60)/60)/24)+DATE(1970,1,1)</f>
        <v>42208.207638888889</v>
      </c>
      <c r="N2443" t="b">
        <v>0</v>
      </c>
      <c r="O2443">
        <v>109</v>
      </c>
      <c r="P2443" t="b">
        <v>1</v>
      </c>
      <c r="Q2443" t="s">
        <v>8298</v>
      </c>
      <c r="R2443" s="6">
        <f>E2443/D2443</f>
        <v>1.0788</v>
      </c>
      <c r="S2443" s="5">
        <f>O2443/E2443</f>
        <v>1.3471758744283772E-2</v>
      </c>
      <c r="T2443" t="s">
        <v>8343</v>
      </c>
      <c r="U2443" t="s">
        <v>8359</v>
      </c>
    </row>
    <row r="2444" spans="1:21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0">
        <f t="shared" si="78"/>
        <v>42052.666990740734</v>
      </c>
      <c r="L2444" s="13" t="str">
        <f t="shared" si="79"/>
        <v>2015</v>
      </c>
      <c r="M2444" s="10">
        <f>(((I2444/60)/60)/24)+DATE(1970,1,1)</f>
        <v>42082.625324074077</v>
      </c>
      <c r="N2444" t="b">
        <v>0</v>
      </c>
      <c r="O2444">
        <v>372</v>
      </c>
      <c r="P2444" t="b">
        <v>1</v>
      </c>
      <c r="Q2444" t="s">
        <v>8298</v>
      </c>
      <c r="R2444" s="6">
        <f>E2444/D2444</f>
        <v>1.2594166666666666</v>
      </c>
      <c r="S2444" s="5">
        <f>O2444/E2444</f>
        <v>1.2307285118771919E-2</v>
      </c>
      <c r="T2444" t="s">
        <v>8343</v>
      </c>
      <c r="U2444" t="s">
        <v>8359</v>
      </c>
    </row>
    <row r="2445" spans="1:21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0">
        <f t="shared" si="78"/>
        <v>41836.625254629631</v>
      </c>
      <c r="L2445" s="13" t="str">
        <f t="shared" si="79"/>
        <v>2014</v>
      </c>
      <c r="M2445" s="10">
        <f>(((I2445/60)/60)/24)+DATE(1970,1,1)</f>
        <v>41866.625254629631</v>
      </c>
      <c r="N2445" t="b">
        <v>0</v>
      </c>
      <c r="O2445">
        <v>311</v>
      </c>
      <c r="P2445" t="b">
        <v>1</v>
      </c>
      <c r="Q2445" t="s">
        <v>8298</v>
      </c>
      <c r="R2445" s="6">
        <f>E2445/D2445</f>
        <v>2.0251494999999999</v>
      </c>
      <c r="S2445" s="5">
        <f>O2445/E2445</f>
        <v>7.6784454678531146E-3</v>
      </c>
      <c r="T2445" t="s">
        <v>8343</v>
      </c>
      <c r="U2445" t="s">
        <v>8359</v>
      </c>
    </row>
    <row r="2446" spans="1:21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0">
        <f t="shared" si="78"/>
        <v>42485.754525462966</v>
      </c>
      <c r="L2446" s="13" t="str">
        <f t="shared" si="79"/>
        <v>2016</v>
      </c>
      <c r="M2446" s="10">
        <f>(((I2446/60)/60)/24)+DATE(1970,1,1)</f>
        <v>42515.754525462966</v>
      </c>
      <c r="N2446" t="b">
        <v>0</v>
      </c>
      <c r="O2446">
        <v>61</v>
      </c>
      <c r="P2446" t="b">
        <v>1</v>
      </c>
      <c r="Q2446" t="s">
        <v>8298</v>
      </c>
      <c r="R2446" s="6">
        <f>E2446/D2446</f>
        <v>1.0860000000000001</v>
      </c>
      <c r="S2446" s="5">
        <f>O2446/E2446</f>
        <v>1.8723143032535298E-2</v>
      </c>
      <c r="T2446" t="s">
        <v>8343</v>
      </c>
      <c r="U2446" t="s">
        <v>8359</v>
      </c>
    </row>
    <row r="2447" spans="1:21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0">
        <f t="shared" si="78"/>
        <v>42243.190057870372</v>
      </c>
      <c r="L2447" s="13" t="str">
        <f t="shared" si="79"/>
        <v>2015</v>
      </c>
      <c r="M2447" s="10">
        <f>(((I2447/60)/60)/24)+DATE(1970,1,1)</f>
        <v>42273.190057870372</v>
      </c>
      <c r="N2447" t="b">
        <v>0</v>
      </c>
      <c r="O2447">
        <v>115</v>
      </c>
      <c r="P2447" t="b">
        <v>1</v>
      </c>
      <c r="Q2447" t="s">
        <v>8298</v>
      </c>
      <c r="R2447" s="6">
        <f>E2447/D2447</f>
        <v>1.728</v>
      </c>
      <c r="S2447" s="5">
        <f>O2447/E2447</f>
        <v>1.3310185185185185E-2</v>
      </c>
      <c r="T2447" t="s">
        <v>8343</v>
      </c>
      <c r="U2447" t="s">
        <v>8359</v>
      </c>
    </row>
    <row r="2448" spans="1:21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0">
        <f t="shared" si="78"/>
        <v>42670.602673611109</v>
      </c>
      <c r="L2448" s="13" t="str">
        <f t="shared" si="79"/>
        <v>2016</v>
      </c>
      <c r="M2448" s="10">
        <f>(((I2448/60)/60)/24)+DATE(1970,1,1)</f>
        <v>42700.64434027778</v>
      </c>
      <c r="N2448" t="b">
        <v>0</v>
      </c>
      <c r="O2448">
        <v>111</v>
      </c>
      <c r="P2448" t="b">
        <v>1</v>
      </c>
      <c r="Q2448" t="s">
        <v>8298</v>
      </c>
      <c r="R2448" s="6">
        <f>E2448/D2448</f>
        <v>1.6798</v>
      </c>
      <c r="S2448" s="5">
        <f>O2448/E2448</f>
        <v>1.3215859030837005E-2</v>
      </c>
      <c r="T2448" t="s">
        <v>8343</v>
      </c>
      <c r="U2448" t="s">
        <v>8359</v>
      </c>
    </row>
    <row r="2449" spans="1:21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0">
        <f t="shared" si="78"/>
        <v>42654.469826388886</v>
      </c>
      <c r="L2449" s="13" t="str">
        <f t="shared" si="79"/>
        <v>2016</v>
      </c>
      <c r="M2449" s="10">
        <f>(((I2449/60)/60)/24)+DATE(1970,1,1)</f>
        <v>42686.166666666672</v>
      </c>
      <c r="N2449" t="b">
        <v>0</v>
      </c>
      <c r="O2449">
        <v>337</v>
      </c>
      <c r="P2449" t="b">
        <v>1</v>
      </c>
      <c r="Q2449" t="s">
        <v>8298</v>
      </c>
      <c r="R2449" s="6">
        <f>E2449/D2449</f>
        <v>4.2720000000000002</v>
      </c>
      <c r="S2449" s="5">
        <f>O2449/E2449</f>
        <v>3.1554307116104865E-2</v>
      </c>
      <c r="T2449" t="s">
        <v>8343</v>
      </c>
      <c r="U2449" t="s">
        <v>8359</v>
      </c>
    </row>
    <row r="2450" spans="1:21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0">
        <f t="shared" si="78"/>
        <v>42607.316122685181</v>
      </c>
      <c r="L2450" s="13" t="str">
        <f t="shared" si="79"/>
        <v>2016</v>
      </c>
      <c r="M2450" s="10">
        <f>(((I2450/60)/60)/24)+DATE(1970,1,1)</f>
        <v>42613.233333333337</v>
      </c>
      <c r="N2450" t="b">
        <v>0</v>
      </c>
      <c r="O2450">
        <v>9</v>
      </c>
      <c r="P2450" t="b">
        <v>1</v>
      </c>
      <c r="Q2450" t="s">
        <v>8298</v>
      </c>
      <c r="R2450" s="6">
        <f>E2450/D2450</f>
        <v>1.075</v>
      </c>
      <c r="S2450" s="5">
        <f>O2450/E2450</f>
        <v>2.0930232558139535E-2</v>
      </c>
      <c r="T2450" t="s">
        <v>8343</v>
      </c>
      <c r="U2450" t="s">
        <v>8359</v>
      </c>
    </row>
    <row r="2451" spans="1:21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0">
        <f t="shared" si="78"/>
        <v>41943.142534722225</v>
      </c>
      <c r="L2451" s="13" t="str">
        <f t="shared" si="79"/>
        <v>2014</v>
      </c>
      <c r="M2451" s="10">
        <f>(((I2451/60)/60)/24)+DATE(1970,1,1)</f>
        <v>41973.184201388889</v>
      </c>
      <c r="N2451" t="b">
        <v>0</v>
      </c>
      <c r="O2451">
        <v>120</v>
      </c>
      <c r="P2451" t="b">
        <v>1</v>
      </c>
      <c r="Q2451" t="s">
        <v>8298</v>
      </c>
      <c r="R2451" s="6">
        <f>E2451/D2451</f>
        <v>1.08</v>
      </c>
      <c r="S2451" s="5">
        <f>O2451/E2451</f>
        <v>1.1111111111111112E-2</v>
      </c>
      <c r="T2451" t="s">
        <v>8343</v>
      </c>
      <c r="U2451" t="s">
        <v>8359</v>
      </c>
    </row>
    <row r="2452" spans="1:21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0">
        <f t="shared" si="78"/>
        <v>41902.07240740741</v>
      </c>
      <c r="L2452" s="13" t="str">
        <f t="shared" si="79"/>
        <v>2014</v>
      </c>
      <c r="M2452" s="10">
        <f>(((I2452/60)/60)/24)+DATE(1970,1,1)</f>
        <v>41940.132638888892</v>
      </c>
      <c r="N2452" t="b">
        <v>0</v>
      </c>
      <c r="O2452">
        <v>102</v>
      </c>
      <c r="P2452" t="b">
        <v>1</v>
      </c>
      <c r="Q2452" t="s">
        <v>8298</v>
      </c>
      <c r="R2452" s="6">
        <f>E2452/D2452</f>
        <v>1.0153353333333335</v>
      </c>
      <c r="S2452" s="5">
        <f>O2452/E2452</f>
        <v>6.6972947525382413E-3</v>
      </c>
      <c r="T2452" t="s">
        <v>8343</v>
      </c>
      <c r="U2452" t="s">
        <v>8359</v>
      </c>
    </row>
    <row r="2453" spans="1:21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0">
        <f t="shared" si="78"/>
        <v>42779.908449074079</v>
      </c>
      <c r="L2453" s="13" t="str">
        <f t="shared" si="79"/>
        <v>2017</v>
      </c>
      <c r="M2453" s="10">
        <f>(((I2453/60)/60)/24)+DATE(1970,1,1)</f>
        <v>42799.908449074079</v>
      </c>
      <c r="N2453" t="b">
        <v>0</v>
      </c>
      <c r="O2453">
        <v>186</v>
      </c>
      <c r="P2453" t="b">
        <v>1</v>
      </c>
      <c r="Q2453" t="s">
        <v>8298</v>
      </c>
      <c r="R2453" s="6">
        <f>E2453/D2453</f>
        <v>1.1545000000000001</v>
      </c>
      <c r="S2453" s="5">
        <f>O2453/E2453</f>
        <v>1.6110870506712862E-2</v>
      </c>
      <c r="T2453" t="s">
        <v>8343</v>
      </c>
      <c r="U2453" t="s">
        <v>8359</v>
      </c>
    </row>
    <row r="2454" spans="1:21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0">
        <f t="shared" si="78"/>
        <v>42338.84375</v>
      </c>
      <c r="L2454" s="13" t="str">
        <f t="shared" si="79"/>
        <v>2015</v>
      </c>
      <c r="M2454" s="10">
        <f>(((I2454/60)/60)/24)+DATE(1970,1,1)</f>
        <v>42367.958333333328</v>
      </c>
      <c r="N2454" t="b">
        <v>0</v>
      </c>
      <c r="O2454">
        <v>15</v>
      </c>
      <c r="P2454" t="b">
        <v>1</v>
      </c>
      <c r="Q2454" t="s">
        <v>8298</v>
      </c>
      <c r="R2454" s="6">
        <f>E2454/D2454</f>
        <v>1.335</v>
      </c>
      <c r="S2454" s="5">
        <f>O2454/E2454</f>
        <v>1.8726591760299626E-2</v>
      </c>
      <c r="T2454" t="s">
        <v>8343</v>
      </c>
      <c r="U2454" t="s">
        <v>8359</v>
      </c>
    </row>
    <row r="2455" spans="1:21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0">
        <f t="shared" si="78"/>
        <v>42738.692233796297</v>
      </c>
      <c r="L2455" s="13" t="str">
        <f t="shared" si="79"/>
        <v>2017</v>
      </c>
      <c r="M2455" s="10">
        <f>(((I2455/60)/60)/24)+DATE(1970,1,1)</f>
        <v>42768.692233796297</v>
      </c>
      <c r="N2455" t="b">
        <v>0</v>
      </c>
      <c r="O2455">
        <v>67</v>
      </c>
      <c r="P2455" t="b">
        <v>1</v>
      </c>
      <c r="Q2455" t="s">
        <v>8298</v>
      </c>
      <c r="R2455" s="6">
        <f>E2455/D2455</f>
        <v>1.5469999999999999</v>
      </c>
      <c r="S2455" s="5">
        <f>O2455/E2455</f>
        <v>1.4436543848308555E-2</v>
      </c>
      <c r="T2455" t="s">
        <v>8343</v>
      </c>
      <c r="U2455" t="s">
        <v>8359</v>
      </c>
    </row>
    <row r="2456" spans="1:21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0">
        <f t="shared" si="78"/>
        <v>42770.201481481476</v>
      </c>
      <c r="L2456" s="13" t="str">
        <f t="shared" si="79"/>
        <v>2017</v>
      </c>
      <c r="M2456" s="10">
        <f>(((I2456/60)/60)/24)+DATE(1970,1,1)</f>
        <v>42805.201481481476</v>
      </c>
      <c r="N2456" t="b">
        <v>0</v>
      </c>
      <c r="O2456">
        <v>130</v>
      </c>
      <c r="P2456" t="b">
        <v>1</v>
      </c>
      <c r="Q2456" t="s">
        <v>8298</v>
      </c>
      <c r="R2456" s="6">
        <f>E2456/D2456</f>
        <v>1.0084571428571429</v>
      </c>
      <c r="S2456" s="5">
        <f>O2456/E2456</f>
        <v>3.6831368993653674E-3</v>
      </c>
      <c r="T2456" t="s">
        <v>8343</v>
      </c>
      <c r="U2456" t="s">
        <v>8359</v>
      </c>
    </row>
    <row r="2457" spans="1:21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0">
        <f t="shared" si="78"/>
        <v>42452.781828703708</v>
      </c>
      <c r="L2457" s="13" t="str">
        <f t="shared" si="79"/>
        <v>2016</v>
      </c>
      <c r="M2457" s="10">
        <f>(((I2457/60)/60)/24)+DATE(1970,1,1)</f>
        <v>42480.781828703708</v>
      </c>
      <c r="N2457" t="b">
        <v>0</v>
      </c>
      <c r="O2457">
        <v>16</v>
      </c>
      <c r="P2457" t="b">
        <v>1</v>
      </c>
      <c r="Q2457" t="s">
        <v>8298</v>
      </c>
      <c r="R2457" s="6">
        <f>E2457/D2457</f>
        <v>1.82</v>
      </c>
      <c r="S2457" s="5">
        <f>O2457/E2457</f>
        <v>2.9304029304029304E-2</v>
      </c>
      <c r="T2457" t="s">
        <v>8343</v>
      </c>
      <c r="U2457" t="s">
        <v>8359</v>
      </c>
    </row>
    <row r="2458" spans="1:21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0">
        <f t="shared" si="78"/>
        <v>42761.961099537039</v>
      </c>
      <c r="L2458" s="13" t="str">
        <f t="shared" si="79"/>
        <v>2017</v>
      </c>
      <c r="M2458" s="10">
        <f>(((I2458/60)/60)/24)+DATE(1970,1,1)</f>
        <v>42791.961099537039</v>
      </c>
      <c r="N2458" t="b">
        <v>0</v>
      </c>
      <c r="O2458">
        <v>67</v>
      </c>
      <c r="P2458" t="b">
        <v>1</v>
      </c>
      <c r="Q2458" t="s">
        <v>8298</v>
      </c>
      <c r="R2458" s="6">
        <f>E2458/D2458</f>
        <v>1.8086666666666666</v>
      </c>
      <c r="S2458" s="5">
        <f>O2458/E2458</f>
        <v>2.4695908588278657E-2</v>
      </c>
      <c r="T2458" t="s">
        <v>8343</v>
      </c>
      <c r="U2458" t="s">
        <v>8359</v>
      </c>
    </row>
    <row r="2459" spans="1:21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0">
        <f t="shared" si="78"/>
        <v>42423.602500000001</v>
      </c>
      <c r="L2459" s="13" t="str">
        <f t="shared" si="79"/>
        <v>2016</v>
      </c>
      <c r="M2459" s="10">
        <f>(((I2459/60)/60)/24)+DATE(1970,1,1)</f>
        <v>42453.560833333337</v>
      </c>
      <c r="N2459" t="b">
        <v>0</v>
      </c>
      <c r="O2459">
        <v>124</v>
      </c>
      <c r="P2459" t="b">
        <v>1</v>
      </c>
      <c r="Q2459" t="s">
        <v>8298</v>
      </c>
      <c r="R2459" s="6">
        <f>E2459/D2459</f>
        <v>1.0230434782608695</v>
      </c>
      <c r="S2459" s="5">
        <f>O2459/E2459</f>
        <v>5.2698682532936678E-3</v>
      </c>
      <c r="T2459" t="s">
        <v>8343</v>
      </c>
      <c r="U2459" t="s">
        <v>8359</v>
      </c>
    </row>
    <row r="2460" spans="1:21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0">
        <f t="shared" si="78"/>
        <v>42495.871736111112</v>
      </c>
      <c r="L2460" s="13" t="str">
        <f t="shared" si="79"/>
        <v>2016</v>
      </c>
      <c r="M2460" s="10">
        <f>(((I2460/60)/60)/24)+DATE(1970,1,1)</f>
        <v>42530.791666666672</v>
      </c>
      <c r="N2460" t="b">
        <v>0</v>
      </c>
      <c r="O2460">
        <v>80</v>
      </c>
      <c r="P2460" t="b">
        <v>1</v>
      </c>
      <c r="Q2460" t="s">
        <v>8298</v>
      </c>
      <c r="R2460" s="6">
        <f>E2460/D2460</f>
        <v>1.1017999999999999</v>
      </c>
      <c r="S2460" s="5">
        <f>O2460/E2460</f>
        <v>1.4521691777092031E-2</v>
      </c>
      <c r="T2460" t="s">
        <v>8343</v>
      </c>
      <c r="U2460" t="s">
        <v>8359</v>
      </c>
    </row>
    <row r="2461" spans="1:21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0">
        <f t="shared" si="78"/>
        <v>42407.637557870374</v>
      </c>
      <c r="L2461" s="13" t="str">
        <f t="shared" si="79"/>
        <v>2016</v>
      </c>
      <c r="M2461" s="10">
        <f>(((I2461/60)/60)/24)+DATE(1970,1,1)</f>
        <v>42452.595891203702</v>
      </c>
      <c r="N2461" t="b">
        <v>0</v>
      </c>
      <c r="O2461">
        <v>282</v>
      </c>
      <c r="P2461" t="b">
        <v>1</v>
      </c>
      <c r="Q2461" t="s">
        <v>8298</v>
      </c>
      <c r="R2461" s="6">
        <f>E2461/D2461</f>
        <v>1.0225</v>
      </c>
      <c r="S2461" s="5">
        <f>O2461/E2461</f>
        <v>9.1931540342298293E-3</v>
      </c>
      <c r="T2461" t="s">
        <v>8343</v>
      </c>
      <c r="U2461" t="s">
        <v>8359</v>
      </c>
    </row>
    <row r="2462" spans="1:21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0">
        <f t="shared" si="78"/>
        <v>42704.187118055561</v>
      </c>
      <c r="L2462" s="13" t="str">
        <f t="shared" si="79"/>
        <v>2016</v>
      </c>
      <c r="M2462" s="10">
        <f>(((I2462/60)/60)/24)+DATE(1970,1,1)</f>
        <v>42738.178472222222</v>
      </c>
      <c r="N2462" t="b">
        <v>0</v>
      </c>
      <c r="O2462">
        <v>68</v>
      </c>
      <c r="P2462" t="b">
        <v>1</v>
      </c>
      <c r="Q2462" t="s">
        <v>8298</v>
      </c>
      <c r="R2462" s="6">
        <f>E2462/D2462</f>
        <v>1.0078823529411765</v>
      </c>
      <c r="S2462" s="5">
        <f>O2462/E2462</f>
        <v>7.937434341076223E-3</v>
      </c>
      <c r="T2462" t="s">
        <v>8343</v>
      </c>
      <c r="U2462" t="s">
        <v>8359</v>
      </c>
    </row>
    <row r="2463" spans="1:21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0">
        <f t="shared" si="78"/>
        <v>40784.012696759259</v>
      </c>
      <c r="L2463" s="13" t="str">
        <f t="shared" si="79"/>
        <v>2011</v>
      </c>
      <c r="M2463" s="10">
        <f>(((I2463/60)/60)/24)+DATE(1970,1,1)</f>
        <v>40817.125</v>
      </c>
      <c r="N2463" t="b">
        <v>0</v>
      </c>
      <c r="O2463">
        <v>86</v>
      </c>
      <c r="P2463" t="b">
        <v>1</v>
      </c>
      <c r="Q2463" t="s">
        <v>8279</v>
      </c>
      <c r="R2463" s="6">
        <f>E2463/D2463</f>
        <v>1.038</v>
      </c>
      <c r="S2463" s="5">
        <f>O2463/E2463</f>
        <v>1.1046885035324342E-2</v>
      </c>
      <c r="T2463" t="s">
        <v>8333</v>
      </c>
      <c r="U2463" t="s">
        <v>8337</v>
      </c>
    </row>
    <row r="2464" spans="1:21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0">
        <f t="shared" si="78"/>
        <v>41089.186296296299</v>
      </c>
      <c r="L2464" s="13" t="str">
        <f t="shared" si="79"/>
        <v>2012</v>
      </c>
      <c r="M2464" s="10">
        <f>(((I2464/60)/60)/24)+DATE(1970,1,1)</f>
        <v>41109.186296296299</v>
      </c>
      <c r="N2464" t="b">
        <v>0</v>
      </c>
      <c r="O2464">
        <v>115</v>
      </c>
      <c r="P2464" t="b">
        <v>1</v>
      </c>
      <c r="Q2464" t="s">
        <v>8279</v>
      </c>
      <c r="R2464" s="6">
        <f>E2464/D2464</f>
        <v>1.1070833333333334</v>
      </c>
      <c r="S2464" s="5">
        <f>O2464/E2464</f>
        <v>3.4625517500940908E-2</v>
      </c>
      <c r="T2464" t="s">
        <v>8333</v>
      </c>
      <c r="U2464" t="s">
        <v>8337</v>
      </c>
    </row>
    <row r="2465" spans="1:2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0">
        <f t="shared" si="78"/>
        <v>41341.111400462964</v>
      </c>
      <c r="L2465" s="13" t="str">
        <f t="shared" si="79"/>
        <v>2013</v>
      </c>
      <c r="M2465" s="10">
        <f>(((I2465/60)/60)/24)+DATE(1970,1,1)</f>
        <v>41380.791666666664</v>
      </c>
      <c r="N2465" t="b">
        <v>0</v>
      </c>
      <c r="O2465">
        <v>75</v>
      </c>
      <c r="P2465" t="b">
        <v>1</v>
      </c>
      <c r="Q2465" t="s">
        <v>8279</v>
      </c>
      <c r="R2465" s="6">
        <f>E2465/D2465</f>
        <v>1.1625000000000001</v>
      </c>
      <c r="S2465" s="5">
        <f>O2465/E2465</f>
        <v>3.2258064516129031E-2</v>
      </c>
      <c r="T2465" t="s">
        <v>8333</v>
      </c>
      <c r="U2465" t="s">
        <v>8337</v>
      </c>
    </row>
    <row r="2466" spans="1:21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0">
        <f t="shared" si="78"/>
        <v>42248.90042824074</v>
      </c>
      <c r="L2466" s="13" t="str">
        <f t="shared" si="79"/>
        <v>2015</v>
      </c>
      <c r="M2466" s="10">
        <f>(((I2466/60)/60)/24)+DATE(1970,1,1)</f>
        <v>42277.811805555553</v>
      </c>
      <c r="N2466" t="b">
        <v>0</v>
      </c>
      <c r="O2466">
        <v>43</v>
      </c>
      <c r="P2466" t="b">
        <v>1</v>
      </c>
      <c r="Q2466" t="s">
        <v>8279</v>
      </c>
      <c r="R2466" s="6">
        <f>E2466/D2466</f>
        <v>1.111</v>
      </c>
      <c r="S2466" s="5">
        <f>O2466/E2466</f>
        <v>1.9351935193519351E-2</v>
      </c>
      <c r="T2466" t="s">
        <v>8333</v>
      </c>
      <c r="U2466" t="s">
        <v>8337</v>
      </c>
    </row>
    <row r="2467" spans="1:21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0">
        <f t="shared" si="78"/>
        <v>41145.719305555554</v>
      </c>
      <c r="L2467" s="13" t="str">
        <f t="shared" si="79"/>
        <v>2012</v>
      </c>
      <c r="M2467" s="10">
        <f>(((I2467/60)/60)/24)+DATE(1970,1,1)</f>
        <v>41175.719305555554</v>
      </c>
      <c r="N2467" t="b">
        <v>0</v>
      </c>
      <c r="O2467">
        <v>48</v>
      </c>
      <c r="P2467" t="b">
        <v>1</v>
      </c>
      <c r="Q2467" t="s">
        <v>8279</v>
      </c>
      <c r="R2467" s="6">
        <f>E2467/D2467</f>
        <v>1.8014285714285714</v>
      </c>
      <c r="S2467" s="5">
        <f>O2467/E2467</f>
        <v>3.8065027755749402E-2</v>
      </c>
      <c r="T2467" t="s">
        <v>8333</v>
      </c>
      <c r="U2467" t="s">
        <v>8337</v>
      </c>
    </row>
    <row r="2468" spans="1:21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0">
        <f t="shared" si="78"/>
        <v>41373.102465277778</v>
      </c>
      <c r="L2468" s="13" t="str">
        <f t="shared" si="79"/>
        <v>2013</v>
      </c>
      <c r="M2468" s="10">
        <f>(((I2468/60)/60)/24)+DATE(1970,1,1)</f>
        <v>41403.102465277778</v>
      </c>
      <c r="N2468" t="b">
        <v>0</v>
      </c>
      <c r="O2468">
        <v>52</v>
      </c>
      <c r="P2468" t="b">
        <v>1</v>
      </c>
      <c r="Q2468" t="s">
        <v>8279</v>
      </c>
      <c r="R2468" s="6">
        <f>E2468/D2468</f>
        <v>1</v>
      </c>
      <c r="S2468" s="5">
        <f>O2468/E2468</f>
        <v>2.0799999999999999E-2</v>
      </c>
      <c r="T2468" t="s">
        <v>8333</v>
      </c>
      <c r="U2468" t="s">
        <v>8337</v>
      </c>
    </row>
    <row r="2469" spans="1:21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0">
        <f t="shared" si="78"/>
        <v>41025.874201388891</v>
      </c>
      <c r="L2469" s="13" t="str">
        <f t="shared" si="79"/>
        <v>2012</v>
      </c>
      <c r="M2469" s="10">
        <f>(((I2469/60)/60)/24)+DATE(1970,1,1)</f>
        <v>41039.708333333336</v>
      </c>
      <c r="N2469" t="b">
        <v>0</v>
      </c>
      <c r="O2469">
        <v>43</v>
      </c>
      <c r="P2469" t="b">
        <v>1</v>
      </c>
      <c r="Q2469" t="s">
        <v>8279</v>
      </c>
      <c r="R2469" s="6">
        <f>E2469/D2469</f>
        <v>1.1850000000000001</v>
      </c>
      <c r="S2469" s="5">
        <f>O2469/E2469</f>
        <v>3.6286919831223625E-2</v>
      </c>
      <c r="T2469" t="s">
        <v>8333</v>
      </c>
      <c r="U2469" t="s">
        <v>8337</v>
      </c>
    </row>
    <row r="2470" spans="1:21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0">
        <f t="shared" si="78"/>
        <v>41174.154178240737</v>
      </c>
      <c r="L2470" s="13" t="str">
        <f t="shared" si="79"/>
        <v>2012</v>
      </c>
      <c r="M2470" s="10">
        <f>(((I2470/60)/60)/24)+DATE(1970,1,1)</f>
        <v>41210.208333333336</v>
      </c>
      <c r="N2470" t="b">
        <v>0</v>
      </c>
      <c r="O2470">
        <v>58</v>
      </c>
      <c r="P2470" t="b">
        <v>1</v>
      </c>
      <c r="Q2470" t="s">
        <v>8279</v>
      </c>
      <c r="R2470" s="6">
        <f>E2470/D2470</f>
        <v>1.0721700000000001</v>
      </c>
      <c r="S2470" s="5">
        <f>O2470/E2470</f>
        <v>2.7047949485622613E-2</v>
      </c>
      <c r="T2470" t="s">
        <v>8333</v>
      </c>
      <c r="U2470" t="s">
        <v>8337</v>
      </c>
    </row>
    <row r="2471" spans="1:21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0">
        <f t="shared" si="78"/>
        <v>40557.429733796293</v>
      </c>
      <c r="L2471" s="13" t="str">
        <f t="shared" si="79"/>
        <v>2011</v>
      </c>
      <c r="M2471" s="10">
        <f>(((I2471/60)/60)/24)+DATE(1970,1,1)</f>
        <v>40582.429733796293</v>
      </c>
      <c r="N2471" t="b">
        <v>0</v>
      </c>
      <c r="O2471">
        <v>47</v>
      </c>
      <c r="P2471" t="b">
        <v>1</v>
      </c>
      <c r="Q2471" t="s">
        <v>8279</v>
      </c>
      <c r="R2471" s="6">
        <f>E2471/D2471</f>
        <v>1.1366666666666667</v>
      </c>
      <c r="S2471" s="5">
        <f>O2471/E2471</f>
        <v>3.44574780058651E-2</v>
      </c>
      <c r="T2471" t="s">
        <v>8333</v>
      </c>
      <c r="U2471" t="s">
        <v>8337</v>
      </c>
    </row>
    <row r="2472" spans="1:21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0">
        <f t="shared" si="78"/>
        <v>41023.07471064815</v>
      </c>
      <c r="L2472" s="13" t="str">
        <f t="shared" si="79"/>
        <v>2012</v>
      </c>
      <c r="M2472" s="10">
        <f>(((I2472/60)/60)/24)+DATE(1970,1,1)</f>
        <v>41053.07471064815</v>
      </c>
      <c r="N2472" t="b">
        <v>0</v>
      </c>
      <c r="O2472">
        <v>36</v>
      </c>
      <c r="P2472" t="b">
        <v>1</v>
      </c>
      <c r="Q2472" t="s">
        <v>8279</v>
      </c>
      <c r="R2472" s="6">
        <f>E2472/D2472</f>
        <v>1.0316400000000001</v>
      </c>
      <c r="S2472" s="5">
        <f>O2472/E2472</f>
        <v>3.4895893916482491E-2</v>
      </c>
      <c r="T2472" t="s">
        <v>8333</v>
      </c>
      <c r="U2472" t="s">
        <v>8337</v>
      </c>
    </row>
    <row r="2473" spans="1:21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0">
        <f t="shared" si="78"/>
        <v>40893.992962962962</v>
      </c>
      <c r="L2473" s="13" t="str">
        <f t="shared" si="79"/>
        <v>2011</v>
      </c>
      <c r="M2473" s="10">
        <f>(((I2473/60)/60)/24)+DATE(1970,1,1)</f>
        <v>40933.992962962962</v>
      </c>
      <c r="N2473" t="b">
        <v>0</v>
      </c>
      <c r="O2473">
        <v>17</v>
      </c>
      <c r="P2473" t="b">
        <v>1</v>
      </c>
      <c r="Q2473" t="s">
        <v>8279</v>
      </c>
      <c r="R2473" s="6">
        <f>E2473/D2473</f>
        <v>1.28</v>
      </c>
      <c r="S2473" s="5">
        <f>O2473/E2473</f>
        <v>2.6562499999999999E-2</v>
      </c>
      <c r="T2473" t="s">
        <v>8333</v>
      </c>
      <c r="U2473" t="s">
        <v>8337</v>
      </c>
    </row>
    <row r="2474" spans="1:21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0">
        <f t="shared" si="78"/>
        <v>40354.11550925926</v>
      </c>
      <c r="L2474" s="13" t="str">
        <f t="shared" si="79"/>
        <v>2010</v>
      </c>
      <c r="M2474" s="10">
        <f>(((I2474/60)/60)/24)+DATE(1970,1,1)</f>
        <v>40425.043749999997</v>
      </c>
      <c r="N2474" t="b">
        <v>0</v>
      </c>
      <c r="O2474">
        <v>104</v>
      </c>
      <c r="P2474" t="b">
        <v>1</v>
      </c>
      <c r="Q2474" t="s">
        <v>8279</v>
      </c>
      <c r="R2474" s="6">
        <f>E2474/D2474</f>
        <v>1.3576026666666667</v>
      </c>
      <c r="S2474" s="5">
        <f>O2474/E2474</f>
        <v>1.0214083256564021E-2</v>
      </c>
      <c r="T2474" t="s">
        <v>8333</v>
      </c>
      <c r="U2474" t="s">
        <v>8337</v>
      </c>
    </row>
    <row r="2475" spans="1:21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0">
        <f t="shared" si="78"/>
        <v>41193.748483796298</v>
      </c>
      <c r="L2475" s="13" t="str">
        <f t="shared" si="79"/>
        <v>2012</v>
      </c>
      <c r="M2475" s="10">
        <f>(((I2475/60)/60)/24)+DATE(1970,1,1)</f>
        <v>41223.790150462963</v>
      </c>
      <c r="N2475" t="b">
        <v>0</v>
      </c>
      <c r="O2475">
        <v>47</v>
      </c>
      <c r="P2475" t="b">
        <v>1</v>
      </c>
      <c r="Q2475" t="s">
        <v>8279</v>
      </c>
      <c r="R2475" s="6">
        <f>E2475/D2475</f>
        <v>1</v>
      </c>
      <c r="S2475" s="5">
        <f>O2475/E2475</f>
        <v>2.35E-2</v>
      </c>
      <c r="T2475" t="s">
        <v>8333</v>
      </c>
      <c r="U2475" t="s">
        <v>8337</v>
      </c>
    </row>
    <row r="2476" spans="1:21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0">
        <f t="shared" si="78"/>
        <v>40417.011296296296</v>
      </c>
      <c r="L2476" s="13" t="str">
        <f t="shared" si="79"/>
        <v>2010</v>
      </c>
      <c r="M2476" s="10">
        <f>(((I2476/60)/60)/24)+DATE(1970,1,1)</f>
        <v>40462.011296296296</v>
      </c>
      <c r="N2476" t="b">
        <v>0</v>
      </c>
      <c r="O2476">
        <v>38</v>
      </c>
      <c r="P2476" t="b">
        <v>1</v>
      </c>
      <c r="Q2476" t="s">
        <v>8279</v>
      </c>
      <c r="R2476" s="6">
        <f>E2476/D2476</f>
        <v>1.0000360000000001</v>
      </c>
      <c r="S2476" s="5">
        <f>O2476/E2476</f>
        <v>7.599726409849245E-3</v>
      </c>
      <c r="T2476" t="s">
        <v>8333</v>
      </c>
      <c r="U2476" t="s">
        <v>8337</v>
      </c>
    </row>
    <row r="2477" spans="1:21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0">
        <f t="shared" si="78"/>
        <v>40310.287673611114</v>
      </c>
      <c r="L2477" s="13" t="str">
        <f t="shared" si="79"/>
        <v>2010</v>
      </c>
      <c r="M2477" s="10">
        <f>(((I2477/60)/60)/24)+DATE(1970,1,1)</f>
        <v>40369.916666666664</v>
      </c>
      <c r="N2477" t="b">
        <v>0</v>
      </c>
      <c r="O2477">
        <v>81</v>
      </c>
      <c r="P2477" t="b">
        <v>1</v>
      </c>
      <c r="Q2477" t="s">
        <v>8279</v>
      </c>
      <c r="R2477" s="6">
        <f>E2477/D2477</f>
        <v>1.0471999999999999</v>
      </c>
      <c r="S2477" s="5">
        <f>O2477/E2477</f>
        <v>3.0939648586707412E-2</v>
      </c>
      <c r="T2477" t="s">
        <v>8333</v>
      </c>
      <c r="U2477" t="s">
        <v>8337</v>
      </c>
    </row>
    <row r="2478" spans="1:21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0">
        <f t="shared" si="78"/>
        <v>41913.328356481477</v>
      </c>
      <c r="L2478" s="13" t="str">
        <f t="shared" si="79"/>
        <v>2014</v>
      </c>
      <c r="M2478" s="10">
        <f>(((I2478/60)/60)/24)+DATE(1970,1,1)</f>
        <v>41946.370023148149</v>
      </c>
      <c r="N2478" t="b">
        <v>0</v>
      </c>
      <c r="O2478">
        <v>55</v>
      </c>
      <c r="P2478" t="b">
        <v>1</v>
      </c>
      <c r="Q2478" t="s">
        <v>8279</v>
      </c>
      <c r="R2478" s="6">
        <f>E2478/D2478</f>
        <v>1.050225</v>
      </c>
      <c r="S2478" s="5">
        <f>O2478/E2478</f>
        <v>1.6365540717465307E-2</v>
      </c>
      <c r="T2478" t="s">
        <v>8333</v>
      </c>
      <c r="U2478" t="s">
        <v>8337</v>
      </c>
    </row>
    <row r="2479" spans="1:21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0">
        <f t="shared" si="78"/>
        <v>41088.691493055558</v>
      </c>
      <c r="L2479" s="13" t="str">
        <f t="shared" si="79"/>
        <v>2012</v>
      </c>
      <c r="M2479" s="10">
        <f>(((I2479/60)/60)/24)+DATE(1970,1,1)</f>
        <v>41133.691493055558</v>
      </c>
      <c r="N2479" t="b">
        <v>0</v>
      </c>
      <c r="O2479">
        <v>41</v>
      </c>
      <c r="P2479" t="b">
        <v>1</v>
      </c>
      <c r="Q2479" t="s">
        <v>8279</v>
      </c>
      <c r="R2479" s="6">
        <f>E2479/D2479</f>
        <v>1.7133333333333334</v>
      </c>
      <c r="S2479" s="5">
        <f>O2479/E2479</f>
        <v>3.1906614785992216E-2</v>
      </c>
      <c r="T2479" t="s">
        <v>8333</v>
      </c>
      <c r="U2479" t="s">
        <v>8337</v>
      </c>
    </row>
    <row r="2480" spans="1:21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0">
        <f t="shared" si="78"/>
        <v>41257.950381944444</v>
      </c>
      <c r="L2480" s="13" t="str">
        <f t="shared" si="79"/>
        <v>2012</v>
      </c>
      <c r="M2480" s="10">
        <f>(((I2480/60)/60)/24)+DATE(1970,1,1)</f>
        <v>41287.950381944444</v>
      </c>
      <c r="N2480" t="b">
        <v>0</v>
      </c>
      <c r="O2480">
        <v>79</v>
      </c>
      <c r="P2480" t="b">
        <v>1</v>
      </c>
      <c r="Q2480" t="s">
        <v>8279</v>
      </c>
      <c r="R2480" s="6">
        <f>E2480/D2480</f>
        <v>1.2749999999999999</v>
      </c>
      <c r="S2480" s="5">
        <f>O2480/E2480</f>
        <v>7.745098039215686E-3</v>
      </c>
      <c r="T2480" t="s">
        <v>8333</v>
      </c>
      <c r="U2480" t="s">
        <v>8337</v>
      </c>
    </row>
    <row r="2481" spans="1:21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0">
        <f t="shared" si="78"/>
        <v>41107.726782407408</v>
      </c>
      <c r="L2481" s="13" t="str">
        <f t="shared" si="79"/>
        <v>2012</v>
      </c>
      <c r="M2481" s="10">
        <f>(((I2481/60)/60)/24)+DATE(1970,1,1)</f>
        <v>41118.083333333336</v>
      </c>
      <c r="N2481" t="b">
        <v>0</v>
      </c>
      <c r="O2481">
        <v>16</v>
      </c>
      <c r="P2481" t="b">
        <v>1</v>
      </c>
      <c r="Q2481" t="s">
        <v>8279</v>
      </c>
      <c r="R2481" s="6">
        <f>E2481/D2481</f>
        <v>1.3344333333333334</v>
      </c>
      <c r="S2481" s="5">
        <f>O2481/E2481</f>
        <v>3.9967027202557889E-2</v>
      </c>
      <c r="T2481" t="s">
        <v>8333</v>
      </c>
      <c r="U2481" t="s">
        <v>8337</v>
      </c>
    </row>
    <row r="2482" spans="1:21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0">
        <f t="shared" si="78"/>
        <v>42227.936157407406</v>
      </c>
      <c r="L2482" s="13" t="str">
        <f t="shared" si="79"/>
        <v>2015</v>
      </c>
      <c r="M2482" s="10">
        <f>(((I2482/60)/60)/24)+DATE(1970,1,1)</f>
        <v>42287.936157407406</v>
      </c>
      <c r="N2482" t="b">
        <v>0</v>
      </c>
      <c r="O2482">
        <v>8</v>
      </c>
      <c r="P2482" t="b">
        <v>1</v>
      </c>
      <c r="Q2482" t="s">
        <v>8279</v>
      </c>
      <c r="R2482" s="6">
        <f>E2482/D2482</f>
        <v>1</v>
      </c>
      <c r="S2482" s="5">
        <f>O2482/E2482</f>
        <v>4.0000000000000001E-3</v>
      </c>
      <c r="T2482" t="s">
        <v>8333</v>
      </c>
      <c r="U2482" t="s">
        <v>8337</v>
      </c>
    </row>
    <row r="2483" spans="1:21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0">
        <f t="shared" si="78"/>
        <v>40999.645925925928</v>
      </c>
      <c r="L2483" s="13" t="str">
        <f t="shared" si="79"/>
        <v>2012</v>
      </c>
      <c r="M2483" s="10">
        <f>(((I2483/60)/60)/24)+DATE(1970,1,1)</f>
        <v>41029.645925925928</v>
      </c>
      <c r="N2483" t="b">
        <v>0</v>
      </c>
      <c r="O2483">
        <v>95</v>
      </c>
      <c r="P2483" t="b">
        <v>1</v>
      </c>
      <c r="Q2483" t="s">
        <v>8279</v>
      </c>
      <c r="R2483" s="6">
        <f>E2483/D2483</f>
        <v>1.1291099999999998</v>
      </c>
      <c r="S2483" s="5">
        <f>O2483/E2483</f>
        <v>2.1034265926260509E-2</v>
      </c>
      <c r="T2483" t="s">
        <v>8333</v>
      </c>
      <c r="U2483" t="s">
        <v>8337</v>
      </c>
    </row>
    <row r="2484" spans="1:21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0">
        <f t="shared" si="78"/>
        <v>40711.782210648147</v>
      </c>
      <c r="L2484" s="13" t="str">
        <f t="shared" si="79"/>
        <v>2011</v>
      </c>
      <c r="M2484" s="10">
        <f>(((I2484/60)/60)/24)+DATE(1970,1,1)</f>
        <v>40756.782210648147</v>
      </c>
      <c r="N2484" t="b">
        <v>0</v>
      </c>
      <c r="O2484">
        <v>25</v>
      </c>
      <c r="P2484" t="b">
        <v>1</v>
      </c>
      <c r="Q2484" t="s">
        <v>8279</v>
      </c>
      <c r="R2484" s="6">
        <f>E2484/D2484</f>
        <v>1.0009999999999999</v>
      </c>
      <c r="S2484" s="5">
        <f>O2484/E2484</f>
        <v>2.4975024975024976E-2</v>
      </c>
      <c r="T2484" t="s">
        <v>8333</v>
      </c>
      <c r="U2484" t="s">
        <v>8337</v>
      </c>
    </row>
    <row r="2485" spans="1:21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0">
        <f t="shared" si="78"/>
        <v>40970.750034722223</v>
      </c>
      <c r="L2485" s="13" t="str">
        <f t="shared" si="79"/>
        <v>2012</v>
      </c>
      <c r="M2485" s="10">
        <f>(((I2485/60)/60)/24)+DATE(1970,1,1)</f>
        <v>41030.708368055559</v>
      </c>
      <c r="N2485" t="b">
        <v>0</v>
      </c>
      <c r="O2485">
        <v>19</v>
      </c>
      <c r="P2485" t="b">
        <v>1</v>
      </c>
      <c r="Q2485" t="s">
        <v>8279</v>
      </c>
      <c r="R2485" s="6">
        <f>E2485/D2485</f>
        <v>1.1372727272727272</v>
      </c>
      <c r="S2485" s="5">
        <f>O2485/E2485</f>
        <v>1.5187849720223821E-2</v>
      </c>
      <c r="T2485" t="s">
        <v>8333</v>
      </c>
      <c r="U2485" t="s">
        <v>8337</v>
      </c>
    </row>
    <row r="2486" spans="1:21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0">
        <f t="shared" si="78"/>
        <v>40771.916701388887</v>
      </c>
      <c r="L2486" s="13" t="str">
        <f t="shared" si="79"/>
        <v>2011</v>
      </c>
      <c r="M2486" s="10">
        <f>(((I2486/60)/60)/24)+DATE(1970,1,1)</f>
        <v>40801.916701388887</v>
      </c>
      <c r="N2486" t="b">
        <v>0</v>
      </c>
      <c r="O2486">
        <v>90</v>
      </c>
      <c r="P2486" t="b">
        <v>1</v>
      </c>
      <c r="Q2486" t="s">
        <v>8279</v>
      </c>
      <c r="R2486" s="6">
        <f>E2486/D2486</f>
        <v>1.1931742857142855</v>
      </c>
      <c r="S2486" s="5">
        <f>O2486/E2486</f>
        <v>2.1551156459001321E-2</v>
      </c>
      <c r="T2486" t="s">
        <v>8333</v>
      </c>
      <c r="U2486" t="s">
        <v>8337</v>
      </c>
    </row>
    <row r="2487" spans="1:21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0">
        <f t="shared" si="78"/>
        <v>40793.998599537037</v>
      </c>
      <c r="L2487" s="13" t="str">
        <f t="shared" si="79"/>
        <v>2011</v>
      </c>
      <c r="M2487" s="10">
        <f>(((I2487/60)/60)/24)+DATE(1970,1,1)</f>
        <v>40828.998599537037</v>
      </c>
      <c r="N2487" t="b">
        <v>0</v>
      </c>
      <c r="O2487">
        <v>41</v>
      </c>
      <c r="P2487" t="b">
        <v>1</v>
      </c>
      <c r="Q2487" t="s">
        <v>8279</v>
      </c>
      <c r="R2487" s="6">
        <f>E2487/D2487</f>
        <v>1.0325</v>
      </c>
      <c r="S2487" s="5">
        <f>O2487/E2487</f>
        <v>1.9854721549636804E-2</v>
      </c>
      <c r="T2487" t="s">
        <v>8333</v>
      </c>
      <c r="U2487" t="s">
        <v>8337</v>
      </c>
    </row>
    <row r="2488" spans="1:21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0">
        <f t="shared" si="78"/>
        <v>40991.708055555559</v>
      </c>
      <c r="L2488" s="13" t="str">
        <f t="shared" si="79"/>
        <v>2012</v>
      </c>
      <c r="M2488" s="10">
        <f>(((I2488/60)/60)/24)+DATE(1970,1,1)</f>
        <v>41021.708055555559</v>
      </c>
      <c r="N2488" t="b">
        <v>0</v>
      </c>
      <c r="O2488">
        <v>30</v>
      </c>
      <c r="P2488" t="b">
        <v>1</v>
      </c>
      <c r="Q2488" t="s">
        <v>8279</v>
      </c>
      <c r="R2488" s="6">
        <f>E2488/D2488</f>
        <v>2.6566666666666667</v>
      </c>
      <c r="S2488" s="5">
        <f>O2488/E2488</f>
        <v>3.7641154328732745E-2</v>
      </c>
      <c r="T2488" t="s">
        <v>8333</v>
      </c>
      <c r="U2488" t="s">
        <v>8337</v>
      </c>
    </row>
    <row r="2489" spans="1:21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0">
        <f t="shared" si="78"/>
        <v>41026.083298611113</v>
      </c>
      <c r="L2489" s="13" t="str">
        <f t="shared" si="79"/>
        <v>2012</v>
      </c>
      <c r="M2489" s="10">
        <f>(((I2489/60)/60)/24)+DATE(1970,1,1)</f>
        <v>41056.083298611113</v>
      </c>
      <c r="N2489" t="b">
        <v>0</v>
      </c>
      <c r="O2489">
        <v>38</v>
      </c>
      <c r="P2489" t="b">
        <v>1</v>
      </c>
      <c r="Q2489" t="s">
        <v>8279</v>
      </c>
      <c r="R2489" s="6">
        <f>E2489/D2489</f>
        <v>1.0005066666666667</v>
      </c>
      <c r="S2489" s="5">
        <f>O2489/E2489</f>
        <v>2.5320504277832567E-2</v>
      </c>
      <c r="T2489" t="s">
        <v>8333</v>
      </c>
      <c r="U2489" t="s">
        <v>8337</v>
      </c>
    </row>
    <row r="2490" spans="1:21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0">
        <f t="shared" si="78"/>
        <v>40833.633194444446</v>
      </c>
      <c r="L2490" s="13" t="str">
        <f t="shared" si="79"/>
        <v>2011</v>
      </c>
      <c r="M2490" s="10">
        <f>(((I2490/60)/60)/24)+DATE(1970,1,1)</f>
        <v>40863.674861111111</v>
      </c>
      <c r="N2490" t="b">
        <v>0</v>
      </c>
      <c r="O2490">
        <v>65</v>
      </c>
      <c r="P2490" t="b">
        <v>1</v>
      </c>
      <c r="Q2490" t="s">
        <v>8279</v>
      </c>
      <c r="R2490" s="6">
        <f>E2490/D2490</f>
        <v>1.0669999999999999</v>
      </c>
      <c r="S2490" s="5">
        <f>O2490/E2490</f>
        <v>2.0306154326772883E-2</v>
      </c>
      <c r="T2490" t="s">
        <v>8333</v>
      </c>
      <c r="U2490" t="s">
        <v>8337</v>
      </c>
    </row>
    <row r="2491" spans="1:21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0">
        <f t="shared" si="78"/>
        <v>41373.690266203703</v>
      </c>
      <c r="L2491" s="13" t="str">
        <f t="shared" si="79"/>
        <v>2013</v>
      </c>
      <c r="M2491" s="10">
        <f>(((I2491/60)/60)/24)+DATE(1970,1,1)</f>
        <v>41403.690266203703</v>
      </c>
      <c r="N2491" t="b">
        <v>0</v>
      </c>
      <c r="O2491">
        <v>75</v>
      </c>
      <c r="P2491" t="b">
        <v>1</v>
      </c>
      <c r="Q2491" t="s">
        <v>8279</v>
      </c>
      <c r="R2491" s="6">
        <f>E2491/D2491</f>
        <v>1.3367142857142857</v>
      </c>
      <c r="S2491" s="5">
        <f>O2491/E2491</f>
        <v>1.6030779095864058E-2</v>
      </c>
      <c r="T2491" t="s">
        <v>8333</v>
      </c>
      <c r="U2491" t="s">
        <v>8337</v>
      </c>
    </row>
    <row r="2492" spans="1:21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0">
        <f t="shared" si="78"/>
        <v>41023.227731481478</v>
      </c>
      <c r="L2492" s="13" t="str">
        <f t="shared" si="79"/>
        <v>2012</v>
      </c>
      <c r="M2492" s="10">
        <f>(((I2492/60)/60)/24)+DATE(1970,1,1)</f>
        <v>41083.227731481478</v>
      </c>
      <c r="N2492" t="b">
        <v>0</v>
      </c>
      <c r="O2492">
        <v>16</v>
      </c>
      <c r="P2492" t="b">
        <v>1</v>
      </c>
      <c r="Q2492" t="s">
        <v>8279</v>
      </c>
      <c r="R2492" s="6">
        <f>E2492/D2492</f>
        <v>1.214</v>
      </c>
      <c r="S2492" s="5">
        <f>O2492/E2492</f>
        <v>2.6359143327841845E-2</v>
      </c>
      <c r="T2492" t="s">
        <v>8333</v>
      </c>
      <c r="U2492" t="s">
        <v>8337</v>
      </c>
    </row>
    <row r="2493" spans="1:21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0">
        <f t="shared" si="78"/>
        <v>40542.839282407411</v>
      </c>
      <c r="L2493" s="13" t="str">
        <f t="shared" si="79"/>
        <v>2010</v>
      </c>
      <c r="M2493" s="10">
        <f>(((I2493/60)/60)/24)+DATE(1970,1,1)</f>
        <v>40559.07708333333</v>
      </c>
      <c r="N2493" t="b">
        <v>0</v>
      </c>
      <c r="O2493">
        <v>10</v>
      </c>
      <c r="P2493" t="b">
        <v>1</v>
      </c>
      <c r="Q2493" t="s">
        <v>8279</v>
      </c>
      <c r="R2493" s="6">
        <f>E2493/D2493</f>
        <v>1.032</v>
      </c>
      <c r="S2493" s="5">
        <f>O2493/E2493</f>
        <v>1.937984496124031E-2</v>
      </c>
      <c r="T2493" t="s">
        <v>8333</v>
      </c>
      <c r="U2493" t="s">
        <v>8337</v>
      </c>
    </row>
    <row r="2494" spans="1:21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0">
        <f t="shared" si="78"/>
        <v>41024.985972222225</v>
      </c>
      <c r="L2494" s="13" t="str">
        <f t="shared" si="79"/>
        <v>2012</v>
      </c>
      <c r="M2494" s="10">
        <f>(((I2494/60)/60)/24)+DATE(1970,1,1)</f>
        <v>41076.415972222225</v>
      </c>
      <c r="N2494" t="b">
        <v>0</v>
      </c>
      <c r="O2494">
        <v>27</v>
      </c>
      <c r="P2494" t="b">
        <v>1</v>
      </c>
      <c r="Q2494" t="s">
        <v>8279</v>
      </c>
      <c r="R2494" s="6">
        <f>E2494/D2494</f>
        <v>1.25</v>
      </c>
      <c r="S2494" s="5">
        <f>O2494/E2494</f>
        <v>3.5999999999999997E-2</v>
      </c>
      <c r="T2494" t="s">
        <v>8333</v>
      </c>
      <c r="U2494" t="s">
        <v>8337</v>
      </c>
    </row>
    <row r="2495" spans="1:21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0">
        <f t="shared" si="78"/>
        <v>41348.168287037035</v>
      </c>
      <c r="L2495" s="13" t="str">
        <f t="shared" si="79"/>
        <v>2013</v>
      </c>
      <c r="M2495" s="10">
        <f>(((I2495/60)/60)/24)+DATE(1970,1,1)</f>
        <v>41393.168287037035</v>
      </c>
      <c r="N2495" t="b">
        <v>0</v>
      </c>
      <c r="O2495">
        <v>259</v>
      </c>
      <c r="P2495" t="b">
        <v>1</v>
      </c>
      <c r="Q2495" t="s">
        <v>8279</v>
      </c>
      <c r="R2495" s="6">
        <f>E2495/D2495</f>
        <v>1.2869999999999999</v>
      </c>
      <c r="S2495" s="5">
        <f>O2495/E2495</f>
        <v>1.0062160062160062E-2</v>
      </c>
      <c r="T2495" t="s">
        <v>8333</v>
      </c>
      <c r="U2495" t="s">
        <v>8337</v>
      </c>
    </row>
    <row r="2496" spans="1:21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0">
        <f t="shared" si="78"/>
        <v>41022.645185185182</v>
      </c>
      <c r="L2496" s="13" t="str">
        <f t="shared" si="79"/>
        <v>2012</v>
      </c>
      <c r="M2496" s="10">
        <f>(((I2496/60)/60)/24)+DATE(1970,1,1)</f>
        <v>41052.645185185182</v>
      </c>
      <c r="N2496" t="b">
        <v>0</v>
      </c>
      <c r="O2496">
        <v>39</v>
      </c>
      <c r="P2496" t="b">
        <v>1</v>
      </c>
      <c r="Q2496" t="s">
        <v>8279</v>
      </c>
      <c r="R2496" s="6">
        <f>E2496/D2496</f>
        <v>1.0100533333333332</v>
      </c>
      <c r="S2496" s="5">
        <f>O2496/E2496</f>
        <v>2.5741214985347309E-2</v>
      </c>
      <c r="T2496" t="s">
        <v>8333</v>
      </c>
      <c r="U2496" t="s">
        <v>8337</v>
      </c>
    </row>
    <row r="2497" spans="1:21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0">
        <f t="shared" si="78"/>
        <v>41036.946469907409</v>
      </c>
      <c r="L2497" s="13" t="str">
        <f t="shared" si="79"/>
        <v>2012</v>
      </c>
      <c r="M2497" s="10">
        <f>(((I2497/60)/60)/24)+DATE(1970,1,1)</f>
        <v>41066.946469907409</v>
      </c>
      <c r="N2497" t="b">
        <v>0</v>
      </c>
      <c r="O2497">
        <v>42</v>
      </c>
      <c r="P2497" t="b">
        <v>1</v>
      </c>
      <c r="Q2497" t="s">
        <v>8279</v>
      </c>
      <c r="R2497" s="6">
        <f>E2497/D2497</f>
        <v>1.2753666666666665</v>
      </c>
      <c r="S2497" s="5">
        <f>O2497/E2497</f>
        <v>2.1954470609759285E-2</v>
      </c>
      <c r="T2497" t="s">
        <v>8333</v>
      </c>
      <c r="U2497" t="s">
        <v>8337</v>
      </c>
    </row>
    <row r="2498" spans="1:21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0">
        <f t="shared" si="78"/>
        <v>41327.996435185189</v>
      </c>
      <c r="L2498" s="13" t="str">
        <f t="shared" si="79"/>
        <v>2013</v>
      </c>
      <c r="M2498" s="10">
        <f>(((I2498/60)/60)/24)+DATE(1970,1,1)</f>
        <v>41362.954768518517</v>
      </c>
      <c r="N2498" t="b">
        <v>0</v>
      </c>
      <c r="O2498">
        <v>10</v>
      </c>
      <c r="P2498" t="b">
        <v>1</v>
      </c>
      <c r="Q2498" t="s">
        <v>8279</v>
      </c>
      <c r="R2498" s="6">
        <f>E2498/D2498</f>
        <v>1</v>
      </c>
      <c r="S2498" s="5">
        <f>O2498/E2498</f>
        <v>1.6666666666666668E-3</v>
      </c>
      <c r="T2498" t="s">
        <v>8333</v>
      </c>
      <c r="U2498" t="s">
        <v>8337</v>
      </c>
    </row>
    <row r="2499" spans="1:21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0">
        <f t="shared" ref="K2499:K2562" si="80">(((J2499/60)/60)/24)+DATE(1970,1,1)</f>
        <v>40730.878912037035</v>
      </c>
      <c r="L2499" s="13" t="str">
        <f t="shared" ref="L2499:L2562" si="81">TEXT(K2499,"yyyy")</f>
        <v>2011</v>
      </c>
      <c r="M2499" s="10">
        <f>(((I2499/60)/60)/24)+DATE(1970,1,1)</f>
        <v>40760.878912037035</v>
      </c>
      <c r="N2499" t="b">
        <v>0</v>
      </c>
      <c r="O2499">
        <v>56</v>
      </c>
      <c r="P2499" t="b">
        <v>1</v>
      </c>
      <c r="Q2499" t="s">
        <v>8279</v>
      </c>
      <c r="R2499" s="6">
        <f>E2499/D2499</f>
        <v>1.127715</v>
      </c>
      <c r="S2499" s="5">
        <f>O2499/E2499</f>
        <v>1.2414484156014597E-2</v>
      </c>
      <c r="T2499" t="s">
        <v>8333</v>
      </c>
      <c r="U2499" t="s">
        <v>8337</v>
      </c>
    </row>
    <row r="2500" spans="1:21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0">
        <f t="shared" si="80"/>
        <v>42017.967442129629</v>
      </c>
      <c r="L2500" s="13" t="str">
        <f t="shared" si="81"/>
        <v>2015</v>
      </c>
      <c r="M2500" s="10">
        <f>(((I2500/60)/60)/24)+DATE(1970,1,1)</f>
        <v>42031.967442129629</v>
      </c>
      <c r="N2500" t="b">
        <v>0</v>
      </c>
      <c r="O2500">
        <v>20</v>
      </c>
      <c r="P2500" t="b">
        <v>1</v>
      </c>
      <c r="Q2500" t="s">
        <v>8279</v>
      </c>
      <c r="R2500" s="6">
        <f>E2500/D2500</f>
        <v>1.056</v>
      </c>
      <c r="S2500" s="5">
        <f>O2500/E2500</f>
        <v>1.893939393939394E-2</v>
      </c>
      <c r="T2500" t="s">
        <v>8333</v>
      </c>
      <c r="U2500" t="s">
        <v>8337</v>
      </c>
    </row>
    <row r="2501" spans="1:21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0">
        <f t="shared" si="80"/>
        <v>41226.648576388885</v>
      </c>
      <c r="L2501" s="13" t="str">
        <f t="shared" si="81"/>
        <v>2012</v>
      </c>
      <c r="M2501" s="10">
        <f>(((I2501/60)/60)/24)+DATE(1970,1,1)</f>
        <v>41274.75</v>
      </c>
      <c r="N2501" t="b">
        <v>0</v>
      </c>
      <c r="O2501">
        <v>170</v>
      </c>
      <c r="P2501" t="b">
        <v>1</v>
      </c>
      <c r="Q2501" t="s">
        <v>8279</v>
      </c>
      <c r="R2501" s="6">
        <f>E2501/D2501</f>
        <v>2.0262500000000001</v>
      </c>
      <c r="S2501" s="5">
        <f>O2501/E2501</f>
        <v>2.0974706971005553E-2</v>
      </c>
      <c r="T2501" t="s">
        <v>8333</v>
      </c>
      <c r="U2501" t="s">
        <v>8337</v>
      </c>
    </row>
    <row r="2502" spans="1:21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0">
        <f t="shared" si="80"/>
        <v>41053.772858796299</v>
      </c>
      <c r="L2502" s="13" t="str">
        <f t="shared" si="81"/>
        <v>2012</v>
      </c>
      <c r="M2502" s="10">
        <f>(((I2502/60)/60)/24)+DATE(1970,1,1)</f>
        <v>41083.772858796299</v>
      </c>
      <c r="N2502" t="b">
        <v>0</v>
      </c>
      <c r="O2502">
        <v>29</v>
      </c>
      <c r="P2502" t="b">
        <v>1</v>
      </c>
      <c r="Q2502" t="s">
        <v>8279</v>
      </c>
      <c r="R2502" s="6">
        <f>E2502/D2502</f>
        <v>1.1333333333333333</v>
      </c>
      <c r="S2502" s="5">
        <f>O2502/E2502</f>
        <v>4.2647058823529413E-2</v>
      </c>
      <c r="T2502" t="s">
        <v>8333</v>
      </c>
      <c r="U2502" t="s">
        <v>8337</v>
      </c>
    </row>
    <row r="2503" spans="1:21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0">
        <f t="shared" si="80"/>
        <v>42244.776666666665</v>
      </c>
      <c r="L2503" s="13" t="str">
        <f t="shared" si="81"/>
        <v>2015</v>
      </c>
      <c r="M2503" s="10">
        <f>(((I2503/60)/60)/24)+DATE(1970,1,1)</f>
        <v>42274.776666666665</v>
      </c>
      <c r="N2503" t="b">
        <v>0</v>
      </c>
      <c r="O2503">
        <v>7</v>
      </c>
      <c r="P2503" t="b">
        <v>0</v>
      </c>
      <c r="Q2503" t="s">
        <v>8299</v>
      </c>
      <c r="R2503" s="6">
        <f>E2503/D2503</f>
        <v>2.5545454545454545E-2</v>
      </c>
      <c r="S2503" s="5">
        <f>O2503/E2503</f>
        <v>2.491103202846975E-2</v>
      </c>
      <c r="T2503" t="s">
        <v>8343</v>
      </c>
      <c r="U2503" t="s">
        <v>8360</v>
      </c>
    </row>
    <row r="2504" spans="1:21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0">
        <f t="shared" si="80"/>
        <v>41858.825439814813</v>
      </c>
      <c r="L2504" s="13" t="str">
        <f t="shared" si="81"/>
        <v>2014</v>
      </c>
      <c r="M2504" s="10">
        <f>(((I2504/60)/60)/24)+DATE(1970,1,1)</f>
        <v>41903.825439814813</v>
      </c>
      <c r="N2504" t="b">
        <v>0</v>
      </c>
      <c r="O2504">
        <v>5</v>
      </c>
      <c r="P2504" t="b">
        <v>0</v>
      </c>
      <c r="Q2504" t="s">
        <v>8299</v>
      </c>
      <c r="R2504" s="6">
        <f>E2504/D2504</f>
        <v>7.8181818181818181E-4</v>
      </c>
      <c r="S2504" s="5">
        <f>O2504/E2504</f>
        <v>5.8139534883720929E-2</v>
      </c>
      <c r="T2504" t="s">
        <v>8343</v>
      </c>
      <c r="U2504" t="s">
        <v>8360</v>
      </c>
    </row>
    <row r="2505" spans="1:21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0">
        <f t="shared" si="80"/>
        <v>42498.899398148147</v>
      </c>
      <c r="L2505" s="13" t="str">
        <f t="shared" si="81"/>
        <v>2016</v>
      </c>
      <c r="M2505" s="10">
        <f>(((I2505/60)/60)/24)+DATE(1970,1,1)</f>
        <v>42528.879166666666</v>
      </c>
      <c r="N2505" t="b">
        <v>0</v>
      </c>
      <c r="O2505">
        <v>0</v>
      </c>
      <c r="P2505" t="b">
        <v>0</v>
      </c>
      <c r="Q2505" t="s">
        <v>8299</v>
      </c>
      <c r="R2505" s="6">
        <f>E2505/D2505</f>
        <v>0</v>
      </c>
      <c r="S2505" s="5" t="e">
        <f>O2505/E2505</f>
        <v>#DIV/0!</v>
      </c>
      <c r="T2505" t="s">
        <v>8343</v>
      </c>
      <c r="U2505" t="s">
        <v>8360</v>
      </c>
    </row>
    <row r="2506" spans="1:21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0">
        <f t="shared" si="80"/>
        <v>41928.015439814815</v>
      </c>
      <c r="L2506" s="13" t="str">
        <f t="shared" si="81"/>
        <v>2014</v>
      </c>
      <c r="M2506" s="10">
        <f>(((I2506/60)/60)/24)+DATE(1970,1,1)</f>
        <v>41958.057106481487</v>
      </c>
      <c r="N2506" t="b">
        <v>0</v>
      </c>
      <c r="O2506">
        <v>0</v>
      </c>
      <c r="P2506" t="b">
        <v>0</v>
      </c>
      <c r="Q2506" t="s">
        <v>8299</v>
      </c>
      <c r="R2506" s="6">
        <f>E2506/D2506</f>
        <v>0</v>
      </c>
      <c r="S2506" s="5" t="e">
        <f>O2506/E2506</f>
        <v>#DIV/0!</v>
      </c>
      <c r="T2506" t="s">
        <v>8343</v>
      </c>
      <c r="U2506" t="s">
        <v>8360</v>
      </c>
    </row>
    <row r="2507" spans="1:21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0">
        <f t="shared" si="80"/>
        <v>42047.05574074074</v>
      </c>
      <c r="L2507" s="13" t="str">
        <f t="shared" si="81"/>
        <v>2015</v>
      </c>
      <c r="M2507" s="10">
        <f>(((I2507/60)/60)/24)+DATE(1970,1,1)</f>
        <v>42077.014074074075</v>
      </c>
      <c r="N2507" t="b">
        <v>0</v>
      </c>
      <c r="O2507">
        <v>0</v>
      </c>
      <c r="P2507" t="b">
        <v>0</v>
      </c>
      <c r="Q2507" t="s">
        <v>8299</v>
      </c>
      <c r="R2507" s="6">
        <f>E2507/D2507</f>
        <v>0</v>
      </c>
      <c r="S2507" s="5" t="e">
        <f>O2507/E2507</f>
        <v>#DIV/0!</v>
      </c>
      <c r="T2507" t="s">
        <v>8343</v>
      </c>
      <c r="U2507" t="s">
        <v>8360</v>
      </c>
    </row>
    <row r="2508" spans="1:21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0">
        <f t="shared" si="80"/>
        <v>42258.297094907408</v>
      </c>
      <c r="L2508" s="13" t="str">
        <f t="shared" si="81"/>
        <v>2015</v>
      </c>
      <c r="M2508" s="10">
        <f>(((I2508/60)/60)/24)+DATE(1970,1,1)</f>
        <v>42280.875</v>
      </c>
      <c r="N2508" t="b">
        <v>0</v>
      </c>
      <c r="O2508">
        <v>2</v>
      </c>
      <c r="P2508" t="b">
        <v>0</v>
      </c>
      <c r="Q2508" t="s">
        <v>8299</v>
      </c>
      <c r="R2508" s="6">
        <f>E2508/D2508</f>
        <v>6.0000000000000001E-3</v>
      </c>
      <c r="S2508" s="5">
        <f>O2508/E2508</f>
        <v>6.6666666666666666E-2</v>
      </c>
      <c r="T2508" t="s">
        <v>8343</v>
      </c>
      <c r="U2508" t="s">
        <v>8360</v>
      </c>
    </row>
    <row r="2509" spans="1:21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0">
        <f t="shared" si="80"/>
        <v>42105.072962962964</v>
      </c>
      <c r="L2509" s="13" t="str">
        <f t="shared" si="81"/>
        <v>2015</v>
      </c>
      <c r="M2509" s="10">
        <f>(((I2509/60)/60)/24)+DATE(1970,1,1)</f>
        <v>42135.072962962964</v>
      </c>
      <c r="N2509" t="b">
        <v>0</v>
      </c>
      <c r="O2509">
        <v>0</v>
      </c>
      <c r="P2509" t="b">
        <v>0</v>
      </c>
      <c r="Q2509" t="s">
        <v>8299</v>
      </c>
      <c r="R2509" s="6">
        <f>E2509/D2509</f>
        <v>0</v>
      </c>
      <c r="S2509" s="5" t="e">
        <f>O2509/E2509</f>
        <v>#DIV/0!</v>
      </c>
      <c r="T2509" t="s">
        <v>8343</v>
      </c>
      <c r="U2509" t="s">
        <v>8360</v>
      </c>
    </row>
    <row r="2510" spans="1:21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0">
        <f t="shared" si="80"/>
        <v>41835.951782407406</v>
      </c>
      <c r="L2510" s="13" t="str">
        <f t="shared" si="81"/>
        <v>2014</v>
      </c>
      <c r="M2510" s="10">
        <f>(((I2510/60)/60)/24)+DATE(1970,1,1)</f>
        <v>41865.951782407406</v>
      </c>
      <c r="N2510" t="b">
        <v>0</v>
      </c>
      <c r="O2510">
        <v>0</v>
      </c>
      <c r="P2510" t="b">
        <v>0</v>
      </c>
      <c r="Q2510" t="s">
        <v>8299</v>
      </c>
      <c r="R2510" s="6">
        <f>E2510/D2510</f>
        <v>0</v>
      </c>
      <c r="S2510" s="5" t="e">
        <f>O2510/E2510</f>
        <v>#DIV/0!</v>
      </c>
      <c r="T2510" t="s">
        <v>8343</v>
      </c>
      <c r="U2510" t="s">
        <v>8360</v>
      </c>
    </row>
    <row r="2511" spans="1:21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0">
        <f t="shared" si="80"/>
        <v>42058.809594907405</v>
      </c>
      <c r="L2511" s="13" t="str">
        <f t="shared" si="81"/>
        <v>2015</v>
      </c>
      <c r="M2511" s="10">
        <f>(((I2511/60)/60)/24)+DATE(1970,1,1)</f>
        <v>42114.767928240741</v>
      </c>
      <c r="N2511" t="b">
        <v>0</v>
      </c>
      <c r="O2511">
        <v>28</v>
      </c>
      <c r="P2511" t="b">
        <v>0</v>
      </c>
      <c r="Q2511" t="s">
        <v>8299</v>
      </c>
      <c r="R2511" s="6">
        <f>E2511/D2511</f>
        <v>1.0526315789473684E-2</v>
      </c>
      <c r="S2511" s="5">
        <f>O2511/E2511</f>
        <v>2.8000000000000001E-2</v>
      </c>
      <c r="T2511" t="s">
        <v>8343</v>
      </c>
      <c r="U2511" t="s">
        <v>8360</v>
      </c>
    </row>
    <row r="2512" spans="1:21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0">
        <f t="shared" si="80"/>
        <v>42078.997361111105</v>
      </c>
      <c r="L2512" s="13" t="str">
        <f t="shared" si="81"/>
        <v>2015</v>
      </c>
      <c r="M2512" s="10">
        <f>(((I2512/60)/60)/24)+DATE(1970,1,1)</f>
        <v>42138.997361111105</v>
      </c>
      <c r="N2512" t="b">
        <v>0</v>
      </c>
      <c r="O2512">
        <v>2</v>
      </c>
      <c r="P2512" t="b">
        <v>0</v>
      </c>
      <c r="Q2512" t="s">
        <v>8299</v>
      </c>
      <c r="R2512" s="6">
        <f>E2512/D2512</f>
        <v>1.5E-3</v>
      </c>
      <c r="S2512" s="5">
        <f>O2512/E2512</f>
        <v>2.6666666666666668E-2</v>
      </c>
      <c r="T2512" t="s">
        <v>8343</v>
      </c>
      <c r="U2512" t="s">
        <v>8360</v>
      </c>
    </row>
    <row r="2513" spans="1:21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0">
        <f t="shared" si="80"/>
        <v>42371.446909722217</v>
      </c>
      <c r="L2513" s="13" t="str">
        <f t="shared" si="81"/>
        <v>2016</v>
      </c>
      <c r="M2513" s="10">
        <f>(((I2513/60)/60)/24)+DATE(1970,1,1)</f>
        <v>42401.446909722217</v>
      </c>
      <c r="N2513" t="b">
        <v>0</v>
      </c>
      <c r="O2513">
        <v>0</v>
      </c>
      <c r="P2513" t="b">
        <v>0</v>
      </c>
      <c r="Q2513" t="s">
        <v>8299</v>
      </c>
      <c r="R2513" s="6">
        <f>E2513/D2513</f>
        <v>0</v>
      </c>
      <c r="S2513" s="5" t="e">
        <f>O2513/E2513</f>
        <v>#DIV/0!</v>
      </c>
      <c r="T2513" t="s">
        <v>8343</v>
      </c>
      <c r="U2513" t="s">
        <v>8360</v>
      </c>
    </row>
    <row r="2514" spans="1:21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0">
        <f t="shared" si="80"/>
        <v>41971.876863425925</v>
      </c>
      <c r="L2514" s="13" t="str">
        <f t="shared" si="81"/>
        <v>2014</v>
      </c>
      <c r="M2514" s="10">
        <f>(((I2514/60)/60)/24)+DATE(1970,1,1)</f>
        <v>41986.876863425925</v>
      </c>
      <c r="N2514" t="b">
        <v>0</v>
      </c>
      <c r="O2514">
        <v>0</v>
      </c>
      <c r="P2514" t="b">
        <v>0</v>
      </c>
      <c r="Q2514" t="s">
        <v>8299</v>
      </c>
      <c r="R2514" s="6">
        <f>E2514/D2514</f>
        <v>0</v>
      </c>
      <c r="S2514" s="5" t="e">
        <f>O2514/E2514</f>
        <v>#DIV/0!</v>
      </c>
      <c r="T2514" t="s">
        <v>8343</v>
      </c>
      <c r="U2514" t="s">
        <v>8360</v>
      </c>
    </row>
    <row r="2515" spans="1:21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0">
        <f t="shared" si="80"/>
        <v>42732.00681712963</v>
      </c>
      <c r="L2515" s="13" t="str">
        <f t="shared" si="81"/>
        <v>2016</v>
      </c>
      <c r="M2515" s="10">
        <f>(((I2515/60)/60)/24)+DATE(1970,1,1)</f>
        <v>42792.00681712963</v>
      </c>
      <c r="N2515" t="b">
        <v>0</v>
      </c>
      <c r="O2515">
        <v>0</v>
      </c>
      <c r="P2515" t="b">
        <v>0</v>
      </c>
      <c r="Q2515" t="s">
        <v>8299</v>
      </c>
      <c r="R2515" s="6">
        <f>E2515/D2515</f>
        <v>0</v>
      </c>
      <c r="S2515" s="5" t="e">
        <f>O2515/E2515</f>
        <v>#DIV/0!</v>
      </c>
      <c r="T2515" t="s">
        <v>8343</v>
      </c>
      <c r="U2515" t="s">
        <v>8360</v>
      </c>
    </row>
    <row r="2516" spans="1:21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0">
        <f t="shared" si="80"/>
        <v>41854.389780092592</v>
      </c>
      <c r="L2516" s="13" t="str">
        <f t="shared" si="81"/>
        <v>2014</v>
      </c>
      <c r="M2516" s="10">
        <f>(((I2516/60)/60)/24)+DATE(1970,1,1)</f>
        <v>41871.389780092592</v>
      </c>
      <c r="N2516" t="b">
        <v>0</v>
      </c>
      <c r="O2516">
        <v>4</v>
      </c>
      <c r="P2516" t="b">
        <v>0</v>
      </c>
      <c r="Q2516" t="s">
        <v>8299</v>
      </c>
      <c r="R2516" s="6">
        <f>E2516/D2516</f>
        <v>1.7500000000000002E-2</v>
      </c>
      <c r="S2516" s="5">
        <f>O2516/E2516</f>
        <v>1.9047619047619049E-2</v>
      </c>
      <c r="T2516" t="s">
        <v>8343</v>
      </c>
      <c r="U2516" t="s">
        <v>8360</v>
      </c>
    </row>
    <row r="2517" spans="1:21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0">
        <f t="shared" si="80"/>
        <v>42027.839733796296</v>
      </c>
      <c r="L2517" s="13" t="str">
        <f t="shared" si="81"/>
        <v>2015</v>
      </c>
      <c r="M2517" s="10">
        <f>(((I2517/60)/60)/24)+DATE(1970,1,1)</f>
        <v>42057.839733796296</v>
      </c>
      <c r="N2517" t="b">
        <v>0</v>
      </c>
      <c r="O2517">
        <v>12</v>
      </c>
      <c r="P2517" t="b">
        <v>0</v>
      </c>
      <c r="Q2517" t="s">
        <v>8299</v>
      </c>
      <c r="R2517" s="6">
        <f>E2517/D2517</f>
        <v>0.186</v>
      </c>
      <c r="S2517" s="5">
        <f>O2517/E2517</f>
        <v>1.2903225806451613E-2</v>
      </c>
      <c r="T2517" t="s">
        <v>8343</v>
      </c>
      <c r="U2517" t="s">
        <v>8360</v>
      </c>
    </row>
    <row r="2518" spans="1:21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0">
        <f t="shared" si="80"/>
        <v>41942.653379629628</v>
      </c>
      <c r="L2518" s="13" t="str">
        <f t="shared" si="81"/>
        <v>2014</v>
      </c>
      <c r="M2518" s="10">
        <f>(((I2518/60)/60)/24)+DATE(1970,1,1)</f>
        <v>41972.6950462963</v>
      </c>
      <c r="N2518" t="b">
        <v>0</v>
      </c>
      <c r="O2518">
        <v>0</v>
      </c>
      <c r="P2518" t="b">
        <v>0</v>
      </c>
      <c r="Q2518" t="s">
        <v>8299</v>
      </c>
      <c r="R2518" s="6">
        <f>E2518/D2518</f>
        <v>0</v>
      </c>
      <c r="S2518" s="5" t="e">
        <f>O2518/E2518</f>
        <v>#DIV/0!</v>
      </c>
      <c r="T2518" t="s">
        <v>8343</v>
      </c>
      <c r="U2518" t="s">
        <v>8360</v>
      </c>
    </row>
    <row r="2519" spans="1:21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0">
        <f t="shared" si="80"/>
        <v>42052.802430555559</v>
      </c>
      <c r="L2519" s="13" t="str">
        <f t="shared" si="81"/>
        <v>2015</v>
      </c>
      <c r="M2519" s="10">
        <f>(((I2519/60)/60)/24)+DATE(1970,1,1)</f>
        <v>42082.760763888888</v>
      </c>
      <c r="N2519" t="b">
        <v>0</v>
      </c>
      <c r="O2519">
        <v>33</v>
      </c>
      <c r="P2519" t="b">
        <v>0</v>
      </c>
      <c r="Q2519" t="s">
        <v>8299</v>
      </c>
      <c r="R2519" s="6">
        <f>E2519/D2519</f>
        <v>9.8166666666666666E-2</v>
      </c>
      <c r="S2519" s="5">
        <f>O2519/E2519</f>
        <v>1.8675721561969439E-2</v>
      </c>
      <c r="T2519" t="s">
        <v>8343</v>
      </c>
      <c r="U2519" t="s">
        <v>8360</v>
      </c>
    </row>
    <row r="2520" spans="1:21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0">
        <f t="shared" si="80"/>
        <v>41926.680879629632</v>
      </c>
      <c r="L2520" s="13" t="str">
        <f t="shared" si="81"/>
        <v>2014</v>
      </c>
      <c r="M2520" s="10">
        <f>(((I2520/60)/60)/24)+DATE(1970,1,1)</f>
        <v>41956.722546296296</v>
      </c>
      <c r="N2520" t="b">
        <v>0</v>
      </c>
      <c r="O2520">
        <v>0</v>
      </c>
      <c r="P2520" t="b">
        <v>0</v>
      </c>
      <c r="Q2520" t="s">
        <v>8299</v>
      </c>
      <c r="R2520" s="6">
        <f>E2520/D2520</f>
        <v>0</v>
      </c>
      <c r="S2520" s="5" t="e">
        <f>O2520/E2520</f>
        <v>#DIV/0!</v>
      </c>
      <c r="T2520" t="s">
        <v>8343</v>
      </c>
      <c r="U2520" t="s">
        <v>8360</v>
      </c>
    </row>
    <row r="2521" spans="1:21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0">
        <f t="shared" si="80"/>
        <v>41809.155138888891</v>
      </c>
      <c r="L2521" s="13" t="str">
        <f t="shared" si="81"/>
        <v>2014</v>
      </c>
      <c r="M2521" s="10">
        <f>(((I2521/60)/60)/24)+DATE(1970,1,1)</f>
        <v>41839.155138888891</v>
      </c>
      <c r="N2521" t="b">
        <v>0</v>
      </c>
      <c r="O2521">
        <v>4</v>
      </c>
      <c r="P2521" t="b">
        <v>0</v>
      </c>
      <c r="Q2521" t="s">
        <v>8299</v>
      </c>
      <c r="R2521" s="6">
        <f>E2521/D2521</f>
        <v>4.3333333333333331E-4</v>
      </c>
      <c r="S2521" s="5">
        <f>O2521/E2521</f>
        <v>6.1538461538461542E-2</v>
      </c>
      <c r="T2521" t="s">
        <v>8343</v>
      </c>
      <c r="U2521" t="s">
        <v>8360</v>
      </c>
    </row>
    <row r="2522" spans="1:21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0">
        <f t="shared" si="80"/>
        <v>42612.600520833337</v>
      </c>
      <c r="L2522" s="13" t="str">
        <f t="shared" si="81"/>
        <v>2016</v>
      </c>
      <c r="M2522" s="10">
        <f>(((I2522/60)/60)/24)+DATE(1970,1,1)</f>
        <v>42658.806249999994</v>
      </c>
      <c r="N2522" t="b">
        <v>0</v>
      </c>
      <c r="O2522">
        <v>0</v>
      </c>
      <c r="P2522" t="b">
        <v>0</v>
      </c>
      <c r="Q2522" t="s">
        <v>8299</v>
      </c>
      <c r="R2522" s="6">
        <f>E2522/D2522</f>
        <v>0</v>
      </c>
      <c r="S2522" s="5" t="e">
        <f>O2522/E2522</f>
        <v>#DIV/0!</v>
      </c>
      <c r="T2522" t="s">
        <v>8343</v>
      </c>
      <c r="U2522" t="s">
        <v>8360</v>
      </c>
    </row>
    <row r="2523" spans="1:21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0">
        <f t="shared" si="80"/>
        <v>42269.967835648145</v>
      </c>
      <c r="L2523" s="13" t="str">
        <f t="shared" si="81"/>
        <v>2015</v>
      </c>
      <c r="M2523" s="10">
        <f>(((I2523/60)/60)/24)+DATE(1970,1,1)</f>
        <v>42290.967835648145</v>
      </c>
      <c r="N2523" t="b">
        <v>0</v>
      </c>
      <c r="O2523">
        <v>132</v>
      </c>
      <c r="P2523" t="b">
        <v>1</v>
      </c>
      <c r="Q2523" t="s">
        <v>8300</v>
      </c>
      <c r="R2523" s="6">
        <f>E2523/D2523</f>
        <v>1.0948792000000001</v>
      </c>
      <c r="S2523" s="5">
        <f>O2523/E2523</f>
        <v>9.6448996382431963E-3</v>
      </c>
      <c r="T2523" t="s">
        <v>8333</v>
      </c>
      <c r="U2523" t="s">
        <v>8361</v>
      </c>
    </row>
    <row r="2524" spans="1:21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0">
        <f t="shared" si="80"/>
        <v>42460.573611111111</v>
      </c>
      <c r="L2524" s="13" t="str">
        <f t="shared" si="81"/>
        <v>2016</v>
      </c>
      <c r="M2524" s="10">
        <f>(((I2524/60)/60)/24)+DATE(1970,1,1)</f>
        <v>42482.619444444441</v>
      </c>
      <c r="N2524" t="b">
        <v>0</v>
      </c>
      <c r="O2524">
        <v>27</v>
      </c>
      <c r="P2524" t="b">
        <v>1</v>
      </c>
      <c r="Q2524" t="s">
        <v>8300</v>
      </c>
      <c r="R2524" s="6">
        <f>E2524/D2524</f>
        <v>1</v>
      </c>
      <c r="S2524" s="5">
        <f>O2524/E2524</f>
        <v>5.4000000000000003E-3</v>
      </c>
      <c r="T2524" t="s">
        <v>8333</v>
      </c>
      <c r="U2524" t="s">
        <v>8361</v>
      </c>
    </row>
    <row r="2525" spans="1:21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0">
        <f t="shared" si="80"/>
        <v>41930.975601851853</v>
      </c>
      <c r="L2525" s="13" t="str">
        <f t="shared" si="81"/>
        <v>2014</v>
      </c>
      <c r="M2525" s="10">
        <f>(((I2525/60)/60)/24)+DATE(1970,1,1)</f>
        <v>41961.017268518524</v>
      </c>
      <c r="N2525" t="b">
        <v>0</v>
      </c>
      <c r="O2525">
        <v>26</v>
      </c>
      <c r="P2525" t="b">
        <v>1</v>
      </c>
      <c r="Q2525" t="s">
        <v>8300</v>
      </c>
      <c r="R2525" s="6">
        <f>E2525/D2525</f>
        <v>1.5644444444444445</v>
      </c>
      <c r="S2525" s="5">
        <f>O2525/E2525</f>
        <v>1.8465909090909092E-2</v>
      </c>
      <c r="T2525" t="s">
        <v>8333</v>
      </c>
      <c r="U2525" t="s">
        <v>8361</v>
      </c>
    </row>
    <row r="2526" spans="1:21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0">
        <f t="shared" si="80"/>
        <v>41961.807372685187</v>
      </c>
      <c r="L2526" s="13" t="str">
        <f t="shared" si="81"/>
        <v>2014</v>
      </c>
      <c r="M2526" s="10">
        <f>(((I2526/60)/60)/24)+DATE(1970,1,1)</f>
        <v>41994.1875</v>
      </c>
      <c r="N2526" t="b">
        <v>0</v>
      </c>
      <c r="O2526">
        <v>43</v>
      </c>
      <c r="P2526" t="b">
        <v>1</v>
      </c>
      <c r="Q2526" t="s">
        <v>8300</v>
      </c>
      <c r="R2526" s="6">
        <f>E2526/D2526</f>
        <v>1.016</v>
      </c>
      <c r="S2526" s="5">
        <f>O2526/E2526</f>
        <v>5.6430446194225721E-3</v>
      </c>
      <c r="T2526" t="s">
        <v>8333</v>
      </c>
      <c r="U2526" t="s">
        <v>8361</v>
      </c>
    </row>
    <row r="2527" spans="1:21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0">
        <f t="shared" si="80"/>
        <v>41058.844571759262</v>
      </c>
      <c r="L2527" s="13" t="str">
        <f t="shared" si="81"/>
        <v>2012</v>
      </c>
      <c r="M2527" s="10">
        <f>(((I2527/60)/60)/24)+DATE(1970,1,1)</f>
        <v>41088.844571759262</v>
      </c>
      <c r="N2527" t="b">
        <v>0</v>
      </c>
      <c r="O2527">
        <v>80</v>
      </c>
      <c r="P2527" t="b">
        <v>1</v>
      </c>
      <c r="Q2527" t="s">
        <v>8300</v>
      </c>
      <c r="R2527" s="6">
        <f>E2527/D2527</f>
        <v>1.00325</v>
      </c>
      <c r="S2527" s="5">
        <f>O2527/E2527</f>
        <v>9.9676052828307996E-3</v>
      </c>
      <c r="T2527" t="s">
        <v>8333</v>
      </c>
      <c r="U2527" t="s">
        <v>8361</v>
      </c>
    </row>
    <row r="2528" spans="1:21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0">
        <f t="shared" si="80"/>
        <v>41953.091134259259</v>
      </c>
      <c r="L2528" s="13" t="str">
        <f t="shared" si="81"/>
        <v>2014</v>
      </c>
      <c r="M2528" s="10">
        <f>(((I2528/60)/60)/24)+DATE(1970,1,1)</f>
        <v>41981.207638888889</v>
      </c>
      <c r="N2528" t="b">
        <v>0</v>
      </c>
      <c r="O2528">
        <v>33</v>
      </c>
      <c r="P2528" t="b">
        <v>1</v>
      </c>
      <c r="Q2528" t="s">
        <v>8300</v>
      </c>
      <c r="R2528" s="6">
        <f>E2528/D2528</f>
        <v>1.1294999999999999</v>
      </c>
      <c r="S2528" s="5">
        <f>O2528/E2528</f>
        <v>7.3041168658698535E-3</v>
      </c>
      <c r="T2528" t="s">
        <v>8333</v>
      </c>
      <c r="U2528" t="s">
        <v>8361</v>
      </c>
    </row>
    <row r="2529" spans="1:21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0">
        <f t="shared" si="80"/>
        <v>41546.75105324074</v>
      </c>
      <c r="L2529" s="13" t="str">
        <f t="shared" si="81"/>
        <v>2013</v>
      </c>
      <c r="M2529" s="10">
        <f>(((I2529/60)/60)/24)+DATE(1970,1,1)</f>
        <v>41565.165972222225</v>
      </c>
      <c r="N2529" t="b">
        <v>0</v>
      </c>
      <c r="O2529">
        <v>71</v>
      </c>
      <c r="P2529" t="b">
        <v>1</v>
      </c>
      <c r="Q2529" t="s">
        <v>8300</v>
      </c>
      <c r="R2529" s="6">
        <f>E2529/D2529</f>
        <v>1.02125</v>
      </c>
      <c r="S2529" s="5">
        <f>O2529/E2529</f>
        <v>1.7380660954712364E-2</v>
      </c>
      <c r="T2529" t="s">
        <v>8333</v>
      </c>
      <c r="U2529" t="s">
        <v>8361</v>
      </c>
    </row>
    <row r="2530" spans="1:21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0">
        <f t="shared" si="80"/>
        <v>42217.834525462968</v>
      </c>
      <c r="L2530" s="13" t="str">
        <f t="shared" si="81"/>
        <v>2015</v>
      </c>
      <c r="M2530" s="10">
        <f>(((I2530/60)/60)/24)+DATE(1970,1,1)</f>
        <v>42236.458333333328</v>
      </c>
      <c r="N2530" t="b">
        <v>0</v>
      </c>
      <c r="O2530">
        <v>81</v>
      </c>
      <c r="P2530" t="b">
        <v>1</v>
      </c>
      <c r="Q2530" t="s">
        <v>8300</v>
      </c>
      <c r="R2530" s="6">
        <f>E2530/D2530</f>
        <v>1.0724974999999999</v>
      </c>
      <c r="S2530" s="5">
        <f>O2530/E2530</f>
        <v>1.88811628931536E-2</v>
      </c>
      <c r="T2530" t="s">
        <v>8333</v>
      </c>
      <c r="U2530" t="s">
        <v>8361</v>
      </c>
    </row>
    <row r="2531" spans="1:2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0">
        <f t="shared" si="80"/>
        <v>40948.080729166664</v>
      </c>
      <c r="L2531" s="13" t="str">
        <f t="shared" si="81"/>
        <v>2012</v>
      </c>
      <c r="M2531" s="10">
        <f>(((I2531/60)/60)/24)+DATE(1970,1,1)</f>
        <v>40993.0390625</v>
      </c>
      <c r="N2531" t="b">
        <v>0</v>
      </c>
      <c r="O2531">
        <v>76</v>
      </c>
      <c r="P2531" t="b">
        <v>1</v>
      </c>
      <c r="Q2531" t="s">
        <v>8300</v>
      </c>
      <c r="R2531" s="6">
        <f>E2531/D2531</f>
        <v>1.0428333333333333</v>
      </c>
      <c r="S2531" s="5">
        <f>O2531/E2531</f>
        <v>1.2146396036439189E-2</v>
      </c>
      <c r="T2531" t="s">
        <v>8333</v>
      </c>
      <c r="U2531" t="s">
        <v>8361</v>
      </c>
    </row>
    <row r="2532" spans="1:21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0">
        <f t="shared" si="80"/>
        <v>42081.864641203705</v>
      </c>
      <c r="L2532" s="13" t="str">
        <f t="shared" si="81"/>
        <v>2015</v>
      </c>
      <c r="M2532" s="10">
        <f>(((I2532/60)/60)/24)+DATE(1970,1,1)</f>
        <v>42114.201388888891</v>
      </c>
      <c r="N2532" t="b">
        <v>0</v>
      </c>
      <c r="O2532">
        <v>48</v>
      </c>
      <c r="P2532" t="b">
        <v>1</v>
      </c>
      <c r="Q2532" t="s">
        <v>8300</v>
      </c>
      <c r="R2532" s="6">
        <f>E2532/D2532</f>
        <v>1</v>
      </c>
      <c r="S2532" s="5">
        <f>O2532/E2532</f>
        <v>7.3846153846153844E-3</v>
      </c>
      <c r="T2532" t="s">
        <v>8333</v>
      </c>
      <c r="U2532" t="s">
        <v>8361</v>
      </c>
    </row>
    <row r="2533" spans="1:21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0">
        <f t="shared" si="80"/>
        <v>42208.680023148147</v>
      </c>
      <c r="L2533" s="13" t="str">
        <f t="shared" si="81"/>
        <v>2015</v>
      </c>
      <c r="M2533" s="10">
        <f>(((I2533/60)/60)/24)+DATE(1970,1,1)</f>
        <v>42231.165972222225</v>
      </c>
      <c r="N2533" t="b">
        <v>0</v>
      </c>
      <c r="O2533">
        <v>61</v>
      </c>
      <c r="P2533" t="b">
        <v>1</v>
      </c>
      <c r="Q2533" t="s">
        <v>8300</v>
      </c>
      <c r="R2533" s="6">
        <f>E2533/D2533</f>
        <v>1.004</v>
      </c>
      <c r="S2533" s="5">
        <f>O2533/E2533</f>
        <v>1.3501549358123064E-2</v>
      </c>
      <c r="T2533" t="s">
        <v>8333</v>
      </c>
      <c r="U2533" t="s">
        <v>8361</v>
      </c>
    </row>
    <row r="2534" spans="1:21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0">
        <f t="shared" si="80"/>
        <v>41107.849143518521</v>
      </c>
      <c r="L2534" s="13" t="str">
        <f t="shared" si="81"/>
        <v>2012</v>
      </c>
      <c r="M2534" s="10">
        <f>(((I2534/60)/60)/24)+DATE(1970,1,1)</f>
        <v>41137.849143518521</v>
      </c>
      <c r="N2534" t="b">
        <v>0</v>
      </c>
      <c r="O2534">
        <v>60</v>
      </c>
      <c r="P2534" t="b">
        <v>1</v>
      </c>
      <c r="Q2534" t="s">
        <v>8300</v>
      </c>
      <c r="R2534" s="6">
        <f>E2534/D2534</f>
        <v>1.26125</v>
      </c>
      <c r="S2534" s="5">
        <f>O2534/E2534</f>
        <v>1.1892963330029732E-2</v>
      </c>
      <c r="T2534" t="s">
        <v>8333</v>
      </c>
      <c r="U2534" t="s">
        <v>8361</v>
      </c>
    </row>
    <row r="2535" spans="1:21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0">
        <f t="shared" si="80"/>
        <v>41304.751284722224</v>
      </c>
      <c r="L2535" s="13" t="str">
        <f t="shared" si="81"/>
        <v>2013</v>
      </c>
      <c r="M2535" s="10">
        <f>(((I2535/60)/60)/24)+DATE(1970,1,1)</f>
        <v>41334.750787037039</v>
      </c>
      <c r="N2535" t="b">
        <v>0</v>
      </c>
      <c r="O2535">
        <v>136</v>
      </c>
      <c r="P2535" t="b">
        <v>1</v>
      </c>
      <c r="Q2535" t="s">
        <v>8300</v>
      </c>
      <c r="R2535" s="6">
        <f>E2535/D2535</f>
        <v>1.1066666666666667</v>
      </c>
      <c r="S2535" s="5">
        <f>O2535/E2535</f>
        <v>1.6385542168674699E-2</v>
      </c>
      <c r="T2535" t="s">
        <v>8333</v>
      </c>
      <c r="U2535" t="s">
        <v>8361</v>
      </c>
    </row>
    <row r="2536" spans="1:21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0">
        <f t="shared" si="80"/>
        <v>40127.700370370374</v>
      </c>
      <c r="L2536" s="13" t="str">
        <f t="shared" si="81"/>
        <v>2009</v>
      </c>
      <c r="M2536" s="10">
        <f>(((I2536/60)/60)/24)+DATE(1970,1,1)</f>
        <v>40179.25</v>
      </c>
      <c r="N2536" t="b">
        <v>0</v>
      </c>
      <c r="O2536">
        <v>14</v>
      </c>
      <c r="P2536" t="b">
        <v>1</v>
      </c>
      <c r="Q2536" t="s">
        <v>8300</v>
      </c>
      <c r="R2536" s="6">
        <f>E2536/D2536</f>
        <v>1.05</v>
      </c>
      <c r="S2536" s="5">
        <f>O2536/E2536</f>
        <v>6.6666666666666671E-3</v>
      </c>
      <c r="T2536" t="s">
        <v>8333</v>
      </c>
      <c r="U2536" t="s">
        <v>8361</v>
      </c>
    </row>
    <row r="2537" spans="1:2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0">
        <f t="shared" si="80"/>
        <v>41943.791030092594</v>
      </c>
      <c r="L2537" s="13" t="str">
        <f t="shared" si="81"/>
        <v>2014</v>
      </c>
      <c r="M2537" s="10">
        <f>(((I2537/60)/60)/24)+DATE(1970,1,1)</f>
        <v>41974.832696759258</v>
      </c>
      <c r="N2537" t="b">
        <v>0</v>
      </c>
      <c r="O2537">
        <v>78</v>
      </c>
      <c r="P2537" t="b">
        <v>1</v>
      </c>
      <c r="Q2537" t="s">
        <v>8300</v>
      </c>
      <c r="R2537" s="6">
        <f>E2537/D2537</f>
        <v>1.03775</v>
      </c>
      <c r="S2537" s="5">
        <f>O2537/E2537</f>
        <v>3.7581305709467596E-3</v>
      </c>
      <c r="T2537" t="s">
        <v>8333</v>
      </c>
      <c r="U2537" t="s">
        <v>8361</v>
      </c>
    </row>
    <row r="2538" spans="1:21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0">
        <f t="shared" si="80"/>
        <v>41464.106087962966</v>
      </c>
      <c r="L2538" s="13" t="str">
        <f t="shared" si="81"/>
        <v>2013</v>
      </c>
      <c r="M2538" s="10">
        <f>(((I2538/60)/60)/24)+DATE(1970,1,1)</f>
        <v>41485.106087962966</v>
      </c>
      <c r="N2538" t="b">
        <v>0</v>
      </c>
      <c r="O2538">
        <v>4</v>
      </c>
      <c r="P2538" t="b">
        <v>1</v>
      </c>
      <c r="Q2538" t="s">
        <v>8300</v>
      </c>
      <c r="R2538" s="6">
        <f>E2538/D2538</f>
        <v>1.1599999999999999</v>
      </c>
      <c r="S2538" s="5">
        <f>O2538/E2538</f>
        <v>0.13793103448275862</v>
      </c>
      <c r="T2538" t="s">
        <v>8333</v>
      </c>
      <c r="U2538" t="s">
        <v>8361</v>
      </c>
    </row>
    <row r="2539" spans="1:21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0">
        <f t="shared" si="80"/>
        <v>40696.648784722223</v>
      </c>
      <c r="L2539" s="13" t="str">
        <f t="shared" si="81"/>
        <v>2011</v>
      </c>
      <c r="M2539" s="10">
        <f>(((I2539/60)/60)/24)+DATE(1970,1,1)</f>
        <v>40756.648784722223</v>
      </c>
      <c r="N2539" t="b">
        <v>0</v>
      </c>
      <c r="O2539">
        <v>11</v>
      </c>
      <c r="P2539" t="b">
        <v>1</v>
      </c>
      <c r="Q2539" t="s">
        <v>8300</v>
      </c>
      <c r="R2539" s="6">
        <f>E2539/D2539</f>
        <v>1.1000000000000001</v>
      </c>
      <c r="S2539" s="5">
        <f>O2539/E2539</f>
        <v>0.01</v>
      </c>
      <c r="T2539" t="s">
        <v>8333</v>
      </c>
      <c r="U2539" t="s">
        <v>8361</v>
      </c>
    </row>
    <row r="2540" spans="1:21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0">
        <f t="shared" si="80"/>
        <v>41298.509965277779</v>
      </c>
      <c r="L2540" s="13" t="str">
        <f t="shared" si="81"/>
        <v>2013</v>
      </c>
      <c r="M2540" s="10">
        <f>(((I2540/60)/60)/24)+DATE(1970,1,1)</f>
        <v>41329.207638888889</v>
      </c>
      <c r="N2540" t="b">
        <v>0</v>
      </c>
      <c r="O2540">
        <v>185</v>
      </c>
      <c r="P2540" t="b">
        <v>1</v>
      </c>
      <c r="Q2540" t="s">
        <v>8300</v>
      </c>
      <c r="R2540" s="6">
        <f>E2540/D2540</f>
        <v>1.130176111111111</v>
      </c>
      <c r="S2540" s="5">
        <f>O2540/E2540</f>
        <v>9.0939612656237949E-3</v>
      </c>
      <c r="T2540" t="s">
        <v>8333</v>
      </c>
      <c r="U2540" t="s">
        <v>8361</v>
      </c>
    </row>
    <row r="2541" spans="1:21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0">
        <f t="shared" si="80"/>
        <v>41977.902222222227</v>
      </c>
      <c r="L2541" s="13" t="str">
        <f t="shared" si="81"/>
        <v>2014</v>
      </c>
      <c r="M2541" s="10">
        <f>(((I2541/60)/60)/24)+DATE(1970,1,1)</f>
        <v>42037.902222222227</v>
      </c>
      <c r="N2541" t="b">
        <v>0</v>
      </c>
      <c r="O2541">
        <v>59</v>
      </c>
      <c r="P2541" t="b">
        <v>1</v>
      </c>
      <c r="Q2541" t="s">
        <v>8300</v>
      </c>
      <c r="R2541" s="6">
        <f>E2541/D2541</f>
        <v>1.0024999999999999</v>
      </c>
      <c r="S2541" s="5">
        <f>O2541/E2541</f>
        <v>5.8852867830423939E-3</v>
      </c>
      <c r="T2541" t="s">
        <v>8333</v>
      </c>
      <c r="U2541" t="s">
        <v>8361</v>
      </c>
    </row>
    <row r="2542" spans="1:21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0">
        <f t="shared" si="80"/>
        <v>40785.675011574072</v>
      </c>
      <c r="L2542" s="13" t="str">
        <f t="shared" si="81"/>
        <v>2011</v>
      </c>
      <c r="M2542" s="10">
        <f>(((I2542/60)/60)/24)+DATE(1970,1,1)</f>
        <v>40845.675011574072</v>
      </c>
      <c r="N2542" t="b">
        <v>0</v>
      </c>
      <c r="O2542">
        <v>27</v>
      </c>
      <c r="P2542" t="b">
        <v>1</v>
      </c>
      <c r="Q2542" t="s">
        <v>8300</v>
      </c>
      <c r="R2542" s="6">
        <f>E2542/D2542</f>
        <v>1.034</v>
      </c>
      <c r="S2542" s="5">
        <f>O2542/E2542</f>
        <v>1.0444874274661509E-2</v>
      </c>
      <c r="T2542" t="s">
        <v>8333</v>
      </c>
      <c r="U2542" t="s">
        <v>8361</v>
      </c>
    </row>
    <row r="2543" spans="1:21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0">
        <f t="shared" si="80"/>
        <v>41483.449282407404</v>
      </c>
      <c r="L2543" s="13" t="str">
        <f t="shared" si="81"/>
        <v>2013</v>
      </c>
      <c r="M2543" s="10">
        <f>(((I2543/60)/60)/24)+DATE(1970,1,1)</f>
        <v>41543.449282407404</v>
      </c>
      <c r="N2543" t="b">
        <v>0</v>
      </c>
      <c r="O2543">
        <v>63</v>
      </c>
      <c r="P2543" t="b">
        <v>1</v>
      </c>
      <c r="Q2543" t="s">
        <v>8300</v>
      </c>
      <c r="R2543" s="6">
        <f>E2543/D2543</f>
        <v>1.0702857142857143</v>
      </c>
      <c r="S2543" s="5">
        <f>O2543/E2543</f>
        <v>1.6817939135077415E-2</v>
      </c>
      <c r="T2543" t="s">
        <v>8333</v>
      </c>
      <c r="U2543" t="s">
        <v>8361</v>
      </c>
    </row>
    <row r="2544" spans="1:21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0">
        <f t="shared" si="80"/>
        <v>41509.426585648151</v>
      </c>
      <c r="L2544" s="13" t="str">
        <f t="shared" si="81"/>
        <v>2013</v>
      </c>
      <c r="M2544" s="10">
        <f>(((I2544/60)/60)/24)+DATE(1970,1,1)</f>
        <v>41548.165972222225</v>
      </c>
      <c r="N2544" t="b">
        <v>0</v>
      </c>
      <c r="O2544">
        <v>13</v>
      </c>
      <c r="P2544" t="b">
        <v>1</v>
      </c>
      <c r="Q2544" t="s">
        <v>8300</v>
      </c>
      <c r="R2544" s="6">
        <f>E2544/D2544</f>
        <v>1.0357142857142858</v>
      </c>
      <c r="S2544" s="5">
        <f>O2544/E2544</f>
        <v>1.793103448275862E-2</v>
      </c>
      <c r="T2544" t="s">
        <v>8333</v>
      </c>
      <c r="U2544" t="s">
        <v>8361</v>
      </c>
    </row>
    <row r="2545" spans="1:21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0">
        <f t="shared" si="80"/>
        <v>40514.107615740737</v>
      </c>
      <c r="L2545" s="13" t="str">
        <f t="shared" si="81"/>
        <v>2010</v>
      </c>
      <c r="M2545" s="10">
        <f>(((I2545/60)/60)/24)+DATE(1970,1,1)</f>
        <v>40545.125</v>
      </c>
      <c r="N2545" t="b">
        <v>0</v>
      </c>
      <c r="O2545">
        <v>13</v>
      </c>
      <c r="P2545" t="b">
        <v>1</v>
      </c>
      <c r="Q2545" t="s">
        <v>8300</v>
      </c>
      <c r="R2545" s="6">
        <f>E2545/D2545</f>
        <v>1.5640000000000001</v>
      </c>
      <c r="S2545" s="5">
        <f>O2545/E2545</f>
        <v>3.3248081841432228E-2</v>
      </c>
      <c r="T2545" t="s">
        <v>8333</v>
      </c>
      <c r="U2545" t="s">
        <v>8361</v>
      </c>
    </row>
    <row r="2546" spans="1:21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0">
        <f t="shared" si="80"/>
        <v>41068.520474537036</v>
      </c>
      <c r="L2546" s="13" t="str">
        <f t="shared" si="81"/>
        <v>2012</v>
      </c>
      <c r="M2546" s="10">
        <f>(((I2546/60)/60)/24)+DATE(1970,1,1)</f>
        <v>41098.520474537036</v>
      </c>
      <c r="N2546" t="b">
        <v>0</v>
      </c>
      <c r="O2546">
        <v>57</v>
      </c>
      <c r="P2546" t="b">
        <v>1</v>
      </c>
      <c r="Q2546" t="s">
        <v>8300</v>
      </c>
      <c r="R2546" s="6">
        <f>E2546/D2546</f>
        <v>1.0082</v>
      </c>
      <c r="S2546" s="5">
        <f>O2546/E2546</f>
        <v>1.1307280301527474E-2</v>
      </c>
      <c r="T2546" t="s">
        <v>8333</v>
      </c>
      <c r="U2546" t="s">
        <v>8361</v>
      </c>
    </row>
    <row r="2547" spans="1:21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0">
        <f t="shared" si="80"/>
        <v>42027.13817129629</v>
      </c>
      <c r="L2547" s="13" t="str">
        <f t="shared" si="81"/>
        <v>2015</v>
      </c>
      <c r="M2547" s="10">
        <f>(((I2547/60)/60)/24)+DATE(1970,1,1)</f>
        <v>42062.020833333328</v>
      </c>
      <c r="N2547" t="b">
        <v>0</v>
      </c>
      <c r="O2547">
        <v>61</v>
      </c>
      <c r="P2547" t="b">
        <v>1</v>
      </c>
      <c r="Q2547" t="s">
        <v>8300</v>
      </c>
      <c r="R2547" s="6">
        <f>E2547/D2547</f>
        <v>1.9530000000000001</v>
      </c>
      <c r="S2547" s="5">
        <f>O2547/E2547</f>
        <v>1.561699948796723E-2</v>
      </c>
      <c r="T2547" t="s">
        <v>8333</v>
      </c>
      <c r="U2547" t="s">
        <v>8361</v>
      </c>
    </row>
    <row r="2548" spans="1:21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0">
        <f t="shared" si="80"/>
        <v>41524.858553240738</v>
      </c>
      <c r="L2548" s="13" t="str">
        <f t="shared" si="81"/>
        <v>2013</v>
      </c>
      <c r="M2548" s="10">
        <f>(((I2548/60)/60)/24)+DATE(1970,1,1)</f>
        <v>41552.208333333336</v>
      </c>
      <c r="N2548" t="b">
        <v>0</v>
      </c>
      <c r="O2548">
        <v>65</v>
      </c>
      <c r="P2548" t="b">
        <v>1</v>
      </c>
      <c r="Q2548" t="s">
        <v>8300</v>
      </c>
      <c r="R2548" s="6">
        <f>E2548/D2548</f>
        <v>1.1171428571428572</v>
      </c>
      <c r="S2548" s="5">
        <f>O2548/E2548</f>
        <v>1.6624040920716114E-2</v>
      </c>
      <c r="T2548" t="s">
        <v>8333</v>
      </c>
      <c r="U2548" t="s">
        <v>8361</v>
      </c>
    </row>
    <row r="2549" spans="1:21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0">
        <f t="shared" si="80"/>
        <v>40973.773182870369</v>
      </c>
      <c r="L2549" s="13" t="str">
        <f t="shared" si="81"/>
        <v>2012</v>
      </c>
      <c r="M2549" s="10">
        <f>(((I2549/60)/60)/24)+DATE(1970,1,1)</f>
        <v>41003.731516203705</v>
      </c>
      <c r="N2549" t="b">
        <v>0</v>
      </c>
      <c r="O2549">
        <v>134</v>
      </c>
      <c r="P2549" t="b">
        <v>1</v>
      </c>
      <c r="Q2549" t="s">
        <v>8300</v>
      </c>
      <c r="R2549" s="6">
        <f>E2549/D2549</f>
        <v>1.1985454545454546</v>
      </c>
      <c r="S2549" s="5">
        <f>O2549/E2549</f>
        <v>2.0327669902912623E-2</v>
      </c>
      <c r="T2549" t="s">
        <v>8333</v>
      </c>
      <c r="U2549" t="s">
        <v>8361</v>
      </c>
    </row>
    <row r="2550" spans="1:21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0">
        <f t="shared" si="80"/>
        <v>42618.625428240746</v>
      </c>
      <c r="L2550" s="13" t="str">
        <f t="shared" si="81"/>
        <v>2016</v>
      </c>
      <c r="M2550" s="10">
        <f>(((I2550/60)/60)/24)+DATE(1970,1,1)</f>
        <v>42643.185416666667</v>
      </c>
      <c r="N2550" t="b">
        <v>0</v>
      </c>
      <c r="O2550">
        <v>37</v>
      </c>
      <c r="P2550" t="b">
        <v>1</v>
      </c>
      <c r="Q2550" t="s">
        <v>8300</v>
      </c>
      <c r="R2550" s="6">
        <f>E2550/D2550</f>
        <v>1.0185</v>
      </c>
      <c r="S2550" s="5">
        <f>O2550/E2550</f>
        <v>6.0546555391916218E-3</v>
      </c>
      <c r="T2550" t="s">
        <v>8333</v>
      </c>
      <c r="U2550" t="s">
        <v>8361</v>
      </c>
    </row>
    <row r="2551" spans="1:21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0">
        <f t="shared" si="80"/>
        <v>41390.757754629631</v>
      </c>
      <c r="L2551" s="13" t="str">
        <f t="shared" si="81"/>
        <v>2013</v>
      </c>
      <c r="M2551" s="10">
        <f>(((I2551/60)/60)/24)+DATE(1970,1,1)</f>
        <v>41425.708333333336</v>
      </c>
      <c r="N2551" t="b">
        <v>0</v>
      </c>
      <c r="O2551">
        <v>37</v>
      </c>
      <c r="P2551" t="b">
        <v>1</v>
      </c>
      <c r="Q2551" t="s">
        <v>8300</v>
      </c>
      <c r="R2551" s="6">
        <f>E2551/D2551</f>
        <v>1.0280254777070064</v>
      </c>
      <c r="S2551" s="5">
        <f>O2551/E2551</f>
        <v>2.292441140024783E-2</v>
      </c>
      <c r="T2551" t="s">
        <v>8333</v>
      </c>
      <c r="U2551" t="s">
        <v>8361</v>
      </c>
    </row>
    <row r="2552" spans="1:21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0">
        <f t="shared" si="80"/>
        <v>42228.634328703702</v>
      </c>
      <c r="L2552" s="13" t="str">
        <f t="shared" si="81"/>
        <v>2015</v>
      </c>
      <c r="M2552" s="10">
        <f>(((I2552/60)/60)/24)+DATE(1970,1,1)</f>
        <v>42285.165972222225</v>
      </c>
      <c r="N2552" t="b">
        <v>0</v>
      </c>
      <c r="O2552">
        <v>150</v>
      </c>
      <c r="P2552" t="b">
        <v>1</v>
      </c>
      <c r="Q2552" t="s">
        <v>8300</v>
      </c>
      <c r="R2552" s="6">
        <f>E2552/D2552</f>
        <v>1.0084615384615385</v>
      </c>
      <c r="S2552" s="5">
        <f>O2552/E2552</f>
        <v>2.2883295194508008E-2</v>
      </c>
      <c r="T2552" t="s">
        <v>8333</v>
      </c>
      <c r="U2552" t="s">
        <v>8361</v>
      </c>
    </row>
    <row r="2553" spans="1:21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0">
        <f t="shared" si="80"/>
        <v>40961.252141203702</v>
      </c>
      <c r="L2553" s="13" t="str">
        <f t="shared" si="81"/>
        <v>2012</v>
      </c>
      <c r="M2553" s="10">
        <f>(((I2553/60)/60)/24)+DATE(1970,1,1)</f>
        <v>40989.866666666669</v>
      </c>
      <c r="N2553" t="b">
        <v>0</v>
      </c>
      <c r="O2553">
        <v>56</v>
      </c>
      <c r="P2553" t="b">
        <v>1</v>
      </c>
      <c r="Q2553" t="s">
        <v>8300</v>
      </c>
      <c r="R2553" s="6">
        <f>E2553/D2553</f>
        <v>1.0273469387755103</v>
      </c>
      <c r="S2553" s="5">
        <f>O2553/E2553</f>
        <v>1.4832472520196E-2</v>
      </c>
      <c r="T2553" t="s">
        <v>8333</v>
      </c>
      <c r="U2553" t="s">
        <v>8361</v>
      </c>
    </row>
    <row r="2554" spans="1:21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0">
        <f t="shared" si="80"/>
        <v>42769.809965277775</v>
      </c>
      <c r="L2554" s="13" t="str">
        <f t="shared" si="81"/>
        <v>2017</v>
      </c>
      <c r="M2554" s="10">
        <f>(((I2554/60)/60)/24)+DATE(1970,1,1)</f>
        <v>42799.809965277775</v>
      </c>
      <c r="N2554" t="b">
        <v>0</v>
      </c>
      <c r="O2554">
        <v>18</v>
      </c>
      <c r="P2554" t="b">
        <v>1</v>
      </c>
      <c r="Q2554" t="s">
        <v>8300</v>
      </c>
      <c r="R2554" s="6">
        <f>E2554/D2554</f>
        <v>1.0649999999999999</v>
      </c>
      <c r="S2554" s="5">
        <f>O2554/E2554</f>
        <v>5.6338028169014088E-3</v>
      </c>
      <c r="T2554" t="s">
        <v>8333</v>
      </c>
      <c r="U2554" t="s">
        <v>8361</v>
      </c>
    </row>
    <row r="2555" spans="1:21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0">
        <f t="shared" si="80"/>
        <v>41113.199155092596</v>
      </c>
      <c r="L2555" s="13" t="str">
        <f t="shared" si="81"/>
        <v>2012</v>
      </c>
      <c r="M2555" s="10">
        <f>(((I2555/60)/60)/24)+DATE(1970,1,1)</f>
        <v>41173.199155092596</v>
      </c>
      <c r="N2555" t="b">
        <v>0</v>
      </c>
      <c r="O2555">
        <v>60</v>
      </c>
      <c r="P2555" t="b">
        <v>1</v>
      </c>
      <c r="Q2555" t="s">
        <v>8300</v>
      </c>
      <c r="R2555" s="6">
        <f>E2555/D2555</f>
        <v>1.5553333333333332</v>
      </c>
      <c r="S2555" s="5">
        <f>O2555/E2555</f>
        <v>2.5717959708529789E-2</v>
      </c>
      <c r="T2555" t="s">
        <v>8333</v>
      </c>
      <c r="U2555" t="s">
        <v>8361</v>
      </c>
    </row>
    <row r="2556" spans="1:21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0">
        <f t="shared" si="80"/>
        <v>42125.078275462962</v>
      </c>
      <c r="L2556" s="13" t="str">
        <f t="shared" si="81"/>
        <v>2015</v>
      </c>
      <c r="M2556" s="10">
        <f>(((I2556/60)/60)/24)+DATE(1970,1,1)</f>
        <v>42156.165972222225</v>
      </c>
      <c r="N2556" t="b">
        <v>0</v>
      </c>
      <c r="O2556">
        <v>67</v>
      </c>
      <c r="P2556" t="b">
        <v>1</v>
      </c>
      <c r="Q2556" t="s">
        <v>8300</v>
      </c>
      <c r="R2556" s="6">
        <f>E2556/D2556</f>
        <v>1.228</v>
      </c>
      <c r="S2556" s="5">
        <f>O2556/E2556</f>
        <v>1.8186753528773074E-2</v>
      </c>
      <c r="T2556" t="s">
        <v>8333</v>
      </c>
      <c r="U2556" t="s">
        <v>8361</v>
      </c>
    </row>
    <row r="2557" spans="1:21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0">
        <f t="shared" si="80"/>
        <v>41026.655011574076</v>
      </c>
      <c r="L2557" s="13" t="str">
        <f t="shared" si="81"/>
        <v>2012</v>
      </c>
      <c r="M2557" s="10">
        <f>(((I2557/60)/60)/24)+DATE(1970,1,1)</f>
        <v>41057.655011574076</v>
      </c>
      <c r="N2557" t="b">
        <v>0</v>
      </c>
      <c r="O2557">
        <v>35</v>
      </c>
      <c r="P2557" t="b">
        <v>1</v>
      </c>
      <c r="Q2557" t="s">
        <v>8300</v>
      </c>
      <c r="R2557" s="6">
        <f>E2557/D2557</f>
        <v>1.0734999999999999</v>
      </c>
      <c r="S2557" s="5">
        <f>O2557/E2557</f>
        <v>1.6301816488122962E-2</v>
      </c>
      <c r="T2557" t="s">
        <v>8333</v>
      </c>
      <c r="U2557" t="s">
        <v>8361</v>
      </c>
    </row>
    <row r="2558" spans="1:21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0">
        <f t="shared" si="80"/>
        <v>41222.991400462961</v>
      </c>
      <c r="L2558" s="13" t="str">
        <f t="shared" si="81"/>
        <v>2012</v>
      </c>
      <c r="M2558" s="10">
        <f>(((I2558/60)/60)/24)+DATE(1970,1,1)</f>
        <v>41267.991400462961</v>
      </c>
      <c r="N2558" t="b">
        <v>0</v>
      </c>
      <c r="O2558">
        <v>34</v>
      </c>
      <c r="P2558" t="b">
        <v>1</v>
      </c>
      <c r="Q2558" t="s">
        <v>8300</v>
      </c>
      <c r="R2558" s="6">
        <f>E2558/D2558</f>
        <v>1.0550335570469798</v>
      </c>
      <c r="S2558" s="5">
        <f>O2558/E2558</f>
        <v>4.3256997455470736E-2</v>
      </c>
      <c r="T2558" t="s">
        <v>8333</v>
      </c>
      <c r="U2558" t="s">
        <v>8361</v>
      </c>
    </row>
    <row r="2559" spans="1:21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0">
        <f t="shared" si="80"/>
        <v>41744.745208333334</v>
      </c>
      <c r="L2559" s="13" t="str">
        <f t="shared" si="81"/>
        <v>2014</v>
      </c>
      <c r="M2559" s="10">
        <f>(((I2559/60)/60)/24)+DATE(1970,1,1)</f>
        <v>41774.745208333334</v>
      </c>
      <c r="N2559" t="b">
        <v>0</v>
      </c>
      <c r="O2559">
        <v>36</v>
      </c>
      <c r="P2559" t="b">
        <v>1</v>
      </c>
      <c r="Q2559" t="s">
        <v>8300</v>
      </c>
      <c r="R2559" s="6">
        <f>E2559/D2559</f>
        <v>1.1844444444444444</v>
      </c>
      <c r="S2559" s="5">
        <f>O2559/E2559</f>
        <v>3.3771106941838651E-2</v>
      </c>
      <c r="T2559" t="s">
        <v>8333</v>
      </c>
      <c r="U2559" t="s">
        <v>8361</v>
      </c>
    </row>
    <row r="2560" spans="1:21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0">
        <f t="shared" si="80"/>
        <v>42093.860023148154</v>
      </c>
      <c r="L2560" s="13" t="str">
        <f t="shared" si="81"/>
        <v>2015</v>
      </c>
      <c r="M2560" s="10">
        <f>(((I2560/60)/60)/24)+DATE(1970,1,1)</f>
        <v>42125.582638888889</v>
      </c>
      <c r="N2560" t="b">
        <v>0</v>
      </c>
      <c r="O2560">
        <v>18</v>
      </c>
      <c r="P2560" t="b">
        <v>1</v>
      </c>
      <c r="Q2560" t="s">
        <v>8300</v>
      </c>
      <c r="R2560" s="6">
        <f>E2560/D2560</f>
        <v>1.0888</v>
      </c>
      <c r="S2560" s="5">
        <f>O2560/E2560</f>
        <v>1.3225569434239529E-2</v>
      </c>
      <c r="T2560" t="s">
        <v>8333</v>
      </c>
      <c r="U2560" t="s">
        <v>8361</v>
      </c>
    </row>
    <row r="2561" spans="1:21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0">
        <f t="shared" si="80"/>
        <v>40829.873657407406</v>
      </c>
      <c r="L2561" s="13" t="str">
        <f t="shared" si="81"/>
        <v>2011</v>
      </c>
      <c r="M2561" s="10">
        <f>(((I2561/60)/60)/24)+DATE(1970,1,1)</f>
        <v>40862.817361111112</v>
      </c>
      <c r="N2561" t="b">
        <v>0</v>
      </c>
      <c r="O2561">
        <v>25</v>
      </c>
      <c r="P2561" t="b">
        <v>1</v>
      </c>
      <c r="Q2561" t="s">
        <v>8300</v>
      </c>
      <c r="R2561" s="6">
        <f>E2561/D2561</f>
        <v>1.1125</v>
      </c>
      <c r="S2561" s="5">
        <f>O2561/E2561</f>
        <v>2.8089887640449437E-2</v>
      </c>
      <c r="T2561" t="s">
        <v>8333</v>
      </c>
      <c r="U2561" t="s">
        <v>8361</v>
      </c>
    </row>
    <row r="2562" spans="1:21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0">
        <f t="shared" si="80"/>
        <v>42039.951087962967</v>
      </c>
      <c r="L2562" s="13" t="str">
        <f t="shared" si="81"/>
        <v>2015</v>
      </c>
      <c r="M2562" s="10">
        <f>(((I2562/60)/60)/24)+DATE(1970,1,1)</f>
        <v>42069.951087962967</v>
      </c>
      <c r="N2562" t="b">
        <v>0</v>
      </c>
      <c r="O2562">
        <v>21</v>
      </c>
      <c r="P2562" t="b">
        <v>1</v>
      </c>
      <c r="Q2562" t="s">
        <v>8300</v>
      </c>
      <c r="R2562" s="6">
        <f>E2562/D2562</f>
        <v>1.0009999999999999</v>
      </c>
      <c r="S2562" s="5">
        <f>O2562/E2562</f>
        <v>6.993006993006993E-3</v>
      </c>
      <c r="T2562" t="s">
        <v>8333</v>
      </c>
      <c r="U2562" t="s">
        <v>8361</v>
      </c>
    </row>
    <row r="2563" spans="1:21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0">
        <f t="shared" ref="K2563:K2626" si="82">(((J2563/60)/60)/24)+DATE(1970,1,1)</f>
        <v>42260.528807870374</v>
      </c>
      <c r="L2563" s="13" t="str">
        <f t="shared" ref="L2563:L2626" si="83">TEXT(K2563,"yyyy")</f>
        <v>2015</v>
      </c>
      <c r="M2563" s="10">
        <f>(((I2563/60)/60)/24)+DATE(1970,1,1)</f>
        <v>42290.528807870374</v>
      </c>
      <c r="N2563" t="b">
        <v>0</v>
      </c>
      <c r="O2563">
        <v>0</v>
      </c>
      <c r="P2563" t="b">
        <v>0</v>
      </c>
      <c r="Q2563" t="s">
        <v>8284</v>
      </c>
      <c r="R2563" s="6">
        <f>E2563/D2563</f>
        <v>0</v>
      </c>
      <c r="S2563" s="5" t="e">
        <f>O2563/E2563</f>
        <v>#DIV/0!</v>
      </c>
      <c r="T2563" t="s">
        <v>8343</v>
      </c>
      <c r="U2563" t="s">
        <v>8344</v>
      </c>
    </row>
    <row r="2564" spans="1:21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0">
        <f t="shared" si="82"/>
        <v>42594.524756944447</v>
      </c>
      <c r="L2564" s="13" t="str">
        <f t="shared" si="83"/>
        <v>2016</v>
      </c>
      <c r="M2564" s="10">
        <f>(((I2564/60)/60)/24)+DATE(1970,1,1)</f>
        <v>42654.524756944447</v>
      </c>
      <c r="N2564" t="b">
        <v>0</v>
      </c>
      <c r="O2564">
        <v>3</v>
      </c>
      <c r="P2564" t="b">
        <v>0</v>
      </c>
      <c r="Q2564" t="s">
        <v>8284</v>
      </c>
      <c r="R2564" s="6">
        <f>E2564/D2564</f>
        <v>7.4999999999999997E-3</v>
      </c>
      <c r="S2564" s="5">
        <f>O2564/E2564</f>
        <v>0.04</v>
      </c>
      <c r="T2564" t="s">
        <v>8343</v>
      </c>
      <c r="U2564" t="s">
        <v>8344</v>
      </c>
    </row>
    <row r="2565" spans="1:21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0">
        <f t="shared" si="82"/>
        <v>42155.139479166668</v>
      </c>
      <c r="L2565" s="13" t="str">
        <f t="shared" si="83"/>
        <v>2015</v>
      </c>
      <c r="M2565" s="10">
        <f>(((I2565/60)/60)/24)+DATE(1970,1,1)</f>
        <v>42215.139479166668</v>
      </c>
      <c r="N2565" t="b">
        <v>0</v>
      </c>
      <c r="O2565">
        <v>0</v>
      </c>
      <c r="P2565" t="b">
        <v>0</v>
      </c>
      <c r="Q2565" t="s">
        <v>8284</v>
      </c>
      <c r="R2565" s="6">
        <f>E2565/D2565</f>
        <v>0</v>
      </c>
      <c r="S2565" s="5" t="e">
        <f>O2565/E2565</f>
        <v>#DIV/0!</v>
      </c>
      <c r="T2565" t="s">
        <v>8343</v>
      </c>
      <c r="U2565" t="s">
        <v>8344</v>
      </c>
    </row>
    <row r="2566" spans="1:21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0">
        <f t="shared" si="82"/>
        <v>41822.040497685186</v>
      </c>
      <c r="L2566" s="13" t="str">
        <f t="shared" si="83"/>
        <v>2014</v>
      </c>
      <c r="M2566" s="10">
        <f>(((I2566/60)/60)/24)+DATE(1970,1,1)</f>
        <v>41852.040497685186</v>
      </c>
      <c r="N2566" t="b">
        <v>0</v>
      </c>
      <c r="O2566">
        <v>0</v>
      </c>
      <c r="P2566" t="b">
        <v>0</v>
      </c>
      <c r="Q2566" t="s">
        <v>8284</v>
      </c>
      <c r="R2566" s="6">
        <f>E2566/D2566</f>
        <v>0</v>
      </c>
      <c r="S2566" s="5" t="e">
        <f>O2566/E2566</f>
        <v>#DIV/0!</v>
      </c>
      <c r="T2566" t="s">
        <v>8343</v>
      </c>
      <c r="U2566" t="s">
        <v>8344</v>
      </c>
    </row>
    <row r="2567" spans="1:21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0">
        <f t="shared" si="82"/>
        <v>42440.650335648148</v>
      </c>
      <c r="L2567" s="13" t="str">
        <f t="shared" si="83"/>
        <v>2016</v>
      </c>
      <c r="M2567" s="10">
        <f>(((I2567/60)/60)/24)+DATE(1970,1,1)</f>
        <v>42499.868055555555</v>
      </c>
      <c r="N2567" t="b">
        <v>0</v>
      </c>
      <c r="O2567">
        <v>1</v>
      </c>
      <c r="P2567" t="b">
        <v>0</v>
      </c>
      <c r="Q2567" t="s">
        <v>8284</v>
      </c>
      <c r="R2567" s="6">
        <f>E2567/D2567</f>
        <v>0.01</v>
      </c>
      <c r="S2567" s="5">
        <f>O2567/E2567</f>
        <v>0.01</v>
      </c>
      <c r="T2567" t="s">
        <v>8343</v>
      </c>
      <c r="U2567" t="s">
        <v>8344</v>
      </c>
    </row>
    <row r="2568" spans="1:21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0">
        <f t="shared" si="82"/>
        <v>41842.980879629627</v>
      </c>
      <c r="L2568" s="13" t="str">
        <f t="shared" si="83"/>
        <v>2014</v>
      </c>
      <c r="M2568" s="10">
        <f>(((I2568/60)/60)/24)+DATE(1970,1,1)</f>
        <v>41872.980879629627</v>
      </c>
      <c r="N2568" t="b">
        <v>0</v>
      </c>
      <c r="O2568">
        <v>0</v>
      </c>
      <c r="P2568" t="b">
        <v>0</v>
      </c>
      <c r="Q2568" t="s">
        <v>8284</v>
      </c>
      <c r="R2568" s="6">
        <f>E2568/D2568</f>
        <v>0</v>
      </c>
      <c r="S2568" s="5" t="e">
        <f>O2568/E2568</f>
        <v>#DIV/0!</v>
      </c>
      <c r="T2568" t="s">
        <v>8343</v>
      </c>
      <c r="U2568" t="s">
        <v>8344</v>
      </c>
    </row>
    <row r="2569" spans="1:21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0">
        <f t="shared" si="82"/>
        <v>42087.878912037035</v>
      </c>
      <c r="L2569" s="13" t="str">
        <f t="shared" si="83"/>
        <v>2015</v>
      </c>
      <c r="M2569" s="10">
        <f>(((I2569/60)/60)/24)+DATE(1970,1,1)</f>
        <v>42117.878912037035</v>
      </c>
      <c r="N2569" t="b">
        <v>0</v>
      </c>
      <c r="O2569">
        <v>2</v>
      </c>
      <c r="P2569" t="b">
        <v>0</v>
      </c>
      <c r="Q2569" t="s">
        <v>8284</v>
      </c>
      <c r="R2569" s="6">
        <f>E2569/D2569</f>
        <v>2.6666666666666666E-3</v>
      </c>
      <c r="S2569" s="5">
        <f>O2569/E2569</f>
        <v>1.6666666666666666E-2</v>
      </c>
      <c r="T2569" t="s">
        <v>8343</v>
      </c>
      <c r="U2569" t="s">
        <v>8344</v>
      </c>
    </row>
    <row r="2570" spans="1:21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0">
        <f t="shared" si="82"/>
        <v>42584.666597222225</v>
      </c>
      <c r="L2570" s="13" t="str">
        <f t="shared" si="83"/>
        <v>2016</v>
      </c>
      <c r="M2570" s="10">
        <f>(((I2570/60)/60)/24)+DATE(1970,1,1)</f>
        <v>42614.666597222225</v>
      </c>
      <c r="N2570" t="b">
        <v>0</v>
      </c>
      <c r="O2570">
        <v>1</v>
      </c>
      <c r="P2570" t="b">
        <v>0</v>
      </c>
      <c r="Q2570" t="s">
        <v>8284</v>
      </c>
      <c r="R2570" s="6">
        <f>E2570/D2570</f>
        <v>5.0000000000000001E-3</v>
      </c>
      <c r="S2570" s="5">
        <f>O2570/E2570</f>
        <v>0.02</v>
      </c>
      <c r="T2570" t="s">
        <v>8343</v>
      </c>
      <c r="U2570" t="s">
        <v>8344</v>
      </c>
    </row>
    <row r="2571" spans="1:21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0">
        <f t="shared" si="82"/>
        <v>42234.105462962965</v>
      </c>
      <c r="L2571" s="13" t="str">
        <f t="shared" si="83"/>
        <v>2015</v>
      </c>
      <c r="M2571" s="10">
        <f>(((I2571/60)/60)/24)+DATE(1970,1,1)</f>
        <v>42264.105462962965</v>
      </c>
      <c r="N2571" t="b">
        <v>0</v>
      </c>
      <c r="O2571">
        <v>2</v>
      </c>
      <c r="P2571" t="b">
        <v>0</v>
      </c>
      <c r="Q2571" t="s">
        <v>8284</v>
      </c>
      <c r="R2571" s="6">
        <f>E2571/D2571</f>
        <v>2.2307692307692306E-2</v>
      </c>
      <c r="S2571" s="5">
        <f>O2571/E2571</f>
        <v>1.3793103448275862E-2</v>
      </c>
      <c r="T2571" t="s">
        <v>8343</v>
      </c>
      <c r="U2571" t="s">
        <v>8344</v>
      </c>
    </row>
    <row r="2572" spans="1:21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0">
        <f t="shared" si="82"/>
        <v>42744.903182870374</v>
      </c>
      <c r="L2572" s="13" t="str">
        <f t="shared" si="83"/>
        <v>2017</v>
      </c>
      <c r="M2572" s="10">
        <f>(((I2572/60)/60)/24)+DATE(1970,1,1)</f>
        <v>42774.903182870374</v>
      </c>
      <c r="N2572" t="b">
        <v>0</v>
      </c>
      <c r="O2572">
        <v>2</v>
      </c>
      <c r="P2572" t="b">
        <v>0</v>
      </c>
      <c r="Q2572" t="s">
        <v>8284</v>
      </c>
      <c r="R2572" s="6">
        <f>E2572/D2572</f>
        <v>8.4285714285714294E-3</v>
      </c>
      <c r="S2572" s="5">
        <f>O2572/E2572</f>
        <v>3.3898305084745763E-2</v>
      </c>
      <c r="T2572" t="s">
        <v>8343</v>
      </c>
      <c r="U2572" t="s">
        <v>8344</v>
      </c>
    </row>
    <row r="2573" spans="1:21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0">
        <f t="shared" si="82"/>
        <v>42449.341678240744</v>
      </c>
      <c r="L2573" s="13" t="str">
        <f t="shared" si="83"/>
        <v>2016</v>
      </c>
      <c r="M2573" s="10">
        <f>(((I2573/60)/60)/24)+DATE(1970,1,1)</f>
        <v>42509.341678240744</v>
      </c>
      <c r="N2573" t="b">
        <v>0</v>
      </c>
      <c r="O2573">
        <v>4</v>
      </c>
      <c r="P2573" t="b">
        <v>0</v>
      </c>
      <c r="Q2573" t="s">
        <v>8284</v>
      </c>
      <c r="R2573" s="6">
        <f>E2573/D2573</f>
        <v>2.5000000000000001E-3</v>
      </c>
      <c r="S2573" s="5">
        <f>O2573/E2573</f>
        <v>1.6E-2</v>
      </c>
      <c r="T2573" t="s">
        <v>8343</v>
      </c>
      <c r="U2573" t="s">
        <v>8344</v>
      </c>
    </row>
    <row r="2574" spans="1:21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0">
        <f t="shared" si="82"/>
        <v>42077.119409722218</v>
      </c>
      <c r="L2574" s="13" t="str">
        <f t="shared" si="83"/>
        <v>2015</v>
      </c>
      <c r="M2574" s="10">
        <f>(((I2574/60)/60)/24)+DATE(1970,1,1)</f>
        <v>42107.119409722218</v>
      </c>
      <c r="N2574" t="b">
        <v>0</v>
      </c>
      <c r="O2574">
        <v>0</v>
      </c>
      <c r="P2574" t="b">
        <v>0</v>
      </c>
      <c r="Q2574" t="s">
        <v>8284</v>
      </c>
      <c r="R2574" s="6">
        <f>E2574/D2574</f>
        <v>0</v>
      </c>
      <c r="S2574" s="5" t="e">
        <f>O2574/E2574</f>
        <v>#DIV/0!</v>
      </c>
      <c r="T2574" t="s">
        <v>8343</v>
      </c>
      <c r="U2574" t="s">
        <v>8344</v>
      </c>
    </row>
    <row r="2575" spans="1:21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0">
        <f t="shared" si="82"/>
        <v>41829.592002314814</v>
      </c>
      <c r="L2575" s="13" t="str">
        <f t="shared" si="83"/>
        <v>2014</v>
      </c>
      <c r="M2575" s="10">
        <f>(((I2575/60)/60)/24)+DATE(1970,1,1)</f>
        <v>41874.592002314814</v>
      </c>
      <c r="N2575" t="b">
        <v>0</v>
      </c>
      <c r="O2575">
        <v>0</v>
      </c>
      <c r="P2575" t="b">
        <v>0</v>
      </c>
      <c r="Q2575" t="s">
        <v>8284</v>
      </c>
      <c r="R2575" s="6">
        <f>E2575/D2575</f>
        <v>0</v>
      </c>
      <c r="S2575" s="5" t="e">
        <f>O2575/E2575</f>
        <v>#DIV/0!</v>
      </c>
      <c r="T2575" t="s">
        <v>8343</v>
      </c>
      <c r="U2575" t="s">
        <v>8344</v>
      </c>
    </row>
    <row r="2576" spans="1:21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0">
        <f t="shared" si="82"/>
        <v>42487.825752314813</v>
      </c>
      <c r="L2576" s="13" t="str">
        <f t="shared" si="83"/>
        <v>2016</v>
      </c>
      <c r="M2576" s="10">
        <f>(((I2576/60)/60)/24)+DATE(1970,1,1)</f>
        <v>42508.825752314813</v>
      </c>
      <c r="N2576" t="b">
        <v>0</v>
      </c>
      <c r="O2576">
        <v>0</v>
      </c>
      <c r="P2576" t="b">
        <v>0</v>
      </c>
      <c r="Q2576" t="s">
        <v>8284</v>
      </c>
      <c r="R2576" s="6">
        <f>E2576/D2576</f>
        <v>0</v>
      </c>
      <c r="S2576" s="5" t="e">
        <f>O2576/E2576</f>
        <v>#DIV/0!</v>
      </c>
      <c r="T2576" t="s">
        <v>8343</v>
      </c>
      <c r="U2576" t="s">
        <v>8344</v>
      </c>
    </row>
    <row r="2577" spans="1:21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0">
        <f t="shared" si="82"/>
        <v>41986.108726851846</v>
      </c>
      <c r="L2577" s="13" t="str">
        <f t="shared" si="83"/>
        <v>2014</v>
      </c>
      <c r="M2577" s="10">
        <f>(((I2577/60)/60)/24)+DATE(1970,1,1)</f>
        <v>42016.108726851846</v>
      </c>
      <c r="N2577" t="b">
        <v>0</v>
      </c>
      <c r="O2577">
        <v>0</v>
      </c>
      <c r="P2577" t="b">
        <v>0</v>
      </c>
      <c r="Q2577" t="s">
        <v>8284</v>
      </c>
      <c r="R2577" s="6">
        <f>E2577/D2577</f>
        <v>0</v>
      </c>
      <c r="S2577" s="5" t="e">
        <f>O2577/E2577</f>
        <v>#DIV/0!</v>
      </c>
      <c r="T2577" t="s">
        <v>8343</v>
      </c>
      <c r="U2577" t="s">
        <v>8344</v>
      </c>
    </row>
    <row r="2578" spans="1:21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0">
        <f t="shared" si="82"/>
        <v>42060.00980324074</v>
      </c>
      <c r="L2578" s="13" t="str">
        <f t="shared" si="83"/>
        <v>2015</v>
      </c>
      <c r="M2578" s="10">
        <f>(((I2578/60)/60)/24)+DATE(1970,1,1)</f>
        <v>42104.968136574069</v>
      </c>
      <c r="N2578" t="b">
        <v>0</v>
      </c>
      <c r="O2578">
        <v>0</v>
      </c>
      <c r="P2578" t="b">
        <v>0</v>
      </c>
      <c r="Q2578" t="s">
        <v>8284</v>
      </c>
      <c r="R2578" s="6">
        <f>E2578/D2578</f>
        <v>0</v>
      </c>
      <c r="S2578" s="5" t="e">
        <f>O2578/E2578</f>
        <v>#DIV/0!</v>
      </c>
      <c r="T2578" t="s">
        <v>8343</v>
      </c>
      <c r="U2578" t="s">
        <v>8344</v>
      </c>
    </row>
    <row r="2579" spans="1:21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0">
        <f t="shared" si="82"/>
        <v>41830.820567129631</v>
      </c>
      <c r="L2579" s="13" t="str">
        <f t="shared" si="83"/>
        <v>2014</v>
      </c>
      <c r="M2579" s="10">
        <f>(((I2579/60)/60)/24)+DATE(1970,1,1)</f>
        <v>41855.820567129631</v>
      </c>
      <c r="N2579" t="b">
        <v>0</v>
      </c>
      <c r="O2579">
        <v>0</v>
      </c>
      <c r="P2579" t="b">
        <v>0</v>
      </c>
      <c r="Q2579" t="s">
        <v>8284</v>
      </c>
      <c r="R2579" s="6">
        <f>E2579/D2579</f>
        <v>0</v>
      </c>
      <c r="S2579" s="5" t="e">
        <f>O2579/E2579</f>
        <v>#DIV/0!</v>
      </c>
      <c r="T2579" t="s">
        <v>8343</v>
      </c>
      <c r="U2579" t="s">
        <v>8344</v>
      </c>
    </row>
    <row r="2580" spans="1:21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0">
        <f t="shared" si="82"/>
        <v>42238.022905092599</v>
      </c>
      <c r="L2580" s="13" t="str">
        <f t="shared" si="83"/>
        <v>2015</v>
      </c>
      <c r="M2580" s="10">
        <f>(((I2580/60)/60)/24)+DATE(1970,1,1)</f>
        <v>42286.708333333328</v>
      </c>
      <c r="N2580" t="b">
        <v>0</v>
      </c>
      <c r="O2580">
        <v>0</v>
      </c>
      <c r="P2580" t="b">
        <v>0</v>
      </c>
      <c r="Q2580" t="s">
        <v>8284</v>
      </c>
      <c r="R2580" s="6">
        <f>E2580/D2580</f>
        <v>0</v>
      </c>
      <c r="S2580" s="5" t="e">
        <f>O2580/E2580</f>
        <v>#DIV/0!</v>
      </c>
      <c r="T2580" t="s">
        <v>8343</v>
      </c>
      <c r="U2580" t="s">
        <v>8344</v>
      </c>
    </row>
    <row r="2581" spans="1:21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0">
        <f t="shared" si="82"/>
        <v>41837.829895833333</v>
      </c>
      <c r="L2581" s="13" t="str">
        <f t="shared" si="83"/>
        <v>2014</v>
      </c>
      <c r="M2581" s="10">
        <f>(((I2581/60)/60)/24)+DATE(1970,1,1)</f>
        <v>41897.829895833333</v>
      </c>
      <c r="N2581" t="b">
        <v>0</v>
      </c>
      <c r="O2581">
        <v>12</v>
      </c>
      <c r="P2581" t="b">
        <v>0</v>
      </c>
      <c r="Q2581" t="s">
        <v>8284</v>
      </c>
      <c r="R2581" s="6">
        <f>E2581/D2581</f>
        <v>1.3849999999999999E-3</v>
      </c>
      <c r="S2581" s="5">
        <f>O2581/E2581</f>
        <v>4.3321299638989168E-2</v>
      </c>
      <c r="T2581" t="s">
        <v>8343</v>
      </c>
      <c r="U2581" t="s">
        <v>8344</v>
      </c>
    </row>
    <row r="2582" spans="1:21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0">
        <f t="shared" si="82"/>
        <v>42110.326423611114</v>
      </c>
      <c r="L2582" s="13" t="str">
        <f t="shared" si="83"/>
        <v>2015</v>
      </c>
      <c r="M2582" s="10">
        <f>(((I2582/60)/60)/24)+DATE(1970,1,1)</f>
        <v>42140.125</v>
      </c>
      <c r="N2582" t="b">
        <v>0</v>
      </c>
      <c r="O2582">
        <v>2</v>
      </c>
      <c r="P2582" t="b">
        <v>0</v>
      </c>
      <c r="Q2582" t="s">
        <v>8284</v>
      </c>
      <c r="R2582" s="6">
        <f>E2582/D2582</f>
        <v>6.0000000000000001E-3</v>
      </c>
      <c r="S2582" s="5">
        <f>O2582/E2582</f>
        <v>3.9215686274509803E-2</v>
      </c>
      <c r="T2582" t="s">
        <v>8343</v>
      </c>
      <c r="U2582" t="s">
        <v>8344</v>
      </c>
    </row>
    <row r="2583" spans="1:21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0">
        <f t="shared" si="82"/>
        <v>42294.628449074073</v>
      </c>
      <c r="L2583" s="13" t="str">
        <f t="shared" si="83"/>
        <v>2015</v>
      </c>
      <c r="M2583" s="10">
        <f>(((I2583/60)/60)/24)+DATE(1970,1,1)</f>
        <v>42324.670115740737</v>
      </c>
      <c r="N2583" t="b">
        <v>0</v>
      </c>
      <c r="O2583">
        <v>11</v>
      </c>
      <c r="P2583" t="b">
        <v>0</v>
      </c>
      <c r="Q2583" t="s">
        <v>8284</v>
      </c>
      <c r="R2583" s="6">
        <f>E2583/D2583</f>
        <v>0.106</v>
      </c>
      <c r="S2583" s="5">
        <f>O2583/E2583</f>
        <v>2.0754716981132074E-2</v>
      </c>
      <c r="T2583" t="s">
        <v>8343</v>
      </c>
      <c r="U2583" t="s">
        <v>8344</v>
      </c>
    </row>
    <row r="2584" spans="1:21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0">
        <f t="shared" si="82"/>
        <v>42642.988819444443</v>
      </c>
      <c r="L2584" s="13" t="str">
        <f t="shared" si="83"/>
        <v>2016</v>
      </c>
      <c r="M2584" s="10">
        <f>(((I2584/60)/60)/24)+DATE(1970,1,1)</f>
        <v>42672.988819444443</v>
      </c>
      <c r="N2584" t="b">
        <v>0</v>
      </c>
      <c r="O2584">
        <v>1</v>
      </c>
      <c r="P2584" t="b">
        <v>0</v>
      </c>
      <c r="Q2584" t="s">
        <v>8284</v>
      </c>
      <c r="R2584" s="6">
        <f>E2584/D2584</f>
        <v>1.1111111111111112E-5</v>
      </c>
      <c r="S2584" s="5">
        <f>O2584/E2584</f>
        <v>1</v>
      </c>
      <c r="T2584" t="s">
        <v>8343</v>
      </c>
      <c r="U2584" t="s">
        <v>8344</v>
      </c>
    </row>
    <row r="2585" spans="1:21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0">
        <f t="shared" si="82"/>
        <v>42019.76944444445</v>
      </c>
      <c r="L2585" s="13" t="str">
        <f t="shared" si="83"/>
        <v>2015</v>
      </c>
      <c r="M2585" s="10">
        <f>(((I2585/60)/60)/24)+DATE(1970,1,1)</f>
        <v>42079.727777777778</v>
      </c>
      <c r="N2585" t="b">
        <v>0</v>
      </c>
      <c r="O2585">
        <v>5</v>
      </c>
      <c r="P2585" t="b">
        <v>0</v>
      </c>
      <c r="Q2585" t="s">
        <v>8284</v>
      </c>
      <c r="R2585" s="6">
        <f>E2585/D2585</f>
        <v>5.0000000000000001E-3</v>
      </c>
      <c r="S2585" s="5">
        <f>O2585/E2585</f>
        <v>1</v>
      </c>
      <c r="T2585" t="s">
        <v>8343</v>
      </c>
      <c r="U2585" t="s">
        <v>8344</v>
      </c>
    </row>
    <row r="2586" spans="1:21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0">
        <f t="shared" si="82"/>
        <v>42140.173252314817</v>
      </c>
      <c r="L2586" s="13" t="str">
        <f t="shared" si="83"/>
        <v>2015</v>
      </c>
      <c r="M2586" s="10">
        <f>(((I2586/60)/60)/24)+DATE(1970,1,1)</f>
        <v>42170.173252314817</v>
      </c>
      <c r="N2586" t="b">
        <v>0</v>
      </c>
      <c r="O2586">
        <v>0</v>
      </c>
      <c r="P2586" t="b">
        <v>0</v>
      </c>
      <c r="Q2586" t="s">
        <v>8284</v>
      </c>
      <c r="R2586" s="6">
        <f>E2586/D2586</f>
        <v>0</v>
      </c>
      <c r="S2586" s="5" t="e">
        <f>O2586/E2586</f>
        <v>#DIV/0!</v>
      </c>
      <c r="T2586" t="s">
        <v>8343</v>
      </c>
      <c r="U2586" t="s">
        <v>8344</v>
      </c>
    </row>
    <row r="2587" spans="1:21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0">
        <f t="shared" si="82"/>
        <v>41795.963333333333</v>
      </c>
      <c r="L2587" s="13" t="str">
        <f t="shared" si="83"/>
        <v>2014</v>
      </c>
      <c r="M2587" s="10">
        <f>(((I2587/60)/60)/24)+DATE(1970,1,1)</f>
        <v>41825.963333333333</v>
      </c>
      <c r="N2587" t="b">
        <v>0</v>
      </c>
      <c r="O2587">
        <v>1</v>
      </c>
      <c r="P2587" t="b">
        <v>0</v>
      </c>
      <c r="Q2587" t="s">
        <v>8284</v>
      </c>
      <c r="R2587" s="6">
        <f>E2587/D2587</f>
        <v>1.6666666666666668E-3</v>
      </c>
      <c r="S2587" s="5">
        <f>O2587/E2587</f>
        <v>0.02</v>
      </c>
      <c r="T2587" t="s">
        <v>8343</v>
      </c>
      <c r="U2587" t="s">
        <v>8344</v>
      </c>
    </row>
    <row r="2588" spans="1:21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0">
        <f t="shared" si="82"/>
        <v>42333.330277777779</v>
      </c>
      <c r="L2588" s="13" t="str">
        <f t="shared" si="83"/>
        <v>2015</v>
      </c>
      <c r="M2588" s="10">
        <f>(((I2588/60)/60)/24)+DATE(1970,1,1)</f>
        <v>42363.330277777779</v>
      </c>
      <c r="N2588" t="b">
        <v>0</v>
      </c>
      <c r="O2588">
        <v>1</v>
      </c>
      <c r="P2588" t="b">
        <v>0</v>
      </c>
      <c r="Q2588" t="s">
        <v>8284</v>
      </c>
      <c r="R2588" s="6">
        <f>E2588/D2588</f>
        <v>1.6666666666666668E-3</v>
      </c>
      <c r="S2588" s="5">
        <f>O2588/E2588</f>
        <v>0.2</v>
      </c>
      <c r="T2588" t="s">
        <v>8343</v>
      </c>
      <c r="U2588" t="s">
        <v>8344</v>
      </c>
    </row>
    <row r="2589" spans="1:21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0">
        <f t="shared" si="82"/>
        <v>42338.675381944442</v>
      </c>
      <c r="L2589" s="13" t="str">
        <f t="shared" si="83"/>
        <v>2015</v>
      </c>
      <c r="M2589" s="10">
        <f>(((I2589/60)/60)/24)+DATE(1970,1,1)</f>
        <v>42368.675381944442</v>
      </c>
      <c r="N2589" t="b">
        <v>0</v>
      </c>
      <c r="O2589">
        <v>6</v>
      </c>
      <c r="P2589" t="b">
        <v>0</v>
      </c>
      <c r="Q2589" t="s">
        <v>8284</v>
      </c>
      <c r="R2589" s="6">
        <f>E2589/D2589</f>
        <v>2.4340000000000001E-2</v>
      </c>
      <c r="S2589" s="5">
        <f>O2589/E2589</f>
        <v>4.9301561216105174E-3</v>
      </c>
      <c r="T2589" t="s">
        <v>8343</v>
      </c>
      <c r="U2589" t="s">
        <v>8344</v>
      </c>
    </row>
    <row r="2590" spans="1:21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0">
        <f t="shared" si="82"/>
        <v>42042.676226851851</v>
      </c>
      <c r="L2590" s="13" t="str">
        <f t="shared" si="83"/>
        <v>2015</v>
      </c>
      <c r="M2590" s="10">
        <f>(((I2590/60)/60)/24)+DATE(1970,1,1)</f>
        <v>42094.551388888889</v>
      </c>
      <c r="N2590" t="b">
        <v>0</v>
      </c>
      <c r="O2590">
        <v>8</v>
      </c>
      <c r="P2590" t="b">
        <v>0</v>
      </c>
      <c r="Q2590" t="s">
        <v>8284</v>
      </c>
      <c r="R2590" s="6">
        <f>E2590/D2590</f>
        <v>3.8833333333333331E-2</v>
      </c>
      <c r="S2590" s="5">
        <f>O2590/E2590</f>
        <v>3.4334763948497854E-2</v>
      </c>
      <c r="T2590" t="s">
        <v>8343</v>
      </c>
      <c r="U2590" t="s">
        <v>8344</v>
      </c>
    </row>
    <row r="2591" spans="1:21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0">
        <f t="shared" si="82"/>
        <v>42422.536192129628</v>
      </c>
      <c r="L2591" s="13" t="str">
        <f t="shared" si="83"/>
        <v>2016</v>
      </c>
      <c r="M2591" s="10">
        <f>(((I2591/60)/60)/24)+DATE(1970,1,1)</f>
        <v>42452.494525462964</v>
      </c>
      <c r="N2591" t="b">
        <v>0</v>
      </c>
      <c r="O2591">
        <v>1</v>
      </c>
      <c r="P2591" t="b">
        <v>0</v>
      </c>
      <c r="Q2591" t="s">
        <v>8284</v>
      </c>
      <c r="R2591" s="6">
        <f>E2591/D2591</f>
        <v>1E-4</v>
      </c>
      <c r="S2591" s="5">
        <f>O2591/E2591</f>
        <v>0.2</v>
      </c>
      <c r="T2591" t="s">
        <v>8343</v>
      </c>
      <c r="U2591" t="s">
        <v>8344</v>
      </c>
    </row>
    <row r="2592" spans="1:21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0">
        <f t="shared" si="82"/>
        <v>42388.589085648149</v>
      </c>
      <c r="L2592" s="13" t="str">
        <f t="shared" si="83"/>
        <v>2016</v>
      </c>
      <c r="M2592" s="10">
        <f>(((I2592/60)/60)/24)+DATE(1970,1,1)</f>
        <v>42395.589085648149</v>
      </c>
      <c r="N2592" t="b">
        <v>0</v>
      </c>
      <c r="O2592">
        <v>0</v>
      </c>
      <c r="P2592" t="b">
        <v>0</v>
      </c>
      <c r="Q2592" t="s">
        <v>8284</v>
      </c>
      <c r="R2592" s="6">
        <f>E2592/D2592</f>
        <v>0</v>
      </c>
      <c r="S2592" s="5" t="e">
        <f>O2592/E2592</f>
        <v>#DIV/0!</v>
      </c>
      <c r="T2592" t="s">
        <v>8343</v>
      </c>
      <c r="U2592" t="s">
        <v>8344</v>
      </c>
    </row>
    <row r="2593" spans="1:21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0">
        <f t="shared" si="82"/>
        <v>42382.906527777777</v>
      </c>
      <c r="L2593" s="13" t="str">
        <f t="shared" si="83"/>
        <v>2016</v>
      </c>
      <c r="M2593" s="10">
        <f>(((I2593/60)/60)/24)+DATE(1970,1,1)</f>
        <v>42442.864861111113</v>
      </c>
      <c r="N2593" t="b">
        <v>0</v>
      </c>
      <c r="O2593">
        <v>2</v>
      </c>
      <c r="P2593" t="b">
        <v>0</v>
      </c>
      <c r="Q2593" t="s">
        <v>8284</v>
      </c>
      <c r="R2593" s="6">
        <f>E2593/D2593</f>
        <v>1.7333333333333333E-2</v>
      </c>
      <c r="S2593" s="5">
        <f>O2593/E2593</f>
        <v>7.6923076923076927E-2</v>
      </c>
      <c r="T2593" t="s">
        <v>8343</v>
      </c>
      <c r="U2593" t="s">
        <v>8344</v>
      </c>
    </row>
    <row r="2594" spans="1:21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0">
        <f t="shared" si="82"/>
        <v>41887.801168981481</v>
      </c>
      <c r="L2594" s="13" t="str">
        <f t="shared" si="83"/>
        <v>2014</v>
      </c>
      <c r="M2594" s="10">
        <f>(((I2594/60)/60)/24)+DATE(1970,1,1)</f>
        <v>41917.801168981481</v>
      </c>
      <c r="N2594" t="b">
        <v>0</v>
      </c>
      <c r="O2594">
        <v>1</v>
      </c>
      <c r="P2594" t="b">
        <v>0</v>
      </c>
      <c r="Q2594" t="s">
        <v>8284</v>
      </c>
      <c r="R2594" s="6">
        <f>E2594/D2594</f>
        <v>1.6666666666666668E-3</v>
      </c>
      <c r="S2594" s="5">
        <f>O2594/E2594</f>
        <v>0.02</v>
      </c>
      <c r="T2594" t="s">
        <v>8343</v>
      </c>
      <c r="U2594" t="s">
        <v>8344</v>
      </c>
    </row>
    <row r="2595" spans="1:21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0">
        <f t="shared" si="82"/>
        <v>42089.84520833334</v>
      </c>
      <c r="L2595" s="13" t="str">
        <f t="shared" si="83"/>
        <v>2015</v>
      </c>
      <c r="M2595" s="10">
        <f>(((I2595/60)/60)/24)+DATE(1970,1,1)</f>
        <v>42119.84520833334</v>
      </c>
      <c r="N2595" t="b">
        <v>0</v>
      </c>
      <c r="O2595">
        <v>0</v>
      </c>
      <c r="P2595" t="b">
        <v>0</v>
      </c>
      <c r="Q2595" t="s">
        <v>8284</v>
      </c>
      <c r="R2595" s="6">
        <f>E2595/D2595</f>
        <v>0</v>
      </c>
      <c r="S2595" s="5" t="e">
        <f>O2595/E2595</f>
        <v>#DIV/0!</v>
      </c>
      <c r="T2595" t="s">
        <v>8343</v>
      </c>
      <c r="U2595" t="s">
        <v>8344</v>
      </c>
    </row>
    <row r="2596" spans="1:21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0">
        <f t="shared" si="82"/>
        <v>41828.967916666668</v>
      </c>
      <c r="L2596" s="13" t="str">
        <f t="shared" si="83"/>
        <v>2014</v>
      </c>
      <c r="M2596" s="10">
        <f>(((I2596/60)/60)/24)+DATE(1970,1,1)</f>
        <v>41858.967916666668</v>
      </c>
      <c r="N2596" t="b">
        <v>0</v>
      </c>
      <c r="O2596">
        <v>1</v>
      </c>
      <c r="P2596" t="b">
        <v>0</v>
      </c>
      <c r="Q2596" t="s">
        <v>8284</v>
      </c>
      <c r="R2596" s="6">
        <f>E2596/D2596</f>
        <v>1.2500000000000001E-5</v>
      </c>
      <c r="S2596" s="5">
        <f>O2596/E2596</f>
        <v>1</v>
      </c>
      <c r="T2596" t="s">
        <v>8343</v>
      </c>
      <c r="U2596" t="s">
        <v>8344</v>
      </c>
    </row>
    <row r="2597" spans="1:21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0">
        <f t="shared" si="82"/>
        <v>42760.244212962964</v>
      </c>
      <c r="L2597" s="13" t="str">
        <f t="shared" si="83"/>
        <v>2017</v>
      </c>
      <c r="M2597" s="10">
        <f>(((I2597/60)/60)/24)+DATE(1970,1,1)</f>
        <v>42790.244212962964</v>
      </c>
      <c r="N2597" t="b">
        <v>0</v>
      </c>
      <c r="O2597">
        <v>19</v>
      </c>
      <c r="P2597" t="b">
        <v>0</v>
      </c>
      <c r="Q2597" t="s">
        <v>8284</v>
      </c>
      <c r="R2597" s="6">
        <f>E2597/D2597</f>
        <v>0.12166666666666667</v>
      </c>
      <c r="S2597" s="5">
        <f>O2597/E2597</f>
        <v>1.0410958904109589E-2</v>
      </c>
      <c r="T2597" t="s">
        <v>8343</v>
      </c>
      <c r="U2597" t="s">
        <v>8344</v>
      </c>
    </row>
    <row r="2598" spans="1:21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0">
        <f t="shared" si="82"/>
        <v>41828.664456018516</v>
      </c>
      <c r="L2598" s="13" t="str">
        <f t="shared" si="83"/>
        <v>2014</v>
      </c>
      <c r="M2598" s="10">
        <f>(((I2598/60)/60)/24)+DATE(1970,1,1)</f>
        <v>41858.664456018516</v>
      </c>
      <c r="N2598" t="b">
        <v>0</v>
      </c>
      <c r="O2598">
        <v>27</v>
      </c>
      <c r="P2598" t="b">
        <v>0</v>
      </c>
      <c r="Q2598" t="s">
        <v>8284</v>
      </c>
      <c r="R2598" s="6">
        <f>E2598/D2598</f>
        <v>0.23588571428571428</v>
      </c>
      <c r="S2598" s="5">
        <f>O2598/E2598</f>
        <v>3.2703488372093025E-3</v>
      </c>
      <c r="T2598" t="s">
        <v>8343</v>
      </c>
      <c r="U2598" t="s">
        <v>8344</v>
      </c>
    </row>
    <row r="2599" spans="1:21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0">
        <f t="shared" si="82"/>
        <v>42510.341631944444</v>
      </c>
      <c r="L2599" s="13" t="str">
        <f t="shared" si="83"/>
        <v>2016</v>
      </c>
      <c r="M2599" s="10">
        <f>(((I2599/60)/60)/24)+DATE(1970,1,1)</f>
        <v>42540.341631944444</v>
      </c>
      <c r="N2599" t="b">
        <v>0</v>
      </c>
      <c r="O2599">
        <v>7</v>
      </c>
      <c r="P2599" t="b">
        <v>0</v>
      </c>
      <c r="Q2599" t="s">
        <v>8284</v>
      </c>
      <c r="R2599" s="6">
        <f>E2599/D2599</f>
        <v>5.6666666666666664E-2</v>
      </c>
      <c r="S2599" s="5">
        <f>O2599/E2599</f>
        <v>8.2352941176470587E-2</v>
      </c>
      <c r="T2599" t="s">
        <v>8343</v>
      </c>
      <c r="U2599" t="s">
        <v>8344</v>
      </c>
    </row>
    <row r="2600" spans="1:21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0">
        <f t="shared" si="82"/>
        <v>42240.840289351851</v>
      </c>
      <c r="L2600" s="13" t="str">
        <f t="shared" si="83"/>
        <v>2015</v>
      </c>
      <c r="M2600" s="10">
        <f>(((I2600/60)/60)/24)+DATE(1970,1,1)</f>
        <v>42270.840289351851</v>
      </c>
      <c r="N2600" t="b">
        <v>0</v>
      </c>
      <c r="O2600">
        <v>14</v>
      </c>
      <c r="P2600" t="b">
        <v>0</v>
      </c>
      <c r="Q2600" t="s">
        <v>8284</v>
      </c>
      <c r="R2600" s="6">
        <f>E2600/D2600</f>
        <v>0.39</v>
      </c>
      <c r="S2600" s="5">
        <f>O2600/E2600</f>
        <v>1.1965811965811967E-2</v>
      </c>
      <c r="T2600" t="s">
        <v>8343</v>
      </c>
      <c r="U2600" t="s">
        <v>8344</v>
      </c>
    </row>
    <row r="2601" spans="1:21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0">
        <f t="shared" si="82"/>
        <v>41809.754016203704</v>
      </c>
      <c r="L2601" s="13" t="str">
        <f t="shared" si="83"/>
        <v>2014</v>
      </c>
      <c r="M2601" s="10">
        <f>(((I2601/60)/60)/24)+DATE(1970,1,1)</f>
        <v>41854.754016203704</v>
      </c>
      <c r="N2601" t="b">
        <v>0</v>
      </c>
      <c r="O2601">
        <v>5</v>
      </c>
      <c r="P2601" t="b">
        <v>0</v>
      </c>
      <c r="Q2601" t="s">
        <v>8284</v>
      </c>
      <c r="R2601" s="6">
        <f>E2601/D2601</f>
        <v>9.9546510341776348E-3</v>
      </c>
      <c r="S2601" s="5">
        <f>O2601/E2601</f>
        <v>5.5555555555555552E-2</v>
      </c>
      <c r="T2601" t="s">
        <v>8343</v>
      </c>
      <c r="U2601" t="s">
        <v>8344</v>
      </c>
    </row>
    <row r="2602" spans="1:21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0">
        <f t="shared" si="82"/>
        <v>42394.900462962964</v>
      </c>
      <c r="L2602" s="13" t="str">
        <f t="shared" si="83"/>
        <v>2016</v>
      </c>
      <c r="M2602" s="10">
        <f>(((I2602/60)/60)/24)+DATE(1970,1,1)</f>
        <v>42454.858796296292</v>
      </c>
      <c r="N2602" t="b">
        <v>0</v>
      </c>
      <c r="O2602">
        <v>30</v>
      </c>
      <c r="P2602" t="b">
        <v>0</v>
      </c>
      <c r="Q2602" t="s">
        <v>8284</v>
      </c>
      <c r="R2602" s="6">
        <f>E2602/D2602</f>
        <v>6.9320000000000007E-2</v>
      </c>
      <c r="S2602" s="5">
        <f>O2602/E2602</f>
        <v>8.6555106751298322E-3</v>
      </c>
      <c r="T2602" t="s">
        <v>8343</v>
      </c>
      <c r="U2602" t="s">
        <v>8344</v>
      </c>
    </row>
    <row r="2603" spans="1:21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0">
        <f t="shared" si="82"/>
        <v>41150.902187499996</v>
      </c>
      <c r="L2603" s="13" t="str">
        <f t="shared" si="83"/>
        <v>2012</v>
      </c>
      <c r="M2603" s="10">
        <f>(((I2603/60)/60)/24)+DATE(1970,1,1)</f>
        <v>41165.165972222225</v>
      </c>
      <c r="N2603" t="b">
        <v>1</v>
      </c>
      <c r="O2603">
        <v>151</v>
      </c>
      <c r="P2603" t="b">
        <v>1</v>
      </c>
      <c r="Q2603" t="s">
        <v>8301</v>
      </c>
      <c r="R2603" s="6">
        <f>E2603/D2603</f>
        <v>6.6139999999999999</v>
      </c>
      <c r="S2603" s="5">
        <f>O2603/E2603</f>
        <v>4.566071968551557E-2</v>
      </c>
      <c r="T2603" t="s">
        <v>8327</v>
      </c>
      <c r="U2603" t="s">
        <v>8362</v>
      </c>
    </row>
    <row r="2604" spans="1:21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0">
        <f t="shared" si="82"/>
        <v>41915.747314814813</v>
      </c>
      <c r="L2604" s="13" t="str">
        <f t="shared" si="83"/>
        <v>2014</v>
      </c>
      <c r="M2604" s="10">
        <f>(((I2604/60)/60)/24)+DATE(1970,1,1)</f>
        <v>41955.888888888891</v>
      </c>
      <c r="N2604" t="b">
        <v>1</v>
      </c>
      <c r="O2604">
        <v>489</v>
      </c>
      <c r="P2604" t="b">
        <v>1</v>
      </c>
      <c r="Q2604" t="s">
        <v>8301</v>
      </c>
      <c r="R2604" s="6">
        <f>E2604/D2604</f>
        <v>3.2609166666666667</v>
      </c>
      <c r="S2604" s="5">
        <f>O2604/E2604</f>
        <v>1.2496486161866551E-2</v>
      </c>
      <c r="T2604" t="s">
        <v>8327</v>
      </c>
      <c r="U2604" t="s">
        <v>8362</v>
      </c>
    </row>
    <row r="2605" spans="1:21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0">
        <f t="shared" si="82"/>
        <v>41617.912662037037</v>
      </c>
      <c r="L2605" s="13" t="str">
        <f t="shared" si="83"/>
        <v>2013</v>
      </c>
      <c r="M2605" s="10">
        <f>(((I2605/60)/60)/24)+DATE(1970,1,1)</f>
        <v>41631.912662037037</v>
      </c>
      <c r="N2605" t="b">
        <v>1</v>
      </c>
      <c r="O2605">
        <v>50</v>
      </c>
      <c r="P2605" t="b">
        <v>1</v>
      </c>
      <c r="Q2605" t="s">
        <v>8301</v>
      </c>
      <c r="R2605" s="6">
        <f>E2605/D2605</f>
        <v>1.0148571428571429</v>
      </c>
      <c r="S2605" s="5">
        <f>O2605/E2605</f>
        <v>2.8153153153153154E-2</v>
      </c>
      <c r="T2605" t="s">
        <v>8327</v>
      </c>
      <c r="U2605" t="s">
        <v>8362</v>
      </c>
    </row>
    <row r="2606" spans="1:21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0">
        <f t="shared" si="82"/>
        <v>40998.051192129627</v>
      </c>
      <c r="L2606" s="13" t="str">
        <f t="shared" si="83"/>
        <v>2012</v>
      </c>
      <c r="M2606" s="10">
        <f>(((I2606/60)/60)/24)+DATE(1970,1,1)</f>
        <v>41028.051192129627</v>
      </c>
      <c r="N2606" t="b">
        <v>1</v>
      </c>
      <c r="O2606">
        <v>321</v>
      </c>
      <c r="P2606" t="b">
        <v>1</v>
      </c>
      <c r="Q2606" t="s">
        <v>8301</v>
      </c>
      <c r="R2606" s="6">
        <f>E2606/D2606</f>
        <v>1.0421799999999999</v>
      </c>
      <c r="S2606" s="5">
        <f>O2606/E2606</f>
        <v>1.5400410677618071E-2</v>
      </c>
      <c r="T2606" t="s">
        <v>8327</v>
      </c>
      <c r="U2606" t="s">
        <v>8362</v>
      </c>
    </row>
    <row r="2607" spans="1:21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0">
        <f t="shared" si="82"/>
        <v>42508.541550925926</v>
      </c>
      <c r="L2607" s="13" t="str">
        <f t="shared" si="83"/>
        <v>2016</v>
      </c>
      <c r="M2607" s="10">
        <f>(((I2607/60)/60)/24)+DATE(1970,1,1)</f>
        <v>42538.541550925926</v>
      </c>
      <c r="N2607" t="b">
        <v>1</v>
      </c>
      <c r="O2607">
        <v>1762</v>
      </c>
      <c r="P2607" t="b">
        <v>1</v>
      </c>
      <c r="Q2607" t="s">
        <v>8301</v>
      </c>
      <c r="R2607" s="6">
        <f>E2607/D2607</f>
        <v>1.0742157000000001</v>
      </c>
      <c r="S2607" s="5">
        <f>O2607/E2607</f>
        <v>1.6402664753456871E-2</v>
      </c>
      <c r="T2607" t="s">
        <v>8327</v>
      </c>
      <c r="U2607" t="s">
        <v>8362</v>
      </c>
    </row>
    <row r="2608" spans="1:21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0">
        <f t="shared" si="82"/>
        <v>41726.712754629632</v>
      </c>
      <c r="L2608" s="13" t="str">
        <f t="shared" si="83"/>
        <v>2014</v>
      </c>
      <c r="M2608" s="10">
        <f>(((I2608/60)/60)/24)+DATE(1970,1,1)</f>
        <v>41758.712754629632</v>
      </c>
      <c r="N2608" t="b">
        <v>1</v>
      </c>
      <c r="O2608">
        <v>385</v>
      </c>
      <c r="P2608" t="b">
        <v>1</v>
      </c>
      <c r="Q2608" t="s">
        <v>8301</v>
      </c>
      <c r="R2608" s="6">
        <f>E2608/D2608</f>
        <v>1.1005454545454545</v>
      </c>
      <c r="S2608" s="5">
        <f>O2608/E2608</f>
        <v>3.1802412027094003E-2</v>
      </c>
      <c r="T2608" t="s">
        <v>8327</v>
      </c>
      <c r="U2608" t="s">
        <v>8362</v>
      </c>
    </row>
    <row r="2609" spans="1:21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0">
        <f t="shared" si="82"/>
        <v>42184.874675925923</v>
      </c>
      <c r="L2609" s="13" t="str">
        <f t="shared" si="83"/>
        <v>2015</v>
      </c>
      <c r="M2609" s="10">
        <f>(((I2609/60)/60)/24)+DATE(1970,1,1)</f>
        <v>42228.083333333328</v>
      </c>
      <c r="N2609" t="b">
        <v>1</v>
      </c>
      <c r="O2609">
        <v>398</v>
      </c>
      <c r="P2609" t="b">
        <v>1</v>
      </c>
      <c r="Q2609" t="s">
        <v>8301</v>
      </c>
      <c r="R2609" s="6">
        <f>E2609/D2609</f>
        <v>4.077</v>
      </c>
      <c r="S2609" s="5">
        <f>O2609/E2609</f>
        <v>1.2202599950944321E-2</v>
      </c>
      <c r="T2609" t="s">
        <v>8327</v>
      </c>
      <c r="U2609" t="s">
        <v>8362</v>
      </c>
    </row>
    <row r="2610" spans="1:21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0">
        <f t="shared" si="82"/>
        <v>42767.801712962959</v>
      </c>
      <c r="L2610" s="13" t="str">
        <f t="shared" si="83"/>
        <v>2017</v>
      </c>
      <c r="M2610" s="10">
        <f>(((I2610/60)/60)/24)+DATE(1970,1,1)</f>
        <v>42809</v>
      </c>
      <c r="N2610" t="b">
        <v>1</v>
      </c>
      <c r="O2610">
        <v>304</v>
      </c>
      <c r="P2610" t="b">
        <v>1</v>
      </c>
      <c r="Q2610" t="s">
        <v>8301</v>
      </c>
      <c r="R2610" s="6">
        <f>E2610/D2610</f>
        <v>2.2392500000000002</v>
      </c>
      <c r="S2610" s="5">
        <f>O2610/E2610</f>
        <v>1.6969967623088087E-2</v>
      </c>
      <c r="T2610" t="s">
        <v>8327</v>
      </c>
      <c r="U2610" t="s">
        <v>8362</v>
      </c>
    </row>
    <row r="2611" spans="1:21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0">
        <f t="shared" si="82"/>
        <v>41075.237858796296</v>
      </c>
      <c r="L2611" s="13" t="str">
        <f t="shared" si="83"/>
        <v>2012</v>
      </c>
      <c r="M2611" s="10">
        <f>(((I2611/60)/60)/24)+DATE(1970,1,1)</f>
        <v>41105.237858796296</v>
      </c>
      <c r="N2611" t="b">
        <v>1</v>
      </c>
      <c r="O2611">
        <v>676</v>
      </c>
      <c r="P2611" t="b">
        <v>1</v>
      </c>
      <c r="Q2611" t="s">
        <v>8301</v>
      </c>
      <c r="R2611" s="6">
        <f>E2611/D2611</f>
        <v>3.038011142857143</v>
      </c>
      <c r="S2611" s="5">
        <f>O2611/E2611</f>
        <v>6.35754274953755E-3</v>
      </c>
      <c r="T2611" t="s">
        <v>8327</v>
      </c>
      <c r="U2611" t="s">
        <v>8362</v>
      </c>
    </row>
    <row r="2612" spans="1:21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0">
        <f t="shared" si="82"/>
        <v>42564.881076388891</v>
      </c>
      <c r="L2612" s="13" t="str">
        <f t="shared" si="83"/>
        <v>2016</v>
      </c>
      <c r="M2612" s="10">
        <f>(((I2612/60)/60)/24)+DATE(1970,1,1)</f>
        <v>42604.290972222225</v>
      </c>
      <c r="N2612" t="b">
        <v>1</v>
      </c>
      <c r="O2612">
        <v>577</v>
      </c>
      <c r="P2612" t="b">
        <v>1</v>
      </c>
      <c r="Q2612" t="s">
        <v>8301</v>
      </c>
      <c r="R2612" s="6">
        <f>E2612/D2612</f>
        <v>1.4132510432681749</v>
      </c>
      <c r="S2612" s="5">
        <f>O2612/E2612</f>
        <v>1.7934482259160417E-2</v>
      </c>
      <c r="T2612" t="s">
        <v>8327</v>
      </c>
      <c r="U2612" t="s">
        <v>8362</v>
      </c>
    </row>
    <row r="2613" spans="1:21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0">
        <f t="shared" si="82"/>
        <v>42704.335810185185</v>
      </c>
      <c r="L2613" s="13" t="str">
        <f t="shared" si="83"/>
        <v>2016</v>
      </c>
      <c r="M2613" s="10">
        <f>(((I2613/60)/60)/24)+DATE(1970,1,1)</f>
        <v>42737.957638888889</v>
      </c>
      <c r="N2613" t="b">
        <v>1</v>
      </c>
      <c r="O2613">
        <v>3663</v>
      </c>
      <c r="P2613" t="b">
        <v>1</v>
      </c>
      <c r="Q2613" t="s">
        <v>8301</v>
      </c>
      <c r="R2613" s="6">
        <f>E2613/D2613</f>
        <v>27.906363636363636</v>
      </c>
      <c r="S2613" s="5">
        <f>O2613/E2613</f>
        <v>1.1932762159168648E-2</v>
      </c>
      <c r="T2613" t="s">
        <v>8327</v>
      </c>
      <c r="U2613" t="s">
        <v>8362</v>
      </c>
    </row>
    <row r="2614" spans="1:21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0">
        <f t="shared" si="82"/>
        <v>41982.143171296295</v>
      </c>
      <c r="L2614" s="13" t="str">
        <f t="shared" si="83"/>
        <v>2014</v>
      </c>
      <c r="M2614" s="10">
        <f>(((I2614/60)/60)/24)+DATE(1970,1,1)</f>
        <v>42013.143171296295</v>
      </c>
      <c r="N2614" t="b">
        <v>1</v>
      </c>
      <c r="O2614">
        <v>294</v>
      </c>
      <c r="P2614" t="b">
        <v>1</v>
      </c>
      <c r="Q2614" t="s">
        <v>8301</v>
      </c>
      <c r="R2614" s="6">
        <f>E2614/D2614</f>
        <v>1.7176130000000001</v>
      </c>
      <c r="S2614" s="5">
        <f>O2614/E2614</f>
        <v>1.7116777760764503E-2</v>
      </c>
      <c r="T2614" t="s">
        <v>8327</v>
      </c>
      <c r="U2614" t="s">
        <v>8362</v>
      </c>
    </row>
    <row r="2615" spans="1:21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0">
        <f t="shared" si="82"/>
        <v>41143.81821759259</v>
      </c>
      <c r="L2615" s="13" t="str">
        <f t="shared" si="83"/>
        <v>2012</v>
      </c>
      <c r="M2615" s="10">
        <f>(((I2615/60)/60)/24)+DATE(1970,1,1)</f>
        <v>41173.81821759259</v>
      </c>
      <c r="N2615" t="b">
        <v>1</v>
      </c>
      <c r="O2615">
        <v>28</v>
      </c>
      <c r="P2615" t="b">
        <v>1</v>
      </c>
      <c r="Q2615" t="s">
        <v>8301</v>
      </c>
      <c r="R2615" s="6">
        <f>E2615/D2615</f>
        <v>1.0101333333333333</v>
      </c>
      <c r="S2615" s="5">
        <f>O2615/E2615</f>
        <v>3.6958817317845828E-3</v>
      </c>
      <c r="T2615" t="s">
        <v>8327</v>
      </c>
      <c r="U2615" t="s">
        <v>8362</v>
      </c>
    </row>
    <row r="2616" spans="1:21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0">
        <f t="shared" si="82"/>
        <v>41730.708472222221</v>
      </c>
      <c r="L2616" s="13" t="str">
        <f t="shared" si="83"/>
        <v>2014</v>
      </c>
      <c r="M2616" s="10">
        <f>(((I2616/60)/60)/24)+DATE(1970,1,1)</f>
        <v>41759.208333333336</v>
      </c>
      <c r="N2616" t="b">
        <v>1</v>
      </c>
      <c r="O2616">
        <v>100</v>
      </c>
      <c r="P2616" t="b">
        <v>1</v>
      </c>
      <c r="Q2616" t="s">
        <v>8301</v>
      </c>
      <c r="R2616" s="6">
        <f>E2616/D2616</f>
        <v>1.02</v>
      </c>
      <c r="S2616" s="5">
        <f>O2616/E2616</f>
        <v>9.3370681605975722E-3</v>
      </c>
      <c r="T2616" t="s">
        <v>8327</v>
      </c>
      <c r="U2616" t="s">
        <v>8362</v>
      </c>
    </row>
    <row r="2617" spans="1:21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0">
        <f t="shared" si="82"/>
        <v>42453.49726851852</v>
      </c>
      <c r="L2617" s="13" t="str">
        <f t="shared" si="83"/>
        <v>2016</v>
      </c>
      <c r="M2617" s="10">
        <f>(((I2617/60)/60)/24)+DATE(1970,1,1)</f>
        <v>42490.5</v>
      </c>
      <c r="N2617" t="b">
        <v>0</v>
      </c>
      <c r="O2617">
        <v>72</v>
      </c>
      <c r="P2617" t="b">
        <v>1</v>
      </c>
      <c r="Q2617" t="s">
        <v>8301</v>
      </c>
      <c r="R2617" s="6">
        <f>E2617/D2617</f>
        <v>1.6976511744127936</v>
      </c>
      <c r="S2617" s="5">
        <f>O2617/E2617</f>
        <v>2.1195172210774212E-2</v>
      </c>
      <c r="T2617" t="s">
        <v>8327</v>
      </c>
      <c r="U2617" t="s">
        <v>8362</v>
      </c>
    </row>
    <row r="2618" spans="1:21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0">
        <f t="shared" si="82"/>
        <v>42211.99454861111</v>
      </c>
      <c r="L2618" s="13" t="str">
        <f t="shared" si="83"/>
        <v>2015</v>
      </c>
      <c r="M2618" s="10">
        <f>(((I2618/60)/60)/24)+DATE(1970,1,1)</f>
        <v>42241.99454861111</v>
      </c>
      <c r="N2618" t="b">
        <v>1</v>
      </c>
      <c r="O2618">
        <v>238</v>
      </c>
      <c r="P2618" t="b">
        <v>1</v>
      </c>
      <c r="Q2618" t="s">
        <v>8301</v>
      </c>
      <c r="R2618" s="6">
        <f>E2618/D2618</f>
        <v>1.14534</v>
      </c>
      <c r="S2618" s="5">
        <f>O2618/E2618</f>
        <v>8.3119423053416453E-3</v>
      </c>
      <c r="T2618" t="s">
        <v>8327</v>
      </c>
      <c r="U2618" t="s">
        <v>8362</v>
      </c>
    </row>
    <row r="2619" spans="1:21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0">
        <f t="shared" si="82"/>
        <v>41902.874432870369</v>
      </c>
      <c r="L2619" s="13" t="str">
        <f t="shared" si="83"/>
        <v>2014</v>
      </c>
      <c r="M2619" s="10">
        <f>(((I2619/60)/60)/24)+DATE(1970,1,1)</f>
        <v>41932.874432870369</v>
      </c>
      <c r="N2619" t="b">
        <v>1</v>
      </c>
      <c r="O2619">
        <v>159</v>
      </c>
      <c r="P2619" t="b">
        <v>1</v>
      </c>
      <c r="Q2619" t="s">
        <v>8301</v>
      </c>
      <c r="R2619" s="6">
        <f>E2619/D2619</f>
        <v>8.7759999999999998</v>
      </c>
      <c r="S2619" s="5">
        <f>O2619/E2619</f>
        <v>3.6235186873290796E-2</v>
      </c>
      <c r="T2619" t="s">
        <v>8327</v>
      </c>
      <c r="U2619" t="s">
        <v>8362</v>
      </c>
    </row>
    <row r="2620" spans="1:21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0">
        <f t="shared" si="82"/>
        <v>42279.792372685188</v>
      </c>
      <c r="L2620" s="13" t="str">
        <f t="shared" si="83"/>
        <v>2015</v>
      </c>
      <c r="M2620" s="10">
        <f>(((I2620/60)/60)/24)+DATE(1970,1,1)</f>
        <v>42339.834039351852</v>
      </c>
      <c r="N2620" t="b">
        <v>1</v>
      </c>
      <c r="O2620">
        <v>77</v>
      </c>
      <c r="P2620" t="b">
        <v>1</v>
      </c>
      <c r="Q2620" t="s">
        <v>8301</v>
      </c>
      <c r="R2620" s="6">
        <f>E2620/D2620</f>
        <v>1.0538666666666667</v>
      </c>
      <c r="S2620" s="5">
        <f>O2620/E2620</f>
        <v>4.8709514170040486E-3</v>
      </c>
      <c r="T2620" t="s">
        <v>8327</v>
      </c>
      <c r="U2620" t="s">
        <v>8362</v>
      </c>
    </row>
    <row r="2621" spans="1:21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0">
        <f t="shared" si="82"/>
        <v>42273.884305555555</v>
      </c>
      <c r="L2621" s="13" t="str">
        <f t="shared" si="83"/>
        <v>2015</v>
      </c>
      <c r="M2621" s="10">
        <f>(((I2621/60)/60)/24)+DATE(1970,1,1)</f>
        <v>42300.458333333328</v>
      </c>
      <c r="N2621" t="b">
        <v>1</v>
      </c>
      <c r="O2621">
        <v>53</v>
      </c>
      <c r="P2621" t="b">
        <v>1</v>
      </c>
      <c r="Q2621" t="s">
        <v>8301</v>
      </c>
      <c r="R2621" s="6">
        <f>E2621/D2621</f>
        <v>1.8839999999999999</v>
      </c>
      <c r="S2621" s="5">
        <f>O2621/E2621</f>
        <v>2.8131634819532909E-2</v>
      </c>
      <c r="T2621" t="s">
        <v>8327</v>
      </c>
      <c r="U2621" t="s">
        <v>8362</v>
      </c>
    </row>
    <row r="2622" spans="1:21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0">
        <f t="shared" si="82"/>
        <v>42251.16715277778</v>
      </c>
      <c r="L2622" s="13" t="str">
        <f t="shared" si="83"/>
        <v>2015</v>
      </c>
      <c r="M2622" s="10">
        <f>(((I2622/60)/60)/24)+DATE(1970,1,1)</f>
        <v>42288.041666666672</v>
      </c>
      <c r="N2622" t="b">
        <v>1</v>
      </c>
      <c r="O2622">
        <v>1251</v>
      </c>
      <c r="P2622" t="b">
        <v>1</v>
      </c>
      <c r="Q2622" t="s">
        <v>8301</v>
      </c>
      <c r="R2622" s="6">
        <f>E2622/D2622</f>
        <v>1.436523076923077</v>
      </c>
      <c r="S2622" s="5">
        <f>O2622/E2622</f>
        <v>1.3397733844539165E-2</v>
      </c>
      <c r="T2622" t="s">
        <v>8327</v>
      </c>
      <c r="U2622" t="s">
        <v>8362</v>
      </c>
    </row>
    <row r="2623" spans="1:21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0">
        <f t="shared" si="82"/>
        <v>42115.74754629629</v>
      </c>
      <c r="L2623" s="13" t="str">
        <f t="shared" si="83"/>
        <v>2015</v>
      </c>
      <c r="M2623" s="10">
        <f>(((I2623/60)/60)/24)+DATE(1970,1,1)</f>
        <v>42145.74754629629</v>
      </c>
      <c r="N2623" t="b">
        <v>1</v>
      </c>
      <c r="O2623">
        <v>465</v>
      </c>
      <c r="P2623" t="b">
        <v>1</v>
      </c>
      <c r="Q2623" t="s">
        <v>8301</v>
      </c>
      <c r="R2623" s="6">
        <f>E2623/D2623</f>
        <v>1.4588000000000001</v>
      </c>
      <c r="S2623" s="5">
        <f>O2623/E2623</f>
        <v>2.1250342747463669E-2</v>
      </c>
      <c r="T2623" t="s">
        <v>8327</v>
      </c>
      <c r="U2623" t="s">
        <v>8362</v>
      </c>
    </row>
    <row r="2624" spans="1:21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0">
        <f t="shared" si="82"/>
        <v>42689.74324074074</v>
      </c>
      <c r="L2624" s="13" t="str">
        <f t="shared" si="83"/>
        <v>2016</v>
      </c>
      <c r="M2624" s="10">
        <f>(((I2624/60)/60)/24)+DATE(1970,1,1)</f>
        <v>42734.74324074074</v>
      </c>
      <c r="N2624" t="b">
        <v>0</v>
      </c>
      <c r="O2624">
        <v>74</v>
      </c>
      <c r="P2624" t="b">
        <v>1</v>
      </c>
      <c r="Q2624" t="s">
        <v>8301</v>
      </c>
      <c r="R2624" s="6">
        <f>E2624/D2624</f>
        <v>1.3118399999999999</v>
      </c>
      <c r="S2624" s="5">
        <f>O2624/E2624</f>
        <v>3.7606212139691834E-2</v>
      </c>
      <c r="T2624" t="s">
        <v>8327</v>
      </c>
      <c r="U2624" t="s">
        <v>8362</v>
      </c>
    </row>
    <row r="2625" spans="1:21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0">
        <f t="shared" si="82"/>
        <v>42692.256550925929</v>
      </c>
      <c r="L2625" s="13" t="str">
        <f t="shared" si="83"/>
        <v>2016</v>
      </c>
      <c r="M2625" s="10">
        <f>(((I2625/60)/60)/24)+DATE(1970,1,1)</f>
        <v>42706.256550925929</v>
      </c>
      <c r="N2625" t="b">
        <v>0</v>
      </c>
      <c r="O2625">
        <v>62</v>
      </c>
      <c r="P2625" t="b">
        <v>1</v>
      </c>
      <c r="Q2625" t="s">
        <v>8301</v>
      </c>
      <c r="R2625" s="6">
        <f>E2625/D2625</f>
        <v>1.1399999999999999</v>
      </c>
      <c r="S2625" s="5">
        <f>O2625/E2625</f>
        <v>2.7192982456140352E-2</v>
      </c>
      <c r="T2625" t="s">
        <v>8327</v>
      </c>
      <c r="U2625" t="s">
        <v>8362</v>
      </c>
    </row>
    <row r="2626" spans="1:21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0">
        <f t="shared" si="82"/>
        <v>41144.42155092593</v>
      </c>
      <c r="L2626" s="13" t="str">
        <f t="shared" si="83"/>
        <v>2012</v>
      </c>
      <c r="M2626" s="10">
        <f>(((I2626/60)/60)/24)+DATE(1970,1,1)</f>
        <v>41165.42155092593</v>
      </c>
      <c r="N2626" t="b">
        <v>0</v>
      </c>
      <c r="O2626">
        <v>3468</v>
      </c>
      <c r="P2626" t="b">
        <v>1</v>
      </c>
      <c r="Q2626" t="s">
        <v>8301</v>
      </c>
      <c r="R2626" s="6">
        <f>E2626/D2626</f>
        <v>13.794206249999998</v>
      </c>
      <c r="S2626" s="5">
        <f>O2626/E2626</f>
        <v>3.142623737411495E-2</v>
      </c>
      <c r="T2626" t="s">
        <v>8327</v>
      </c>
      <c r="U2626" t="s">
        <v>8362</v>
      </c>
    </row>
    <row r="2627" spans="1:21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0">
        <f t="shared" ref="K2627:K2690" si="84">(((J2627/60)/60)/24)+DATE(1970,1,1)</f>
        <v>42658.810277777782</v>
      </c>
      <c r="L2627" s="13" t="str">
        <f t="shared" ref="L2627:L2690" si="85">TEXT(K2627,"yyyy")</f>
        <v>2016</v>
      </c>
      <c r="M2627" s="10">
        <f>(((I2627/60)/60)/24)+DATE(1970,1,1)</f>
        <v>42683.851944444439</v>
      </c>
      <c r="N2627" t="b">
        <v>0</v>
      </c>
      <c r="O2627">
        <v>52</v>
      </c>
      <c r="P2627" t="b">
        <v>1</v>
      </c>
      <c r="Q2627" t="s">
        <v>8301</v>
      </c>
      <c r="R2627" s="6">
        <f>E2627/D2627</f>
        <v>9.56</v>
      </c>
      <c r="S2627" s="5">
        <f>O2627/E2627</f>
        <v>3.626220362622036E-2</v>
      </c>
      <c r="T2627" t="s">
        <v>8327</v>
      </c>
      <c r="U2627" t="s">
        <v>8362</v>
      </c>
    </row>
    <row r="2628" spans="1:21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0">
        <f t="shared" si="84"/>
        <v>42128.628113425926</v>
      </c>
      <c r="L2628" s="13" t="str">
        <f t="shared" si="85"/>
        <v>2015</v>
      </c>
      <c r="M2628" s="10">
        <f>(((I2628/60)/60)/24)+DATE(1970,1,1)</f>
        <v>42158.628113425926</v>
      </c>
      <c r="N2628" t="b">
        <v>0</v>
      </c>
      <c r="O2628">
        <v>50</v>
      </c>
      <c r="P2628" t="b">
        <v>1</v>
      </c>
      <c r="Q2628" t="s">
        <v>8301</v>
      </c>
      <c r="R2628" s="6">
        <f>E2628/D2628</f>
        <v>1.1200000000000001</v>
      </c>
      <c r="S2628" s="5">
        <f>O2628/E2628</f>
        <v>1.7857142857142856E-2</v>
      </c>
      <c r="T2628" t="s">
        <v>8327</v>
      </c>
      <c r="U2628" t="s">
        <v>8362</v>
      </c>
    </row>
    <row r="2629" spans="1:21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0">
        <f t="shared" si="84"/>
        <v>42304.829409722224</v>
      </c>
      <c r="L2629" s="13" t="str">
        <f t="shared" si="85"/>
        <v>2015</v>
      </c>
      <c r="M2629" s="10">
        <f>(((I2629/60)/60)/24)+DATE(1970,1,1)</f>
        <v>42334.871076388896</v>
      </c>
      <c r="N2629" t="b">
        <v>0</v>
      </c>
      <c r="O2629">
        <v>45</v>
      </c>
      <c r="P2629" t="b">
        <v>1</v>
      </c>
      <c r="Q2629" t="s">
        <v>8301</v>
      </c>
      <c r="R2629" s="6">
        <f>E2629/D2629</f>
        <v>6.4666666666666668</v>
      </c>
      <c r="S2629" s="5">
        <f>O2629/E2629</f>
        <v>4.6391752577319589E-2</v>
      </c>
      <c r="T2629" t="s">
        <v>8327</v>
      </c>
      <c r="U2629" t="s">
        <v>8362</v>
      </c>
    </row>
    <row r="2630" spans="1:21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0">
        <f t="shared" si="84"/>
        <v>41953.966053240743</v>
      </c>
      <c r="L2630" s="13" t="str">
        <f t="shared" si="85"/>
        <v>2014</v>
      </c>
      <c r="M2630" s="10">
        <f>(((I2630/60)/60)/24)+DATE(1970,1,1)</f>
        <v>41973.966053240743</v>
      </c>
      <c r="N2630" t="b">
        <v>0</v>
      </c>
      <c r="O2630">
        <v>21</v>
      </c>
      <c r="P2630" t="b">
        <v>1</v>
      </c>
      <c r="Q2630" t="s">
        <v>8301</v>
      </c>
      <c r="R2630" s="6">
        <f>E2630/D2630</f>
        <v>1.1036948748510131</v>
      </c>
      <c r="S2630" s="5">
        <f>O2630/E2630</f>
        <v>2.267818574514039E-2</v>
      </c>
      <c r="T2630" t="s">
        <v>8327</v>
      </c>
      <c r="U2630" t="s">
        <v>8362</v>
      </c>
    </row>
    <row r="2631" spans="1:21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0">
        <f t="shared" si="84"/>
        <v>42108.538449074069</v>
      </c>
      <c r="L2631" s="13" t="str">
        <f t="shared" si="85"/>
        <v>2015</v>
      </c>
      <c r="M2631" s="10">
        <f>(((I2631/60)/60)/24)+DATE(1970,1,1)</f>
        <v>42138.538449074069</v>
      </c>
      <c r="N2631" t="b">
        <v>0</v>
      </c>
      <c r="O2631">
        <v>100</v>
      </c>
      <c r="P2631" t="b">
        <v>1</v>
      </c>
      <c r="Q2631" t="s">
        <v>8301</v>
      </c>
      <c r="R2631" s="6">
        <f>E2631/D2631</f>
        <v>1.2774000000000001</v>
      </c>
      <c r="S2631" s="5">
        <f>O2631/E2631</f>
        <v>1.5656802880851729E-2</v>
      </c>
      <c r="T2631" t="s">
        <v>8327</v>
      </c>
      <c r="U2631" t="s">
        <v>8362</v>
      </c>
    </row>
    <row r="2632" spans="1:21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0">
        <f t="shared" si="84"/>
        <v>42524.105462962965</v>
      </c>
      <c r="L2632" s="13" t="str">
        <f t="shared" si="85"/>
        <v>2016</v>
      </c>
      <c r="M2632" s="10">
        <f>(((I2632/60)/60)/24)+DATE(1970,1,1)</f>
        <v>42551.416666666672</v>
      </c>
      <c r="N2632" t="b">
        <v>0</v>
      </c>
      <c r="O2632">
        <v>81</v>
      </c>
      <c r="P2632" t="b">
        <v>1</v>
      </c>
      <c r="Q2632" t="s">
        <v>8301</v>
      </c>
      <c r="R2632" s="6">
        <f>E2632/D2632</f>
        <v>1.579</v>
      </c>
      <c r="S2632" s="5">
        <f>O2632/E2632</f>
        <v>2.5649145028499049E-2</v>
      </c>
      <c r="T2632" t="s">
        <v>8327</v>
      </c>
      <c r="U2632" t="s">
        <v>8362</v>
      </c>
    </row>
    <row r="2633" spans="1:21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0">
        <f t="shared" si="84"/>
        <v>42218.169293981482</v>
      </c>
      <c r="L2633" s="13" t="str">
        <f t="shared" si="85"/>
        <v>2015</v>
      </c>
      <c r="M2633" s="10">
        <f>(((I2633/60)/60)/24)+DATE(1970,1,1)</f>
        <v>42246.169293981482</v>
      </c>
      <c r="N2633" t="b">
        <v>0</v>
      </c>
      <c r="O2633">
        <v>286</v>
      </c>
      <c r="P2633" t="b">
        <v>1</v>
      </c>
      <c r="Q2633" t="s">
        <v>8301</v>
      </c>
      <c r="R2633" s="6">
        <f>E2633/D2633</f>
        <v>1.1466525000000001</v>
      </c>
      <c r="S2633" s="5">
        <f>O2633/E2633</f>
        <v>1.2471084308454393E-2</v>
      </c>
      <c r="T2633" t="s">
        <v>8327</v>
      </c>
      <c r="U2633" t="s">
        <v>8362</v>
      </c>
    </row>
    <row r="2634" spans="1:21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0">
        <f t="shared" si="84"/>
        <v>42494.061793981484</v>
      </c>
      <c r="L2634" s="13" t="str">
        <f t="shared" si="85"/>
        <v>2016</v>
      </c>
      <c r="M2634" s="10">
        <f>(((I2634/60)/60)/24)+DATE(1970,1,1)</f>
        <v>42519.061793981484</v>
      </c>
      <c r="N2634" t="b">
        <v>0</v>
      </c>
      <c r="O2634">
        <v>42</v>
      </c>
      <c r="P2634" t="b">
        <v>1</v>
      </c>
      <c r="Q2634" t="s">
        <v>8301</v>
      </c>
      <c r="R2634" s="6">
        <f>E2634/D2634</f>
        <v>1.3700934579439252</v>
      </c>
      <c r="S2634" s="5">
        <f>O2634/E2634</f>
        <v>2.8649386084583901E-2</v>
      </c>
      <c r="T2634" t="s">
        <v>8327</v>
      </c>
      <c r="U2634" t="s">
        <v>8362</v>
      </c>
    </row>
    <row r="2635" spans="1:21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0">
        <f t="shared" si="84"/>
        <v>41667.823287037041</v>
      </c>
      <c r="L2635" s="13" t="str">
        <f t="shared" si="85"/>
        <v>2014</v>
      </c>
      <c r="M2635" s="10">
        <f>(((I2635/60)/60)/24)+DATE(1970,1,1)</f>
        <v>41697.958333333336</v>
      </c>
      <c r="N2635" t="b">
        <v>0</v>
      </c>
      <c r="O2635">
        <v>199</v>
      </c>
      <c r="P2635" t="b">
        <v>1</v>
      </c>
      <c r="Q2635" t="s">
        <v>8301</v>
      </c>
      <c r="R2635" s="6">
        <f>E2635/D2635</f>
        <v>3.5461999999999998</v>
      </c>
      <c r="S2635" s="5">
        <f>O2635/E2635</f>
        <v>1.1223281258812249E-2</v>
      </c>
      <c r="T2635" t="s">
        <v>8327</v>
      </c>
      <c r="U2635" t="s">
        <v>8362</v>
      </c>
    </row>
    <row r="2636" spans="1:21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0">
        <f t="shared" si="84"/>
        <v>42612.656493055561</v>
      </c>
      <c r="L2636" s="13" t="str">
        <f t="shared" si="85"/>
        <v>2016</v>
      </c>
      <c r="M2636" s="10">
        <f>(((I2636/60)/60)/24)+DATE(1970,1,1)</f>
        <v>42642.656493055561</v>
      </c>
      <c r="N2636" t="b">
        <v>0</v>
      </c>
      <c r="O2636">
        <v>25</v>
      </c>
      <c r="P2636" t="b">
        <v>1</v>
      </c>
      <c r="Q2636" t="s">
        <v>8301</v>
      </c>
      <c r="R2636" s="6">
        <f>E2636/D2636</f>
        <v>1.0602150537634409</v>
      </c>
      <c r="S2636" s="5">
        <f>O2636/E2636</f>
        <v>2.5354969574036511E-2</v>
      </c>
      <c r="T2636" t="s">
        <v>8327</v>
      </c>
      <c r="U2636" t="s">
        <v>8362</v>
      </c>
    </row>
    <row r="2637" spans="1:21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0">
        <f t="shared" si="84"/>
        <v>42037.950937500005</v>
      </c>
      <c r="L2637" s="13" t="str">
        <f t="shared" si="85"/>
        <v>2015</v>
      </c>
      <c r="M2637" s="10">
        <f>(((I2637/60)/60)/24)+DATE(1970,1,1)</f>
        <v>42072.909270833334</v>
      </c>
      <c r="N2637" t="b">
        <v>0</v>
      </c>
      <c r="O2637">
        <v>84</v>
      </c>
      <c r="P2637" t="b">
        <v>1</v>
      </c>
      <c r="Q2637" t="s">
        <v>8301</v>
      </c>
      <c r="R2637" s="6">
        <f>E2637/D2637</f>
        <v>1</v>
      </c>
      <c r="S2637" s="5">
        <f>O2637/E2637</f>
        <v>7.3043478260869567E-3</v>
      </c>
      <c r="T2637" t="s">
        <v>8327</v>
      </c>
      <c r="U2637" t="s">
        <v>8362</v>
      </c>
    </row>
    <row r="2638" spans="1:21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0">
        <f t="shared" si="84"/>
        <v>42636.614745370374</v>
      </c>
      <c r="L2638" s="13" t="str">
        <f t="shared" si="85"/>
        <v>2016</v>
      </c>
      <c r="M2638" s="10">
        <f>(((I2638/60)/60)/24)+DATE(1970,1,1)</f>
        <v>42659.041666666672</v>
      </c>
      <c r="N2638" t="b">
        <v>0</v>
      </c>
      <c r="O2638">
        <v>50</v>
      </c>
      <c r="P2638" t="b">
        <v>1</v>
      </c>
      <c r="Q2638" t="s">
        <v>8301</v>
      </c>
      <c r="R2638" s="6">
        <f>E2638/D2638</f>
        <v>1.873</v>
      </c>
      <c r="S2638" s="5">
        <f>O2638/E2638</f>
        <v>2.6695141484249868E-2</v>
      </c>
      <c r="T2638" t="s">
        <v>8327</v>
      </c>
      <c r="U2638" t="s">
        <v>8362</v>
      </c>
    </row>
    <row r="2639" spans="1:21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0">
        <f t="shared" si="84"/>
        <v>42639.549479166672</v>
      </c>
      <c r="L2639" s="13" t="str">
        <f t="shared" si="85"/>
        <v>2016</v>
      </c>
      <c r="M2639" s="10">
        <f>(((I2639/60)/60)/24)+DATE(1970,1,1)</f>
        <v>42655.549479166672</v>
      </c>
      <c r="N2639" t="b">
        <v>0</v>
      </c>
      <c r="O2639">
        <v>26</v>
      </c>
      <c r="P2639" t="b">
        <v>1</v>
      </c>
      <c r="Q2639" t="s">
        <v>8301</v>
      </c>
      <c r="R2639" s="6">
        <f>E2639/D2639</f>
        <v>1.6619999999999999</v>
      </c>
      <c r="S2639" s="5">
        <f>O2639/E2639</f>
        <v>3.1287605294825514E-2</v>
      </c>
      <c r="T2639" t="s">
        <v>8327</v>
      </c>
      <c r="U2639" t="s">
        <v>8362</v>
      </c>
    </row>
    <row r="2640" spans="1:21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0">
        <f t="shared" si="84"/>
        <v>41989.913136574076</v>
      </c>
      <c r="L2640" s="13" t="str">
        <f t="shared" si="85"/>
        <v>2014</v>
      </c>
      <c r="M2640" s="10">
        <f>(((I2640/60)/60)/24)+DATE(1970,1,1)</f>
        <v>42019.913136574076</v>
      </c>
      <c r="N2640" t="b">
        <v>0</v>
      </c>
      <c r="O2640">
        <v>14</v>
      </c>
      <c r="P2640" t="b">
        <v>1</v>
      </c>
      <c r="Q2640" t="s">
        <v>8301</v>
      </c>
      <c r="R2640" s="6">
        <f>E2640/D2640</f>
        <v>1.0172910662824208</v>
      </c>
      <c r="S2640" s="5">
        <f>O2640/E2640</f>
        <v>3.9660056657223795E-2</v>
      </c>
      <c r="T2640" t="s">
        <v>8327</v>
      </c>
      <c r="U2640" t="s">
        <v>8362</v>
      </c>
    </row>
    <row r="2641" spans="1:21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0">
        <f t="shared" si="84"/>
        <v>42024.86513888889</v>
      </c>
      <c r="L2641" s="13" t="str">
        <f t="shared" si="85"/>
        <v>2015</v>
      </c>
      <c r="M2641" s="10">
        <f>(((I2641/60)/60)/24)+DATE(1970,1,1)</f>
        <v>42054.86513888889</v>
      </c>
      <c r="N2641" t="b">
        <v>0</v>
      </c>
      <c r="O2641">
        <v>49</v>
      </c>
      <c r="P2641" t="b">
        <v>1</v>
      </c>
      <c r="Q2641" t="s">
        <v>8301</v>
      </c>
      <c r="R2641" s="6">
        <f>E2641/D2641</f>
        <v>1.64</v>
      </c>
      <c r="S2641" s="5">
        <f>O2641/E2641</f>
        <v>9.959349593495935E-2</v>
      </c>
      <c r="T2641" t="s">
        <v>8327</v>
      </c>
      <c r="U2641" t="s">
        <v>8362</v>
      </c>
    </row>
    <row r="2642" spans="1:21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0">
        <f t="shared" si="84"/>
        <v>42103.160578703704</v>
      </c>
      <c r="L2642" s="13" t="str">
        <f t="shared" si="85"/>
        <v>2015</v>
      </c>
      <c r="M2642" s="10">
        <f>(((I2642/60)/60)/24)+DATE(1970,1,1)</f>
        <v>42163.160578703704</v>
      </c>
      <c r="N2642" t="b">
        <v>0</v>
      </c>
      <c r="O2642">
        <v>69</v>
      </c>
      <c r="P2642" t="b">
        <v>1</v>
      </c>
      <c r="Q2642" t="s">
        <v>8301</v>
      </c>
      <c r="R2642" s="6">
        <f>E2642/D2642</f>
        <v>1.0566666666666666</v>
      </c>
      <c r="S2642" s="5">
        <f>O2642/E2642</f>
        <v>2.1766561514195582E-2</v>
      </c>
      <c r="T2642" t="s">
        <v>8327</v>
      </c>
      <c r="U2642" t="s">
        <v>8362</v>
      </c>
    </row>
    <row r="2643" spans="1:21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0">
        <f t="shared" si="84"/>
        <v>41880.827118055553</v>
      </c>
      <c r="L2643" s="13" t="str">
        <f t="shared" si="85"/>
        <v>2014</v>
      </c>
      <c r="M2643" s="10">
        <f>(((I2643/60)/60)/24)+DATE(1970,1,1)</f>
        <v>41897.839583333334</v>
      </c>
      <c r="N2643" t="b">
        <v>0</v>
      </c>
      <c r="O2643">
        <v>1</v>
      </c>
      <c r="P2643" t="b">
        <v>0</v>
      </c>
      <c r="Q2643" t="s">
        <v>8301</v>
      </c>
      <c r="R2643" s="6">
        <f>E2643/D2643</f>
        <v>0.01</v>
      </c>
      <c r="S2643" s="5">
        <f>O2643/E2643</f>
        <v>6.6666666666666666E-2</v>
      </c>
      <c r="T2643" t="s">
        <v>8327</v>
      </c>
      <c r="U2643" t="s">
        <v>8362</v>
      </c>
    </row>
    <row r="2644" spans="1:21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0">
        <f t="shared" si="84"/>
        <v>42536.246620370366</v>
      </c>
      <c r="L2644" s="13" t="str">
        <f t="shared" si="85"/>
        <v>2016</v>
      </c>
      <c r="M2644" s="10">
        <f>(((I2644/60)/60)/24)+DATE(1970,1,1)</f>
        <v>42566.289583333331</v>
      </c>
      <c r="N2644" t="b">
        <v>0</v>
      </c>
      <c r="O2644">
        <v>0</v>
      </c>
      <c r="P2644" t="b">
        <v>0</v>
      </c>
      <c r="Q2644" t="s">
        <v>8301</v>
      </c>
      <c r="R2644" s="6">
        <f>E2644/D2644</f>
        <v>0</v>
      </c>
      <c r="S2644" s="5" t="e">
        <f>O2644/E2644</f>
        <v>#DIV/0!</v>
      </c>
      <c r="T2644" t="s">
        <v>8327</v>
      </c>
      <c r="U2644" t="s">
        <v>8362</v>
      </c>
    </row>
    <row r="2645" spans="1:21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0">
        <f t="shared" si="84"/>
        <v>42689.582349537035</v>
      </c>
      <c r="L2645" s="13" t="str">
        <f t="shared" si="85"/>
        <v>2016</v>
      </c>
      <c r="M2645" s="10">
        <f>(((I2645/60)/60)/24)+DATE(1970,1,1)</f>
        <v>42725.332638888889</v>
      </c>
      <c r="N2645" t="b">
        <v>1</v>
      </c>
      <c r="O2645">
        <v>1501</v>
      </c>
      <c r="P2645" t="b">
        <v>0</v>
      </c>
      <c r="Q2645" t="s">
        <v>8301</v>
      </c>
      <c r="R2645" s="6">
        <f>E2645/D2645</f>
        <v>0.33559730999999998</v>
      </c>
      <c r="S2645" s="5">
        <f>O2645/E2645</f>
        <v>4.4726222626754663E-3</v>
      </c>
      <c r="T2645" t="s">
        <v>8327</v>
      </c>
      <c r="U2645" t="s">
        <v>8362</v>
      </c>
    </row>
    <row r="2646" spans="1:21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0">
        <f t="shared" si="84"/>
        <v>42774.792071759264</v>
      </c>
      <c r="L2646" s="13" t="str">
        <f t="shared" si="85"/>
        <v>2017</v>
      </c>
      <c r="M2646" s="10">
        <f>(((I2646/60)/60)/24)+DATE(1970,1,1)</f>
        <v>42804.792071759264</v>
      </c>
      <c r="N2646" t="b">
        <v>1</v>
      </c>
      <c r="O2646">
        <v>52</v>
      </c>
      <c r="P2646" t="b">
        <v>0</v>
      </c>
      <c r="Q2646" t="s">
        <v>8301</v>
      </c>
      <c r="R2646" s="6">
        <f>E2646/D2646</f>
        <v>2.053E-2</v>
      </c>
      <c r="S2646" s="5">
        <f>O2646/E2646</f>
        <v>2.5328787140769606E-2</v>
      </c>
      <c r="T2646" t="s">
        <v>8327</v>
      </c>
      <c r="U2646" t="s">
        <v>8362</v>
      </c>
    </row>
    <row r="2647" spans="1:21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0">
        <f t="shared" si="84"/>
        <v>41921.842627314814</v>
      </c>
      <c r="L2647" s="13" t="str">
        <f t="shared" si="85"/>
        <v>2014</v>
      </c>
      <c r="M2647" s="10">
        <f>(((I2647/60)/60)/24)+DATE(1970,1,1)</f>
        <v>41951.884293981479</v>
      </c>
      <c r="N2647" t="b">
        <v>1</v>
      </c>
      <c r="O2647">
        <v>23</v>
      </c>
      <c r="P2647" t="b">
        <v>0</v>
      </c>
      <c r="Q2647" t="s">
        <v>8301</v>
      </c>
      <c r="R2647" s="6">
        <f>E2647/D2647</f>
        <v>0.105</v>
      </c>
      <c r="S2647" s="5">
        <f>O2647/E2647</f>
        <v>1.0952380952380953E-2</v>
      </c>
      <c r="T2647" t="s">
        <v>8327</v>
      </c>
      <c r="U2647" t="s">
        <v>8362</v>
      </c>
    </row>
    <row r="2648" spans="1:21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0">
        <f t="shared" si="84"/>
        <v>42226.313298611116</v>
      </c>
      <c r="L2648" s="13" t="str">
        <f t="shared" si="85"/>
        <v>2015</v>
      </c>
      <c r="M2648" s="10">
        <f>(((I2648/60)/60)/24)+DATE(1970,1,1)</f>
        <v>42256.313298611116</v>
      </c>
      <c r="N2648" t="b">
        <v>1</v>
      </c>
      <c r="O2648">
        <v>535</v>
      </c>
      <c r="P2648" t="b">
        <v>0</v>
      </c>
      <c r="Q2648" t="s">
        <v>8301</v>
      </c>
      <c r="R2648" s="6">
        <f>E2648/D2648</f>
        <v>8.4172839999999999E-2</v>
      </c>
      <c r="S2648" s="5">
        <f>O2648/E2648</f>
        <v>1.2711938910460905E-2</v>
      </c>
      <c r="T2648" t="s">
        <v>8327</v>
      </c>
      <c r="U2648" t="s">
        <v>8362</v>
      </c>
    </row>
    <row r="2649" spans="1:21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0">
        <f t="shared" si="84"/>
        <v>42200.261793981481</v>
      </c>
      <c r="L2649" s="13" t="str">
        <f t="shared" si="85"/>
        <v>2015</v>
      </c>
      <c r="M2649" s="10">
        <f>(((I2649/60)/60)/24)+DATE(1970,1,1)</f>
        <v>42230.261793981481</v>
      </c>
      <c r="N2649" t="b">
        <v>0</v>
      </c>
      <c r="O2649">
        <v>3</v>
      </c>
      <c r="P2649" t="b">
        <v>0</v>
      </c>
      <c r="Q2649" t="s">
        <v>8301</v>
      </c>
      <c r="R2649" s="6">
        <f>E2649/D2649</f>
        <v>1.44E-2</v>
      </c>
      <c r="S2649" s="5">
        <f>O2649/E2649</f>
        <v>8.3333333333333329E-2</v>
      </c>
      <c r="T2649" t="s">
        <v>8327</v>
      </c>
      <c r="U2649" t="s">
        <v>8362</v>
      </c>
    </row>
    <row r="2650" spans="1:21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0">
        <f t="shared" si="84"/>
        <v>42408.714814814812</v>
      </c>
      <c r="L2650" s="13" t="str">
        <f t="shared" si="85"/>
        <v>2016</v>
      </c>
      <c r="M2650" s="10">
        <f>(((I2650/60)/60)/24)+DATE(1970,1,1)</f>
        <v>42438.714814814812</v>
      </c>
      <c r="N2650" t="b">
        <v>0</v>
      </c>
      <c r="O2650">
        <v>6</v>
      </c>
      <c r="P2650" t="b">
        <v>0</v>
      </c>
      <c r="Q2650" t="s">
        <v>8301</v>
      </c>
      <c r="R2650" s="6">
        <f>E2650/D2650</f>
        <v>8.8333333333333337E-3</v>
      </c>
      <c r="S2650" s="5">
        <f>O2650/E2650</f>
        <v>5.6603773584905662E-2</v>
      </c>
      <c r="T2650" t="s">
        <v>8327</v>
      </c>
      <c r="U2650" t="s">
        <v>8362</v>
      </c>
    </row>
    <row r="2651" spans="1:2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0">
        <f t="shared" si="84"/>
        <v>42341.99700231482</v>
      </c>
      <c r="L2651" s="13" t="str">
        <f t="shared" si="85"/>
        <v>2015</v>
      </c>
      <c r="M2651" s="10">
        <f>(((I2651/60)/60)/24)+DATE(1970,1,1)</f>
        <v>42401.99700231482</v>
      </c>
      <c r="N2651" t="b">
        <v>0</v>
      </c>
      <c r="O2651">
        <v>3</v>
      </c>
      <c r="P2651" t="b">
        <v>0</v>
      </c>
      <c r="Q2651" t="s">
        <v>8301</v>
      </c>
      <c r="R2651" s="6">
        <f>E2651/D2651</f>
        <v>9.9200000000000004E-4</v>
      </c>
      <c r="S2651" s="5">
        <f>O2651/E2651</f>
        <v>2.4193548387096774E-2</v>
      </c>
      <c r="T2651" t="s">
        <v>8327</v>
      </c>
      <c r="U2651" t="s">
        <v>8362</v>
      </c>
    </row>
    <row r="2652" spans="1:21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0">
        <f t="shared" si="84"/>
        <v>42695.624340277776</v>
      </c>
      <c r="L2652" s="13" t="str">
        <f t="shared" si="85"/>
        <v>2016</v>
      </c>
      <c r="M2652" s="10">
        <f>(((I2652/60)/60)/24)+DATE(1970,1,1)</f>
        <v>42725.624340277776</v>
      </c>
      <c r="N2652" t="b">
        <v>0</v>
      </c>
      <c r="O2652">
        <v>5</v>
      </c>
      <c r="P2652" t="b">
        <v>0</v>
      </c>
      <c r="Q2652" t="s">
        <v>8301</v>
      </c>
      <c r="R2652" s="6">
        <f>E2652/D2652</f>
        <v>5.966666666666667E-3</v>
      </c>
      <c r="S2652" s="5">
        <f>O2652/E2652</f>
        <v>1.3966480446927373E-2</v>
      </c>
      <c r="T2652" t="s">
        <v>8327</v>
      </c>
      <c r="U2652" t="s">
        <v>8362</v>
      </c>
    </row>
    <row r="2653" spans="1:21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0">
        <f t="shared" si="84"/>
        <v>42327.805659722217</v>
      </c>
      <c r="L2653" s="13" t="str">
        <f t="shared" si="85"/>
        <v>2015</v>
      </c>
      <c r="M2653" s="10">
        <f>(((I2653/60)/60)/24)+DATE(1970,1,1)</f>
        <v>42355.805659722217</v>
      </c>
      <c r="N2653" t="b">
        <v>0</v>
      </c>
      <c r="O2653">
        <v>17</v>
      </c>
      <c r="P2653" t="b">
        <v>0</v>
      </c>
      <c r="Q2653" t="s">
        <v>8301</v>
      </c>
      <c r="R2653" s="6">
        <f>E2653/D2653</f>
        <v>1.8689285714285714E-2</v>
      </c>
      <c r="S2653" s="5">
        <f>O2653/E2653</f>
        <v>3.2486145614370344E-3</v>
      </c>
      <c r="T2653" t="s">
        <v>8327</v>
      </c>
      <c r="U2653" t="s">
        <v>8362</v>
      </c>
    </row>
    <row r="2654" spans="1:21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0">
        <f t="shared" si="84"/>
        <v>41953.158854166672</v>
      </c>
      <c r="L2654" s="13" t="str">
        <f t="shared" si="85"/>
        <v>2014</v>
      </c>
      <c r="M2654" s="10">
        <f>(((I2654/60)/60)/24)+DATE(1970,1,1)</f>
        <v>41983.158854166672</v>
      </c>
      <c r="N2654" t="b">
        <v>0</v>
      </c>
      <c r="O2654">
        <v>11</v>
      </c>
      <c r="P2654" t="b">
        <v>0</v>
      </c>
      <c r="Q2654" t="s">
        <v>8301</v>
      </c>
      <c r="R2654" s="6">
        <f>E2654/D2654</f>
        <v>8.8500000000000002E-3</v>
      </c>
      <c r="S2654" s="5">
        <f>O2654/E2654</f>
        <v>1.2429378531073447E-2</v>
      </c>
      <c r="T2654" t="s">
        <v>8327</v>
      </c>
      <c r="U2654" t="s">
        <v>8362</v>
      </c>
    </row>
    <row r="2655" spans="1:21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0">
        <f t="shared" si="84"/>
        <v>41771.651932870373</v>
      </c>
      <c r="L2655" s="13" t="str">
        <f t="shared" si="85"/>
        <v>2014</v>
      </c>
      <c r="M2655" s="10">
        <f>(((I2655/60)/60)/24)+DATE(1970,1,1)</f>
        <v>41803.166666666664</v>
      </c>
      <c r="N2655" t="b">
        <v>0</v>
      </c>
      <c r="O2655">
        <v>70</v>
      </c>
      <c r="P2655" t="b">
        <v>0</v>
      </c>
      <c r="Q2655" t="s">
        <v>8301</v>
      </c>
      <c r="R2655" s="6">
        <f>E2655/D2655</f>
        <v>0.1152156862745098</v>
      </c>
      <c r="S2655" s="5">
        <f>O2655/E2655</f>
        <v>1.1912865895166781E-2</v>
      </c>
      <c r="T2655" t="s">
        <v>8327</v>
      </c>
      <c r="U2655" t="s">
        <v>8362</v>
      </c>
    </row>
    <row r="2656" spans="1:21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0">
        <f t="shared" si="84"/>
        <v>42055.600995370376</v>
      </c>
      <c r="L2656" s="13" t="str">
        <f t="shared" si="85"/>
        <v>2015</v>
      </c>
      <c r="M2656" s="10">
        <f>(((I2656/60)/60)/24)+DATE(1970,1,1)</f>
        <v>42115.559328703705</v>
      </c>
      <c r="N2656" t="b">
        <v>0</v>
      </c>
      <c r="O2656">
        <v>6</v>
      </c>
      <c r="P2656" t="b">
        <v>0</v>
      </c>
      <c r="Q2656" t="s">
        <v>8301</v>
      </c>
      <c r="R2656" s="6">
        <f>E2656/D2656</f>
        <v>5.1000000000000004E-4</v>
      </c>
      <c r="S2656" s="5">
        <f>O2656/E2656</f>
        <v>0.11764705882352941</v>
      </c>
      <c r="T2656" t="s">
        <v>8327</v>
      </c>
      <c r="U2656" t="s">
        <v>8362</v>
      </c>
    </row>
    <row r="2657" spans="1:2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0">
        <f t="shared" si="84"/>
        <v>42381.866284722222</v>
      </c>
      <c r="L2657" s="13" t="str">
        <f t="shared" si="85"/>
        <v>2016</v>
      </c>
      <c r="M2657" s="10">
        <f>(((I2657/60)/60)/24)+DATE(1970,1,1)</f>
        <v>42409.833333333328</v>
      </c>
      <c r="N2657" t="b">
        <v>0</v>
      </c>
      <c r="O2657">
        <v>43</v>
      </c>
      <c r="P2657" t="b">
        <v>0</v>
      </c>
      <c r="Q2657" t="s">
        <v>8301</v>
      </c>
      <c r="R2657" s="6">
        <f>E2657/D2657</f>
        <v>0.21033333333333334</v>
      </c>
      <c r="S2657" s="5">
        <f>O2657/E2657</f>
        <v>1.3629160063391443E-2</v>
      </c>
      <c r="T2657" t="s">
        <v>8327</v>
      </c>
      <c r="U2657" t="s">
        <v>8362</v>
      </c>
    </row>
    <row r="2658" spans="1:21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0">
        <f t="shared" si="84"/>
        <v>42767.688518518517</v>
      </c>
      <c r="L2658" s="13" t="str">
        <f t="shared" si="85"/>
        <v>2017</v>
      </c>
      <c r="M2658" s="10">
        <f>(((I2658/60)/60)/24)+DATE(1970,1,1)</f>
        <v>42806.791666666672</v>
      </c>
      <c r="N2658" t="b">
        <v>0</v>
      </c>
      <c r="O2658">
        <v>152</v>
      </c>
      <c r="P2658" t="b">
        <v>0</v>
      </c>
      <c r="Q2658" t="s">
        <v>8301</v>
      </c>
      <c r="R2658" s="6">
        <f>E2658/D2658</f>
        <v>0.11436666666666667</v>
      </c>
      <c r="S2658" s="5">
        <f>O2658/E2658</f>
        <v>8.8603905566890118E-3</v>
      </c>
      <c r="T2658" t="s">
        <v>8327</v>
      </c>
      <c r="U2658" t="s">
        <v>8362</v>
      </c>
    </row>
    <row r="2659" spans="1:21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0">
        <f t="shared" si="84"/>
        <v>42551.928854166668</v>
      </c>
      <c r="L2659" s="13" t="str">
        <f t="shared" si="85"/>
        <v>2016</v>
      </c>
      <c r="M2659" s="10">
        <f>(((I2659/60)/60)/24)+DATE(1970,1,1)</f>
        <v>42585.0625</v>
      </c>
      <c r="N2659" t="b">
        <v>0</v>
      </c>
      <c r="O2659">
        <v>59</v>
      </c>
      <c r="P2659" t="b">
        <v>0</v>
      </c>
      <c r="Q2659" t="s">
        <v>8301</v>
      </c>
      <c r="R2659" s="6">
        <f>E2659/D2659</f>
        <v>0.18737933333333334</v>
      </c>
      <c r="S2659" s="5">
        <f>O2659/E2659</f>
        <v>1.0495643418520008E-2</v>
      </c>
      <c r="T2659" t="s">
        <v>8327</v>
      </c>
      <c r="U2659" t="s">
        <v>8362</v>
      </c>
    </row>
    <row r="2660" spans="1:21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0">
        <f t="shared" si="84"/>
        <v>42551.884189814817</v>
      </c>
      <c r="L2660" s="13" t="str">
        <f t="shared" si="85"/>
        <v>2016</v>
      </c>
      <c r="M2660" s="10">
        <f>(((I2660/60)/60)/24)+DATE(1970,1,1)</f>
        <v>42581.884189814817</v>
      </c>
      <c r="N2660" t="b">
        <v>0</v>
      </c>
      <c r="O2660">
        <v>4</v>
      </c>
      <c r="P2660" t="b">
        <v>0</v>
      </c>
      <c r="Q2660" t="s">
        <v>8301</v>
      </c>
      <c r="R2660" s="6">
        <f>E2660/D2660</f>
        <v>9.2857142857142856E-4</v>
      </c>
      <c r="S2660" s="5">
        <f>O2660/E2660</f>
        <v>4.3956043956043959E-2</v>
      </c>
      <c r="T2660" t="s">
        <v>8327</v>
      </c>
      <c r="U2660" t="s">
        <v>8362</v>
      </c>
    </row>
    <row r="2661" spans="1:2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0">
        <f t="shared" si="84"/>
        <v>42082.069560185191</v>
      </c>
      <c r="L2661" s="13" t="str">
        <f t="shared" si="85"/>
        <v>2015</v>
      </c>
      <c r="M2661" s="10">
        <f>(((I2661/60)/60)/24)+DATE(1970,1,1)</f>
        <v>42112.069560185191</v>
      </c>
      <c r="N2661" t="b">
        <v>0</v>
      </c>
      <c r="O2661">
        <v>10</v>
      </c>
      <c r="P2661" t="b">
        <v>0</v>
      </c>
      <c r="Q2661" t="s">
        <v>8301</v>
      </c>
      <c r="R2661" s="6">
        <f>E2661/D2661</f>
        <v>2.720408163265306E-2</v>
      </c>
      <c r="S2661" s="5">
        <f>O2661/E2661</f>
        <v>7.5018754688672166E-3</v>
      </c>
      <c r="T2661" t="s">
        <v>8327</v>
      </c>
      <c r="U2661" t="s">
        <v>8362</v>
      </c>
    </row>
    <row r="2662" spans="1:21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0">
        <f t="shared" si="84"/>
        <v>42272.713171296295</v>
      </c>
      <c r="L2662" s="13" t="str">
        <f t="shared" si="85"/>
        <v>2015</v>
      </c>
      <c r="M2662" s="10">
        <f>(((I2662/60)/60)/24)+DATE(1970,1,1)</f>
        <v>42332.754837962959</v>
      </c>
      <c r="N2662" t="b">
        <v>0</v>
      </c>
      <c r="O2662">
        <v>5</v>
      </c>
      <c r="P2662" t="b">
        <v>0</v>
      </c>
      <c r="Q2662" t="s">
        <v>8301</v>
      </c>
      <c r="R2662" s="6">
        <f>E2662/D2662</f>
        <v>9.5E-4</v>
      </c>
      <c r="S2662" s="5">
        <f>O2662/E2662</f>
        <v>0.26315789473684209</v>
      </c>
      <c r="T2662" t="s">
        <v>8327</v>
      </c>
      <c r="U2662" t="s">
        <v>8362</v>
      </c>
    </row>
    <row r="2663" spans="1:21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0">
        <f t="shared" si="84"/>
        <v>41542.958449074074</v>
      </c>
      <c r="L2663" s="13" t="str">
        <f t="shared" si="85"/>
        <v>2013</v>
      </c>
      <c r="M2663" s="10">
        <f>(((I2663/60)/60)/24)+DATE(1970,1,1)</f>
        <v>41572.958449074074</v>
      </c>
      <c r="N2663" t="b">
        <v>0</v>
      </c>
      <c r="O2663">
        <v>60</v>
      </c>
      <c r="P2663" t="b">
        <v>1</v>
      </c>
      <c r="Q2663" t="s">
        <v>8302</v>
      </c>
      <c r="R2663" s="6">
        <f>E2663/D2663</f>
        <v>1.0289999999999999</v>
      </c>
      <c r="S2663" s="5">
        <f>O2663/E2663</f>
        <v>1.1661807580174927E-2</v>
      </c>
      <c r="T2663" t="s">
        <v>8327</v>
      </c>
      <c r="U2663" t="s">
        <v>8363</v>
      </c>
    </row>
    <row r="2664" spans="1:21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0">
        <f t="shared" si="84"/>
        <v>42207.746678240743</v>
      </c>
      <c r="L2664" s="13" t="str">
        <f t="shared" si="85"/>
        <v>2015</v>
      </c>
      <c r="M2664" s="10">
        <f>(((I2664/60)/60)/24)+DATE(1970,1,1)</f>
        <v>42237.746678240743</v>
      </c>
      <c r="N2664" t="b">
        <v>0</v>
      </c>
      <c r="O2664">
        <v>80</v>
      </c>
      <c r="P2664" t="b">
        <v>1</v>
      </c>
      <c r="Q2664" t="s">
        <v>8302</v>
      </c>
      <c r="R2664" s="6">
        <f>E2664/D2664</f>
        <v>1.0680000000000001</v>
      </c>
      <c r="S2664" s="5">
        <f>O2664/E2664</f>
        <v>3.7453183520599251E-3</v>
      </c>
      <c r="T2664" t="s">
        <v>8327</v>
      </c>
      <c r="U2664" t="s">
        <v>8363</v>
      </c>
    </row>
    <row r="2665" spans="1:21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0">
        <f t="shared" si="84"/>
        <v>42222.622766203705</v>
      </c>
      <c r="L2665" s="13" t="str">
        <f t="shared" si="85"/>
        <v>2015</v>
      </c>
      <c r="M2665" s="10">
        <f>(((I2665/60)/60)/24)+DATE(1970,1,1)</f>
        <v>42251.625</v>
      </c>
      <c r="N2665" t="b">
        <v>0</v>
      </c>
      <c r="O2665">
        <v>56</v>
      </c>
      <c r="P2665" t="b">
        <v>1</v>
      </c>
      <c r="Q2665" t="s">
        <v>8302</v>
      </c>
      <c r="R2665" s="6">
        <f>E2665/D2665</f>
        <v>1.0459624999999999</v>
      </c>
      <c r="S2665" s="5">
        <f>O2665/E2665</f>
        <v>2.6769602160689318E-3</v>
      </c>
      <c r="T2665" t="s">
        <v>8327</v>
      </c>
      <c r="U2665" t="s">
        <v>8363</v>
      </c>
    </row>
    <row r="2666" spans="1:21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0">
        <f t="shared" si="84"/>
        <v>42313.02542824074</v>
      </c>
      <c r="L2666" s="13" t="str">
        <f t="shared" si="85"/>
        <v>2015</v>
      </c>
      <c r="M2666" s="10">
        <f>(((I2666/60)/60)/24)+DATE(1970,1,1)</f>
        <v>42347.290972222225</v>
      </c>
      <c r="N2666" t="b">
        <v>0</v>
      </c>
      <c r="O2666">
        <v>104</v>
      </c>
      <c r="P2666" t="b">
        <v>1</v>
      </c>
      <c r="Q2666" t="s">
        <v>8302</v>
      </c>
      <c r="R2666" s="6">
        <f>E2666/D2666</f>
        <v>1.0342857142857143</v>
      </c>
      <c r="S2666" s="5">
        <f>O2666/E2666</f>
        <v>5.7458563535911604E-3</v>
      </c>
      <c r="T2666" t="s">
        <v>8327</v>
      </c>
      <c r="U2666" t="s">
        <v>8363</v>
      </c>
    </row>
    <row r="2667" spans="1:21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0">
        <f t="shared" si="84"/>
        <v>42083.895532407405</v>
      </c>
      <c r="L2667" s="13" t="str">
        <f t="shared" si="85"/>
        <v>2015</v>
      </c>
      <c r="M2667" s="10">
        <f>(((I2667/60)/60)/24)+DATE(1970,1,1)</f>
        <v>42128.895532407405</v>
      </c>
      <c r="N2667" t="b">
        <v>0</v>
      </c>
      <c r="O2667">
        <v>46</v>
      </c>
      <c r="P2667" t="b">
        <v>1</v>
      </c>
      <c r="Q2667" t="s">
        <v>8302</v>
      </c>
      <c r="R2667" s="6">
        <f>E2667/D2667</f>
        <v>1.2314285714285715</v>
      </c>
      <c r="S2667" s="5">
        <f>O2667/E2667</f>
        <v>1.0672853828306265E-2</v>
      </c>
      <c r="T2667" t="s">
        <v>8327</v>
      </c>
      <c r="U2667" t="s">
        <v>8363</v>
      </c>
    </row>
    <row r="2668" spans="1:21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0">
        <f t="shared" si="84"/>
        <v>42235.764340277776</v>
      </c>
      <c r="L2668" s="13" t="str">
        <f t="shared" si="85"/>
        <v>2015</v>
      </c>
      <c r="M2668" s="10">
        <f>(((I2668/60)/60)/24)+DATE(1970,1,1)</f>
        <v>42272.875</v>
      </c>
      <c r="N2668" t="b">
        <v>0</v>
      </c>
      <c r="O2668">
        <v>206</v>
      </c>
      <c r="P2668" t="b">
        <v>1</v>
      </c>
      <c r="Q2668" t="s">
        <v>8302</v>
      </c>
      <c r="R2668" s="6">
        <f>E2668/D2668</f>
        <v>1.592951</v>
      </c>
      <c r="S2668" s="5">
        <f>O2668/E2668</f>
        <v>1.2931973425422376E-2</v>
      </c>
      <c r="T2668" t="s">
        <v>8327</v>
      </c>
      <c r="U2668" t="s">
        <v>8363</v>
      </c>
    </row>
    <row r="2669" spans="1:21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0">
        <f t="shared" si="84"/>
        <v>42380.926111111112</v>
      </c>
      <c r="L2669" s="13" t="str">
        <f t="shared" si="85"/>
        <v>2016</v>
      </c>
      <c r="M2669" s="10">
        <f>(((I2669/60)/60)/24)+DATE(1970,1,1)</f>
        <v>42410.926111111112</v>
      </c>
      <c r="N2669" t="b">
        <v>0</v>
      </c>
      <c r="O2669">
        <v>18</v>
      </c>
      <c r="P2669" t="b">
        <v>1</v>
      </c>
      <c r="Q2669" t="s">
        <v>8302</v>
      </c>
      <c r="R2669" s="6">
        <f>E2669/D2669</f>
        <v>1.1066666666666667</v>
      </c>
      <c r="S2669" s="5">
        <f>O2669/E2669</f>
        <v>1.0843373493975903E-2</v>
      </c>
      <c r="T2669" t="s">
        <v>8327</v>
      </c>
      <c r="U2669" t="s">
        <v>8363</v>
      </c>
    </row>
    <row r="2670" spans="1:21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0">
        <f t="shared" si="84"/>
        <v>42275.588715277772</v>
      </c>
      <c r="L2670" s="13" t="str">
        <f t="shared" si="85"/>
        <v>2015</v>
      </c>
      <c r="M2670" s="10">
        <f>(((I2670/60)/60)/24)+DATE(1970,1,1)</f>
        <v>42317.60555555555</v>
      </c>
      <c r="N2670" t="b">
        <v>0</v>
      </c>
      <c r="O2670">
        <v>28</v>
      </c>
      <c r="P2670" t="b">
        <v>1</v>
      </c>
      <c r="Q2670" t="s">
        <v>8302</v>
      </c>
      <c r="R2670" s="6">
        <f>E2670/D2670</f>
        <v>1.7070000000000001</v>
      </c>
      <c r="S2670" s="5">
        <f>O2670/E2670</f>
        <v>1.6403046280023433E-2</v>
      </c>
      <c r="T2670" t="s">
        <v>8327</v>
      </c>
      <c r="U2670" t="s">
        <v>8363</v>
      </c>
    </row>
    <row r="2671" spans="1:21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0">
        <f t="shared" si="84"/>
        <v>42319.035833333335</v>
      </c>
      <c r="L2671" s="13" t="str">
        <f t="shared" si="85"/>
        <v>2015</v>
      </c>
      <c r="M2671" s="10">
        <f>(((I2671/60)/60)/24)+DATE(1970,1,1)</f>
        <v>42379.035833333335</v>
      </c>
      <c r="N2671" t="b">
        <v>0</v>
      </c>
      <c r="O2671">
        <v>11</v>
      </c>
      <c r="P2671" t="b">
        <v>1</v>
      </c>
      <c r="Q2671" t="s">
        <v>8302</v>
      </c>
      <c r="R2671" s="6">
        <f>E2671/D2671</f>
        <v>1.25125</v>
      </c>
      <c r="S2671" s="5">
        <f>O2671/E2671</f>
        <v>1.098901098901099E-2</v>
      </c>
      <c r="T2671" t="s">
        <v>8327</v>
      </c>
      <c r="U2671" t="s">
        <v>8363</v>
      </c>
    </row>
    <row r="2672" spans="1:21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0">
        <f t="shared" si="84"/>
        <v>41821.020601851851</v>
      </c>
      <c r="L2672" s="13" t="str">
        <f t="shared" si="85"/>
        <v>2014</v>
      </c>
      <c r="M2672" s="10">
        <f>(((I2672/60)/60)/24)+DATE(1970,1,1)</f>
        <v>41849.020601851851</v>
      </c>
      <c r="N2672" t="b">
        <v>1</v>
      </c>
      <c r="O2672">
        <v>60</v>
      </c>
      <c r="P2672" t="b">
        <v>0</v>
      </c>
      <c r="Q2672" t="s">
        <v>8302</v>
      </c>
      <c r="R2672" s="6">
        <f>E2672/D2672</f>
        <v>6.4158609339642042E-2</v>
      </c>
      <c r="S2672" s="5">
        <f>O2672/E2672</f>
        <v>2.4048096192384769E-2</v>
      </c>
      <c r="T2672" t="s">
        <v>8327</v>
      </c>
      <c r="U2672" t="s">
        <v>8363</v>
      </c>
    </row>
    <row r="2673" spans="1:21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0">
        <f t="shared" si="84"/>
        <v>41962.749027777783</v>
      </c>
      <c r="L2673" s="13" t="str">
        <f t="shared" si="85"/>
        <v>2014</v>
      </c>
      <c r="M2673" s="10">
        <f>(((I2673/60)/60)/24)+DATE(1970,1,1)</f>
        <v>41992.818055555559</v>
      </c>
      <c r="N2673" t="b">
        <v>1</v>
      </c>
      <c r="O2673">
        <v>84</v>
      </c>
      <c r="P2673" t="b">
        <v>0</v>
      </c>
      <c r="Q2673" t="s">
        <v>8302</v>
      </c>
      <c r="R2673" s="6">
        <f>E2673/D2673</f>
        <v>0.11344</v>
      </c>
      <c r="S2673" s="5">
        <f>O2673/E2673</f>
        <v>2.9619181946403384E-2</v>
      </c>
      <c r="T2673" t="s">
        <v>8327</v>
      </c>
      <c r="U2673" t="s">
        <v>8363</v>
      </c>
    </row>
    <row r="2674" spans="1:21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0">
        <f t="shared" si="84"/>
        <v>42344.884143518517</v>
      </c>
      <c r="L2674" s="13" t="str">
        <f t="shared" si="85"/>
        <v>2015</v>
      </c>
      <c r="M2674" s="10">
        <f>(((I2674/60)/60)/24)+DATE(1970,1,1)</f>
        <v>42366.25</v>
      </c>
      <c r="N2674" t="b">
        <v>1</v>
      </c>
      <c r="O2674">
        <v>47</v>
      </c>
      <c r="P2674" t="b">
        <v>0</v>
      </c>
      <c r="Q2674" t="s">
        <v>8302</v>
      </c>
      <c r="R2674" s="6">
        <f>E2674/D2674</f>
        <v>0.33189999999999997</v>
      </c>
      <c r="S2674" s="5">
        <f>O2674/E2674</f>
        <v>1.4160891834890027E-2</v>
      </c>
      <c r="T2674" t="s">
        <v>8327</v>
      </c>
      <c r="U2674" t="s">
        <v>8363</v>
      </c>
    </row>
    <row r="2675" spans="1:21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0">
        <f t="shared" si="84"/>
        <v>41912.541655092595</v>
      </c>
      <c r="L2675" s="13" t="str">
        <f t="shared" si="85"/>
        <v>2014</v>
      </c>
      <c r="M2675" s="10">
        <f>(((I2675/60)/60)/24)+DATE(1970,1,1)</f>
        <v>41941.947916666664</v>
      </c>
      <c r="N2675" t="b">
        <v>1</v>
      </c>
      <c r="O2675">
        <v>66</v>
      </c>
      <c r="P2675" t="b">
        <v>0</v>
      </c>
      <c r="Q2675" t="s">
        <v>8302</v>
      </c>
      <c r="R2675" s="6">
        <f>E2675/D2675</f>
        <v>0.27579999999999999</v>
      </c>
      <c r="S2675" s="5">
        <f>O2675/E2675</f>
        <v>5.9825960841189268E-3</v>
      </c>
      <c r="T2675" t="s">
        <v>8327</v>
      </c>
      <c r="U2675" t="s">
        <v>8363</v>
      </c>
    </row>
    <row r="2676" spans="1:21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0">
        <f t="shared" si="84"/>
        <v>42529.632754629631</v>
      </c>
      <c r="L2676" s="13" t="str">
        <f t="shared" si="85"/>
        <v>2016</v>
      </c>
      <c r="M2676" s="10">
        <f>(((I2676/60)/60)/24)+DATE(1970,1,1)</f>
        <v>42556.207638888889</v>
      </c>
      <c r="N2676" t="b">
        <v>1</v>
      </c>
      <c r="O2676">
        <v>171</v>
      </c>
      <c r="P2676" t="b">
        <v>0</v>
      </c>
      <c r="Q2676" t="s">
        <v>8302</v>
      </c>
      <c r="R2676" s="6">
        <f>E2676/D2676</f>
        <v>0.62839999999999996</v>
      </c>
      <c r="S2676" s="5">
        <f>O2676/E2676</f>
        <v>7.7748476857324722E-3</v>
      </c>
      <c r="T2676" t="s">
        <v>8327</v>
      </c>
      <c r="U2676" t="s">
        <v>8363</v>
      </c>
    </row>
    <row r="2677" spans="1:21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0">
        <f t="shared" si="84"/>
        <v>41923.857511574075</v>
      </c>
      <c r="L2677" s="13" t="str">
        <f t="shared" si="85"/>
        <v>2014</v>
      </c>
      <c r="M2677" s="10">
        <f>(((I2677/60)/60)/24)+DATE(1970,1,1)</f>
        <v>41953.899178240739</v>
      </c>
      <c r="N2677" t="b">
        <v>1</v>
      </c>
      <c r="O2677">
        <v>29</v>
      </c>
      <c r="P2677" t="b">
        <v>0</v>
      </c>
      <c r="Q2677" t="s">
        <v>8302</v>
      </c>
      <c r="R2677" s="6">
        <f>E2677/D2677</f>
        <v>7.5880000000000003E-2</v>
      </c>
      <c r="S2677" s="5">
        <f>O2677/E2677</f>
        <v>1.5287295730100159E-2</v>
      </c>
      <c r="T2677" t="s">
        <v>8327</v>
      </c>
      <c r="U2677" t="s">
        <v>8363</v>
      </c>
    </row>
    <row r="2678" spans="1:21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0">
        <f t="shared" si="84"/>
        <v>42482.624699074076</v>
      </c>
      <c r="L2678" s="13" t="str">
        <f t="shared" si="85"/>
        <v>2016</v>
      </c>
      <c r="M2678" s="10">
        <f>(((I2678/60)/60)/24)+DATE(1970,1,1)</f>
        <v>42512.624699074076</v>
      </c>
      <c r="N2678" t="b">
        <v>0</v>
      </c>
      <c r="O2678">
        <v>9</v>
      </c>
      <c r="P2678" t="b">
        <v>0</v>
      </c>
      <c r="Q2678" t="s">
        <v>8302</v>
      </c>
      <c r="R2678" s="6">
        <f>E2678/D2678</f>
        <v>0.50380952380952382</v>
      </c>
      <c r="S2678" s="5">
        <f>O2678/E2678</f>
        <v>8.5066162570888466E-3</v>
      </c>
      <c r="T2678" t="s">
        <v>8327</v>
      </c>
      <c r="U2678" t="s">
        <v>8363</v>
      </c>
    </row>
    <row r="2679" spans="1:21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0">
        <f t="shared" si="84"/>
        <v>41793.029432870368</v>
      </c>
      <c r="L2679" s="13" t="str">
        <f t="shared" si="85"/>
        <v>2014</v>
      </c>
      <c r="M2679" s="10">
        <f>(((I2679/60)/60)/24)+DATE(1970,1,1)</f>
        <v>41823.029432870368</v>
      </c>
      <c r="N2679" t="b">
        <v>0</v>
      </c>
      <c r="O2679">
        <v>27</v>
      </c>
      <c r="P2679" t="b">
        <v>0</v>
      </c>
      <c r="Q2679" t="s">
        <v>8302</v>
      </c>
      <c r="R2679" s="6">
        <f>E2679/D2679</f>
        <v>0.17512820512820512</v>
      </c>
      <c r="S2679" s="5">
        <f>O2679/E2679</f>
        <v>7.9062957540263542E-3</v>
      </c>
      <c r="T2679" t="s">
        <v>8327</v>
      </c>
      <c r="U2679" t="s">
        <v>8363</v>
      </c>
    </row>
    <row r="2680" spans="1:21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0">
        <f t="shared" si="84"/>
        <v>42241.798206018517</v>
      </c>
      <c r="L2680" s="13" t="str">
        <f t="shared" si="85"/>
        <v>2015</v>
      </c>
      <c r="M2680" s="10">
        <f>(((I2680/60)/60)/24)+DATE(1970,1,1)</f>
        <v>42271.798206018517</v>
      </c>
      <c r="N2680" t="b">
        <v>0</v>
      </c>
      <c r="O2680">
        <v>2</v>
      </c>
      <c r="P2680" t="b">
        <v>0</v>
      </c>
      <c r="Q2680" t="s">
        <v>8302</v>
      </c>
      <c r="R2680" s="6">
        <f>E2680/D2680</f>
        <v>1.3750000000000001E-4</v>
      </c>
      <c r="S2680" s="5">
        <f>O2680/E2680</f>
        <v>1.8181818181818182E-3</v>
      </c>
      <c r="T2680" t="s">
        <v>8327</v>
      </c>
      <c r="U2680" t="s">
        <v>8363</v>
      </c>
    </row>
    <row r="2681" spans="1:21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0">
        <f t="shared" si="84"/>
        <v>42033.001087962963</v>
      </c>
      <c r="L2681" s="13" t="str">
        <f t="shared" si="85"/>
        <v>2015</v>
      </c>
      <c r="M2681" s="10">
        <f>(((I2681/60)/60)/24)+DATE(1970,1,1)</f>
        <v>42063.001087962963</v>
      </c>
      <c r="N2681" t="b">
        <v>0</v>
      </c>
      <c r="O2681">
        <v>3</v>
      </c>
      <c r="P2681" t="b">
        <v>0</v>
      </c>
      <c r="Q2681" t="s">
        <v>8302</v>
      </c>
      <c r="R2681" s="6">
        <f>E2681/D2681</f>
        <v>3.3E-3</v>
      </c>
      <c r="S2681" s="5">
        <f>O2681/E2681</f>
        <v>2.2727272727272728E-2</v>
      </c>
      <c r="T2681" t="s">
        <v>8327</v>
      </c>
      <c r="U2681" t="s">
        <v>8363</v>
      </c>
    </row>
    <row r="2682" spans="1:21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0">
        <f t="shared" si="84"/>
        <v>42436.211701388893</v>
      </c>
      <c r="L2682" s="13" t="str">
        <f t="shared" si="85"/>
        <v>2016</v>
      </c>
      <c r="M2682" s="10">
        <f>(((I2682/60)/60)/24)+DATE(1970,1,1)</f>
        <v>42466.170034722221</v>
      </c>
      <c r="N2682" t="b">
        <v>0</v>
      </c>
      <c r="O2682">
        <v>4</v>
      </c>
      <c r="P2682" t="b">
        <v>0</v>
      </c>
      <c r="Q2682" t="s">
        <v>8302</v>
      </c>
      <c r="R2682" s="6">
        <f>E2682/D2682</f>
        <v>8.6250000000000007E-3</v>
      </c>
      <c r="S2682" s="5">
        <f>O2682/E2682</f>
        <v>1.4492753623188406E-2</v>
      </c>
      <c r="T2682" t="s">
        <v>8327</v>
      </c>
      <c r="U2682" t="s">
        <v>8363</v>
      </c>
    </row>
    <row r="2683" spans="1:21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0">
        <f t="shared" si="84"/>
        <v>41805.895254629628</v>
      </c>
      <c r="L2683" s="13" t="str">
        <f t="shared" si="85"/>
        <v>2014</v>
      </c>
      <c r="M2683" s="10">
        <f>(((I2683/60)/60)/24)+DATE(1970,1,1)</f>
        <v>41830.895254629628</v>
      </c>
      <c r="N2683" t="b">
        <v>0</v>
      </c>
      <c r="O2683">
        <v>2</v>
      </c>
      <c r="P2683" t="b">
        <v>0</v>
      </c>
      <c r="Q2683" t="s">
        <v>8284</v>
      </c>
      <c r="R2683" s="6">
        <f>E2683/D2683</f>
        <v>6.875E-3</v>
      </c>
      <c r="S2683" s="5">
        <f>O2683/E2683</f>
        <v>3.6363636363636362E-2</v>
      </c>
      <c r="T2683" t="s">
        <v>8343</v>
      </c>
      <c r="U2683" t="s">
        <v>8344</v>
      </c>
    </row>
    <row r="2684" spans="1:21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0">
        <f t="shared" si="84"/>
        <v>41932.871990740743</v>
      </c>
      <c r="L2684" s="13" t="str">
        <f t="shared" si="85"/>
        <v>2014</v>
      </c>
      <c r="M2684" s="10">
        <f>(((I2684/60)/60)/24)+DATE(1970,1,1)</f>
        <v>41965.249305555553</v>
      </c>
      <c r="N2684" t="b">
        <v>0</v>
      </c>
      <c r="O2684">
        <v>20</v>
      </c>
      <c r="P2684" t="b">
        <v>0</v>
      </c>
      <c r="Q2684" t="s">
        <v>8284</v>
      </c>
      <c r="R2684" s="6">
        <f>E2684/D2684</f>
        <v>0.28299999999999997</v>
      </c>
      <c r="S2684" s="5">
        <f>O2684/E2684</f>
        <v>1.1778563015312132E-2</v>
      </c>
      <c r="T2684" t="s">
        <v>8343</v>
      </c>
      <c r="U2684" t="s">
        <v>8344</v>
      </c>
    </row>
    <row r="2685" spans="1:21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0">
        <f t="shared" si="84"/>
        <v>42034.75509259259</v>
      </c>
      <c r="L2685" s="13" t="str">
        <f t="shared" si="85"/>
        <v>2015</v>
      </c>
      <c r="M2685" s="10">
        <f>(((I2685/60)/60)/24)+DATE(1970,1,1)</f>
        <v>42064.75509259259</v>
      </c>
      <c r="N2685" t="b">
        <v>0</v>
      </c>
      <c r="O2685">
        <v>3</v>
      </c>
      <c r="P2685" t="b">
        <v>0</v>
      </c>
      <c r="Q2685" t="s">
        <v>8284</v>
      </c>
      <c r="R2685" s="6">
        <f>E2685/D2685</f>
        <v>2.3999999999999998E-3</v>
      </c>
      <c r="S2685" s="5">
        <f>O2685/E2685</f>
        <v>8.3333333333333329E-2</v>
      </c>
      <c r="T2685" t="s">
        <v>8343</v>
      </c>
      <c r="U2685" t="s">
        <v>8344</v>
      </c>
    </row>
    <row r="2686" spans="1:21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0">
        <f t="shared" si="84"/>
        <v>41820.914641203701</v>
      </c>
      <c r="L2686" s="13" t="str">
        <f t="shared" si="85"/>
        <v>2014</v>
      </c>
      <c r="M2686" s="10">
        <f>(((I2686/60)/60)/24)+DATE(1970,1,1)</f>
        <v>41860.914641203701</v>
      </c>
      <c r="N2686" t="b">
        <v>0</v>
      </c>
      <c r="O2686">
        <v>4</v>
      </c>
      <c r="P2686" t="b">
        <v>0</v>
      </c>
      <c r="Q2686" t="s">
        <v>8284</v>
      </c>
      <c r="R2686" s="6">
        <f>E2686/D2686</f>
        <v>1.1428571428571429E-2</v>
      </c>
      <c r="S2686" s="5">
        <f>O2686/E2686</f>
        <v>5.0000000000000001E-3</v>
      </c>
      <c r="T2686" t="s">
        <v>8343</v>
      </c>
      <c r="U2686" t="s">
        <v>8344</v>
      </c>
    </row>
    <row r="2687" spans="1:21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0">
        <f t="shared" si="84"/>
        <v>42061.69594907407</v>
      </c>
      <c r="L2687" s="13" t="str">
        <f t="shared" si="85"/>
        <v>2015</v>
      </c>
      <c r="M2687" s="10">
        <f>(((I2687/60)/60)/24)+DATE(1970,1,1)</f>
        <v>42121.654282407413</v>
      </c>
      <c r="N2687" t="b">
        <v>0</v>
      </c>
      <c r="O2687">
        <v>1</v>
      </c>
      <c r="P2687" t="b">
        <v>0</v>
      </c>
      <c r="Q2687" t="s">
        <v>8284</v>
      </c>
      <c r="R2687" s="6">
        <f>E2687/D2687</f>
        <v>2.0000000000000001E-4</v>
      </c>
      <c r="S2687" s="5">
        <f>O2687/E2687</f>
        <v>0.1</v>
      </c>
      <c r="T2687" t="s">
        <v>8343</v>
      </c>
      <c r="U2687" t="s">
        <v>8344</v>
      </c>
    </row>
    <row r="2688" spans="1:21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0">
        <f t="shared" si="84"/>
        <v>41892.974803240737</v>
      </c>
      <c r="L2688" s="13" t="str">
        <f t="shared" si="85"/>
        <v>2014</v>
      </c>
      <c r="M2688" s="10">
        <f>(((I2688/60)/60)/24)+DATE(1970,1,1)</f>
        <v>41912.974803240737</v>
      </c>
      <c r="N2688" t="b">
        <v>0</v>
      </c>
      <c r="O2688">
        <v>0</v>
      </c>
      <c r="P2688" t="b">
        <v>0</v>
      </c>
      <c r="Q2688" t="s">
        <v>8284</v>
      </c>
      <c r="R2688" s="6">
        <f>E2688/D2688</f>
        <v>0</v>
      </c>
      <c r="S2688" s="5" t="e">
        <f>O2688/E2688</f>
        <v>#DIV/0!</v>
      </c>
      <c r="T2688" t="s">
        <v>8343</v>
      </c>
      <c r="U2688" t="s">
        <v>8344</v>
      </c>
    </row>
    <row r="2689" spans="1:21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0">
        <f t="shared" si="84"/>
        <v>42154.64025462963</v>
      </c>
      <c r="L2689" s="13" t="str">
        <f t="shared" si="85"/>
        <v>2015</v>
      </c>
      <c r="M2689" s="10">
        <f>(((I2689/60)/60)/24)+DATE(1970,1,1)</f>
        <v>42184.64025462963</v>
      </c>
      <c r="N2689" t="b">
        <v>0</v>
      </c>
      <c r="O2689">
        <v>0</v>
      </c>
      <c r="P2689" t="b">
        <v>0</v>
      </c>
      <c r="Q2689" t="s">
        <v>8284</v>
      </c>
      <c r="R2689" s="6">
        <f>E2689/D2689</f>
        <v>0</v>
      </c>
      <c r="S2689" s="5" t="e">
        <f>O2689/E2689</f>
        <v>#DIV/0!</v>
      </c>
      <c r="T2689" t="s">
        <v>8343</v>
      </c>
      <c r="U2689" t="s">
        <v>8344</v>
      </c>
    </row>
    <row r="2690" spans="1:21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0">
        <f t="shared" si="84"/>
        <v>42028.118865740747</v>
      </c>
      <c r="L2690" s="13" t="str">
        <f t="shared" si="85"/>
        <v>2015</v>
      </c>
      <c r="M2690" s="10">
        <f>(((I2690/60)/60)/24)+DATE(1970,1,1)</f>
        <v>42059.125</v>
      </c>
      <c r="N2690" t="b">
        <v>0</v>
      </c>
      <c r="O2690">
        <v>14</v>
      </c>
      <c r="P2690" t="b">
        <v>0</v>
      </c>
      <c r="Q2690" t="s">
        <v>8284</v>
      </c>
      <c r="R2690" s="6">
        <f>E2690/D2690</f>
        <v>1.48E-3</v>
      </c>
      <c r="S2690" s="5">
        <f>O2690/E2690</f>
        <v>0.1891891891891892</v>
      </c>
      <c r="T2690" t="s">
        <v>8343</v>
      </c>
      <c r="U2690" t="s">
        <v>8344</v>
      </c>
    </row>
    <row r="2691" spans="1:21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0">
        <f t="shared" ref="K2691:K2754" si="86">(((J2691/60)/60)/24)+DATE(1970,1,1)</f>
        <v>42551.961689814809</v>
      </c>
      <c r="L2691" s="13" t="str">
        <f t="shared" ref="L2691:L2754" si="87">TEXT(K2691,"yyyy")</f>
        <v>2016</v>
      </c>
      <c r="M2691" s="10">
        <f>(((I2691/60)/60)/24)+DATE(1970,1,1)</f>
        <v>42581.961689814809</v>
      </c>
      <c r="N2691" t="b">
        <v>0</v>
      </c>
      <c r="O2691">
        <v>1</v>
      </c>
      <c r="P2691" t="b">
        <v>0</v>
      </c>
      <c r="Q2691" t="s">
        <v>8284</v>
      </c>
      <c r="R2691" s="6">
        <f>E2691/D2691</f>
        <v>2.8571428571428571E-5</v>
      </c>
      <c r="S2691" s="5">
        <f>O2691/E2691</f>
        <v>1</v>
      </c>
      <c r="T2691" t="s">
        <v>8343</v>
      </c>
      <c r="U2691" t="s">
        <v>8344</v>
      </c>
    </row>
    <row r="2692" spans="1:21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0">
        <f t="shared" si="86"/>
        <v>42113.105046296296</v>
      </c>
      <c r="L2692" s="13" t="str">
        <f t="shared" si="87"/>
        <v>2015</v>
      </c>
      <c r="M2692" s="10">
        <f>(((I2692/60)/60)/24)+DATE(1970,1,1)</f>
        <v>42158.105046296296</v>
      </c>
      <c r="N2692" t="b">
        <v>0</v>
      </c>
      <c r="O2692">
        <v>118</v>
      </c>
      <c r="P2692" t="b">
        <v>0</v>
      </c>
      <c r="Q2692" t="s">
        <v>8284</v>
      </c>
      <c r="R2692" s="6">
        <f>E2692/D2692</f>
        <v>0.107325</v>
      </c>
      <c r="S2692" s="5">
        <f>O2692/E2692</f>
        <v>1.3743303051479153E-2</v>
      </c>
      <c r="T2692" t="s">
        <v>8343</v>
      </c>
      <c r="U2692" t="s">
        <v>8344</v>
      </c>
    </row>
    <row r="2693" spans="1:21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0">
        <f t="shared" si="86"/>
        <v>42089.724039351851</v>
      </c>
      <c r="L2693" s="13" t="str">
        <f t="shared" si="87"/>
        <v>2015</v>
      </c>
      <c r="M2693" s="10">
        <f>(((I2693/60)/60)/24)+DATE(1970,1,1)</f>
        <v>42134.724039351851</v>
      </c>
      <c r="N2693" t="b">
        <v>0</v>
      </c>
      <c r="O2693">
        <v>2</v>
      </c>
      <c r="P2693" t="b">
        <v>0</v>
      </c>
      <c r="Q2693" t="s">
        <v>8284</v>
      </c>
      <c r="R2693" s="6">
        <f>E2693/D2693</f>
        <v>5.3846153846153844E-4</v>
      </c>
      <c r="S2693" s="5">
        <f>O2693/E2693</f>
        <v>5.7142857142857141E-2</v>
      </c>
      <c r="T2693" t="s">
        <v>8343</v>
      </c>
      <c r="U2693" t="s">
        <v>8344</v>
      </c>
    </row>
    <row r="2694" spans="1:21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0">
        <f t="shared" si="86"/>
        <v>42058.334027777775</v>
      </c>
      <c r="L2694" s="13" t="str">
        <f t="shared" si="87"/>
        <v>2015</v>
      </c>
      <c r="M2694" s="10">
        <f>(((I2694/60)/60)/24)+DATE(1970,1,1)</f>
        <v>42088.292361111111</v>
      </c>
      <c r="N2694" t="b">
        <v>0</v>
      </c>
      <c r="O2694">
        <v>1</v>
      </c>
      <c r="P2694" t="b">
        <v>0</v>
      </c>
      <c r="Q2694" t="s">
        <v>8284</v>
      </c>
      <c r="R2694" s="6">
        <f>E2694/D2694</f>
        <v>7.1428571428571426E-3</v>
      </c>
      <c r="S2694" s="5">
        <f>O2694/E2694</f>
        <v>0.04</v>
      </c>
      <c r="T2694" t="s">
        <v>8343</v>
      </c>
      <c r="U2694" t="s">
        <v>8344</v>
      </c>
    </row>
    <row r="2695" spans="1:21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0">
        <f t="shared" si="86"/>
        <v>41834.138495370367</v>
      </c>
      <c r="L2695" s="13" t="str">
        <f t="shared" si="87"/>
        <v>2014</v>
      </c>
      <c r="M2695" s="10">
        <f>(((I2695/60)/60)/24)+DATE(1970,1,1)</f>
        <v>41864.138495370367</v>
      </c>
      <c r="N2695" t="b">
        <v>0</v>
      </c>
      <c r="O2695">
        <v>3</v>
      </c>
      <c r="P2695" t="b">
        <v>0</v>
      </c>
      <c r="Q2695" t="s">
        <v>8284</v>
      </c>
      <c r="R2695" s="6">
        <f>E2695/D2695</f>
        <v>8.0000000000000002E-3</v>
      </c>
      <c r="S2695" s="5">
        <f>O2695/E2695</f>
        <v>7.4999999999999997E-2</v>
      </c>
      <c r="T2695" t="s">
        <v>8343</v>
      </c>
      <c r="U2695" t="s">
        <v>8344</v>
      </c>
    </row>
    <row r="2696" spans="1:21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0">
        <f t="shared" si="86"/>
        <v>41878.140497685185</v>
      </c>
      <c r="L2696" s="13" t="str">
        <f t="shared" si="87"/>
        <v>2014</v>
      </c>
      <c r="M2696" s="10">
        <f>(((I2696/60)/60)/24)+DATE(1970,1,1)</f>
        <v>41908.140497685185</v>
      </c>
      <c r="N2696" t="b">
        <v>0</v>
      </c>
      <c r="O2696">
        <v>1</v>
      </c>
      <c r="P2696" t="b">
        <v>0</v>
      </c>
      <c r="Q2696" t="s">
        <v>8284</v>
      </c>
      <c r="R2696" s="6">
        <f>E2696/D2696</f>
        <v>3.3333333333333335E-5</v>
      </c>
      <c r="S2696" s="5">
        <f>O2696/E2696</f>
        <v>1</v>
      </c>
      <c r="T2696" t="s">
        <v>8343</v>
      </c>
      <c r="U2696" t="s">
        <v>8344</v>
      </c>
    </row>
    <row r="2697" spans="1:21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0">
        <f t="shared" si="86"/>
        <v>42048.181921296295</v>
      </c>
      <c r="L2697" s="13" t="str">
        <f t="shared" si="87"/>
        <v>2015</v>
      </c>
      <c r="M2697" s="10">
        <f>(((I2697/60)/60)/24)+DATE(1970,1,1)</f>
        <v>42108.14025462963</v>
      </c>
      <c r="N2697" t="b">
        <v>0</v>
      </c>
      <c r="O2697">
        <v>3</v>
      </c>
      <c r="P2697" t="b">
        <v>0</v>
      </c>
      <c r="Q2697" t="s">
        <v>8284</v>
      </c>
      <c r="R2697" s="6">
        <f>E2697/D2697</f>
        <v>4.7333333333333333E-3</v>
      </c>
      <c r="S2697" s="5">
        <f>O2697/E2697</f>
        <v>4.2253521126760563E-2</v>
      </c>
      <c r="T2697" t="s">
        <v>8343</v>
      </c>
      <c r="U2697" t="s">
        <v>8344</v>
      </c>
    </row>
    <row r="2698" spans="1:21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0">
        <f t="shared" si="86"/>
        <v>41964.844444444447</v>
      </c>
      <c r="L2698" s="13" t="str">
        <f t="shared" si="87"/>
        <v>2014</v>
      </c>
      <c r="M2698" s="10">
        <f>(((I2698/60)/60)/24)+DATE(1970,1,1)</f>
        <v>41998.844444444447</v>
      </c>
      <c r="N2698" t="b">
        <v>0</v>
      </c>
      <c r="O2698">
        <v>38</v>
      </c>
      <c r="P2698" t="b">
        <v>0</v>
      </c>
      <c r="Q2698" t="s">
        <v>8284</v>
      </c>
      <c r="R2698" s="6">
        <f>E2698/D2698</f>
        <v>5.6500000000000002E-2</v>
      </c>
      <c r="S2698" s="5">
        <f>O2698/E2698</f>
        <v>1.1209439528023599E-2</v>
      </c>
      <c r="T2698" t="s">
        <v>8343</v>
      </c>
      <c r="U2698" t="s">
        <v>8344</v>
      </c>
    </row>
    <row r="2699" spans="1:21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0">
        <f t="shared" si="86"/>
        <v>42187.940081018518</v>
      </c>
      <c r="L2699" s="13" t="str">
        <f t="shared" si="87"/>
        <v>2015</v>
      </c>
      <c r="M2699" s="10">
        <f>(((I2699/60)/60)/24)+DATE(1970,1,1)</f>
        <v>42218.916666666672</v>
      </c>
      <c r="N2699" t="b">
        <v>0</v>
      </c>
      <c r="O2699">
        <v>52</v>
      </c>
      <c r="P2699" t="b">
        <v>0</v>
      </c>
      <c r="Q2699" t="s">
        <v>8284</v>
      </c>
      <c r="R2699" s="6">
        <f>E2699/D2699</f>
        <v>0.26352173913043481</v>
      </c>
      <c r="S2699" s="5">
        <f>O2699/E2699</f>
        <v>8.5794423362481435E-3</v>
      </c>
      <c r="T2699" t="s">
        <v>8343</v>
      </c>
      <c r="U2699" t="s">
        <v>8344</v>
      </c>
    </row>
    <row r="2700" spans="1:21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0">
        <f t="shared" si="86"/>
        <v>41787.898240740738</v>
      </c>
      <c r="L2700" s="13" t="str">
        <f t="shared" si="87"/>
        <v>2014</v>
      </c>
      <c r="M2700" s="10">
        <f>(((I2700/60)/60)/24)+DATE(1970,1,1)</f>
        <v>41817.898240740738</v>
      </c>
      <c r="N2700" t="b">
        <v>0</v>
      </c>
      <c r="O2700">
        <v>2</v>
      </c>
      <c r="P2700" t="b">
        <v>0</v>
      </c>
      <c r="Q2700" t="s">
        <v>8284</v>
      </c>
      <c r="R2700" s="6">
        <f>E2700/D2700</f>
        <v>3.2512500000000002E-3</v>
      </c>
      <c r="S2700" s="5">
        <f>O2700/E2700</f>
        <v>7.6893502499038827E-2</v>
      </c>
      <c r="T2700" t="s">
        <v>8343</v>
      </c>
      <c r="U2700" t="s">
        <v>8344</v>
      </c>
    </row>
    <row r="2701" spans="1:21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0">
        <f t="shared" si="86"/>
        <v>41829.896562499998</v>
      </c>
      <c r="L2701" s="13" t="str">
        <f t="shared" si="87"/>
        <v>2014</v>
      </c>
      <c r="M2701" s="10">
        <f>(((I2701/60)/60)/24)+DATE(1970,1,1)</f>
        <v>41859.896562499998</v>
      </c>
      <c r="N2701" t="b">
        <v>0</v>
      </c>
      <c r="O2701">
        <v>0</v>
      </c>
      <c r="P2701" t="b">
        <v>0</v>
      </c>
      <c r="Q2701" t="s">
        <v>8284</v>
      </c>
      <c r="R2701" s="6">
        <f>E2701/D2701</f>
        <v>0</v>
      </c>
      <c r="S2701" s="5" t="e">
        <f>O2701/E2701</f>
        <v>#DIV/0!</v>
      </c>
      <c r="T2701" t="s">
        <v>8343</v>
      </c>
      <c r="U2701" t="s">
        <v>8344</v>
      </c>
    </row>
    <row r="2702" spans="1:21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0">
        <f t="shared" si="86"/>
        <v>41870.87467592593</v>
      </c>
      <c r="L2702" s="13" t="str">
        <f t="shared" si="87"/>
        <v>2014</v>
      </c>
      <c r="M2702" s="10">
        <f>(((I2702/60)/60)/24)+DATE(1970,1,1)</f>
        <v>41900.87467592593</v>
      </c>
      <c r="N2702" t="b">
        <v>0</v>
      </c>
      <c r="O2702">
        <v>4</v>
      </c>
      <c r="P2702" t="b">
        <v>0</v>
      </c>
      <c r="Q2702" t="s">
        <v>8284</v>
      </c>
      <c r="R2702" s="6">
        <f>E2702/D2702</f>
        <v>7.0007000700070005E-3</v>
      </c>
      <c r="S2702" s="5">
        <f>O2702/E2702</f>
        <v>5.7142857142857141E-2</v>
      </c>
      <c r="T2702" t="s">
        <v>8343</v>
      </c>
      <c r="U2702" t="s">
        <v>8344</v>
      </c>
    </row>
    <row r="2703" spans="1:21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0">
        <f t="shared" si="86"/>
        <v>42801.774699074071</v>
      </c>
      <c r="L2703" s="13" t="str">
        <f t="shared" si="87"/>
        <v>2017</v>
      </c>
      <c r="M2703" s="10">
        <f>(((I2703/60)/60)/24)+DATE(1970,1,1)</f>
        <v>42832.733032407406</v>
      </c>
      <c r="N2703" t="b">
        <v>0</v>
      </c>
      <c r="O2703">
        <v>46</v>
      </c>
      <c r="P2703" t="b">
        <v>0</v>
      </c>
      <c r="Q2703" t="s">
        <v>8303</v>
      </c>
      <c r="R2703" s="6">
        <f>E2703/D2703</f>
        <v>0.46176470588235297</v>
      </c>
      <c r="S2703" s="5">
        <f>O2703/E2703</f>
        <v>2.9299363057324841E-2</v>
      </c>
      <c r="T2703" t="s">
        <v>8310</v>
      </c>
      <c r="U2703" t="s">
        <v>8312</v>
      </c>
    </row>
    <row r="2704" spans="1:21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0">
        <f t="shared" si="86"/>
        <v>42800.801817129628</v>
      </c>
      <c r="L2704" s="13" t="str">
        <f t="shared" si="87"/>
        <v>2017</v>
      </c>
      <c r="M2704" s="10">
        <f>(((I2704/60)/60)/24)+DATE(1970,1,1)</f>
        <v>42830.760150462964</v>
      </c>
      <c r="N2704" t="b">
        <v>1</v>
      </c>
      <c r="O2704">
        <v>26</v>
      </c>
      <c r="P2704" t="b">
        <v>0</v>
      </c>
      <c r="Q2704" t="s">
        <v>8303</v>
      </c>
      <c r="R2704" s="6">
        <f>E2704/D2704</f>
        <v>0.34410000000000002</v>
      </c>
      <c r="S2704" s="5">
        <f>O2704/E2704</f>
        <v>7.5559430398140079E-3</v>
      </c>
      <c r="T2704" t="s">
        <v>8310</v>
      </c>
      <c r="U2704" t="s">
        <v>8312</v>
      </c>
    </row>
    <row r="2705" spans="1:21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0">
        <f t="shared" si="86"/>
        <v>42756.690162037034</v>
      </c>
      <c r="L2705" s="13" t="str">
        <f t="shared" si="87"/>
        <v>2017</v>
      </c>
      <c r="M2705" s="10">
        <f>(((I2705/60)/60)/24)+DATE(1970,1,1)</f>
        <v>42816.648495370369</v>
      </c>
      <c r="N2705" t="b">
        <v>0</v>
      </c>
      <c r="O2705">
        <v>45</v>
      </c>
      <c r="P2705" t="b">
        <v>0</v>
      </c>
      <c r="Q2705" t="s">
        <v>8303</v>
      </c>
      <c r="R2705" s="6">
        <f>E2705/D2705</f>
        <v>1.0375000000000001</v>
      </c>
      <c r="S2705" s="5">
        <f>O2705/E2705</f>
        <v>1.0843373493975904E-3</v>
      </c>
      <c r="T2705" t="s">
        <v>8310</v>
      </c>
      <c r="U2705" t="s">
        <v>8312</v>
      </c>
    </row>
    <row r="2706" spans="1:21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0">
        <f t="shared" si="86"/>
        <v>42787.862430555557</v>
      </c>
      <c r="L2706" s="13" t="str">
        <f t="shared" si="87"/>
        <v>2017</v>
      </c>
      <c r="M2706" s="10">
        <f>(((I2706/60)/60)/24)+DATE(1970,1,1)</f>
        <v>42830.820763888885</v>
      </c>
      <c r="N2706" t="b">
        <v>0</v>
      </c>
      <c r="O2706">
        <v>7</v>
      </c>
      <c r="P2706" t="b">
        <v>0</v>
      </c>
      <c r="Q2706" t="s">
        <v>8303</v>
      </c>
      <c r="R2706" s="6">
        <f>E2706/D2706</f>
        <v>6.0263157894736845E-2</v>
      </c>
      <c r="S2706" s="5">
        <f>O2706/E2706</f>
        <v>6.1135371179039302E-3</v>
      </c>
      <c r="T2706" t="s">
        <v>8310</v>
      </c>
      <c r="U2706" t="s">
        <v>8312</v>
      </c>
    </row>
    <row r="2707" spans="1:21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0">
        <f t="shared" si="86"/>
        <v>42773.916180555556</v>
      </c>
      <c r="L2707" s="13" t="str">
        <f t="shared" si="87"/>
        <v>2017</v>
      </c>
      <c r="M2707" s="10">
        <f>(((I2707/60)/60)/24)+DATE(1970,1,1)</f>
        <v>42818.874513888892</v>
      </c>
      <c r="N2707" t="b">
        <v>0</v>
      </c>
      <c r="O2707">
        <v>8</v>
      </c>
      <c r="P2707" t="b">
        <v>0</v>
      </c>
      <c r="Q2707" t="s">
        <v>8303</v>
      </c>
      <c r="R2707" s="6">
        <f>E2707/D2707</f>
        <v>0.10539393939393939</v>
      </c>
      <c r="S2707" s="5">
        <f>O2707/E2707</f>
        <v>4.6003450258769408E-3</v>
      </c>
      <c r="T2707" t="s">
        <v>8310</v>
      </c>
      <c r="U2707" t="s">
        <v>8312</v>
      </c>
    </row>
    <row r="2708" spans="1:21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0">
        <f t="shared" si="86"/>
        <v>41899.294942129629</v>
      </c>
      <c r="L2708" s="13" t="str">
        <f t="shared" si="87"/>
        <v>2014</v>
      </c>
      <c r="M2708" s="10">
        <f>(((I2708/60)/60)/24)+DATE(1970,1,1)</f>
        <v>41928.290972222225</v>
      </c>
      <c r="N2708" t="b">
        <v>1</v>
      </c>
      <c r="O2708">
        <v>263</v>
      </c>
      <c r="P2708" t="b">
        <v>1</v>
      </c>
      <c r="Q2708" t="s">
        <v>8303</v>
      </c>
      <c r="R2708" s="6">
        <f>E2708/D2708</f>
        <v>1.1229714285714285</v>
      </c>
      <c r="S2708" s="5">
        <f>O2708/E2708</f>
        <v>6.6914308976185628E-3</v>
      </c>
      <c r="T2708" t="s">
        <v>8310</v>
      </c>
      <c r="U2708" t="s">
        <v>8312</v>
      </c>
    </row>
    <row r="2709" spans="1:21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0">
        <f t="shared" si="86"/>
        <v>41391.782905092594</v>
      </c>
      <c r="L2709" s="13" t="str">
        <f t="shared" si="87"/>
        <v>2013</v>
      </c>
      <c r="M2709" s="10">
        <f>(((I2709/60)/60)/24)+DATE(1970,1,1)</f>
        <v>41421.290972222225</v>
      </c>
      <c r="N2709" t="b">
        <v>1</v>
      </c>
      <c r="O2709">
        <v>394</v>
      </c>
      <c r="P2709" t="b">
        <v>1</v>
      </c>
      <c r="Q2709" t="s">
        <v>8303</v>
      </c>
      <c r="R2709" s="6">
        <f>E2709/D2709</f>
        <v>3.50844625</v>
      </c>
      <c r="S2709" s="5">
        <f>O2709/E2709</f>
        <v>1.4037552948117702E-2</v>
      </c>
      <c r="T2709" t="s">
        <v>8310</v>
      </c>
      <c r="U2709" t="s">
        <v>8312</v>
      </c>
    </row>
    <row r="2710" spans="1:21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0">
        <f t="shared" si="86"/>
        <v>42512.698217592595</v>
      </c>
      <c r="L2710" s="13" t="str">
        <f t="shared" si="87"/>
        <v>2016</v>
      </c>
      <c r="M2710" s="10">
        <f>(((I2710/60)/60)/24)+DATE(1970,1,1)</f>
        <v>42572.698217592595</v>
      </c>
      <c r="N2710" t="b">
        <v>1</v>
      </c>
      <c r="O2710">
        <v>1049</v>
      </c>
      <c r="P2710" t="b">
        <v>1</v>
      </c>
      <c r="Q2710" t="s">
        <v>8303</v>
      </c>
      <c r="R2710" s="6">
        <f>E2710/D2710</f>
        <v>2.3321535</v>
      </c>
      <c r="S2710" s="5">
        <f>O2710/E2710</f>
        <v>2.2489943307762546E-2</v>
      </c>
      <c r="T2710" t="s">
        <v>8310</v>
      </c>
      <c r="U2710" t="s">
        <v>8312</v>
      </c>
    </row>
    <row r="2711" spans="1:21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0">
        <f t="shared" si="86"/>
        <v>42612.149780092594</v>
      </c>
      <c r="L2711" s="13" t="str">
        <f t="shared" si="87"/>
        <v>2016</v>
      </c>
      <c r="M2711" s="10">
        <f>(((I2711/60)/60)/24)+DATE(1970,1,1)</f>
        <v>42647.165972222225</v>
      </c>
      <c r="N2711" t="b">
        <v>1</v>
      </c>
      <c r="O2711">
        <v>308</v>
      </c>
      <c r="P2711" t="b">
        <v>1</v>
      </c>
      <c r="Q2711" t="s">
        <v>8303</v>
      </c>
      <c r="R2711" s="6">
        <f>E2711/D2711</f>
        <v>1.01606</v>
      </c>
      <c r="S2711" s="5">
        <f>O2711/E2711</f>
        <v>6.0626340964116295E-3</v>
      </c>
      <c r="T2711" t="s">
        <v>8310</v>
      </c>
      <c r="U2711" t="s">
        <v>8312</v>
      </c>
    </row>
    <row r="2712" spans="1:21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0">
        <f t="shared" si="86"/>
        <v>41828.229490740741</v>
      </c>
      <c r="L2712" s="13" t="str">
        <f t="shared" si="87"/>
        <v>2014</v>
      </c>
      <c r="M2712" s="10">
        <f>(((I2712/60)/60)/24)+DATE(1970,1,1)</f>
        <v>41860.083333333336</v>
      </c>
      <c r="N2712" t="b">
        <v>1</v>
      </c>
      <c r="O2712">
        <v>1088</v>
      </c>
      <c r="P2712" t="b">
        <v>1</v>
      </c>
      <c r="Q2712" t="s">
        <v>8303</v>
      </c>
      <c r="R2712" s="6">
        <f>E2712/D2712</f>
        <v>1.5390035000000002</v>
      </c>
      <c r="S2712" s="5">
        <f>O2712/E2712</f>
        <v>1.1782515980849511E-2</v>
      </c>
      <c r="T2712" t="s">
        <v>8310</v>
      </c>
      <c r="U2712" t="s">
        <v>8312</v>
      </c>
    </row>
    <row r="2713" spans="1:21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0">
        <f t="shared" si="86"/>
        <v>41780.745254629634</v>
      </c>
      <c r="L2713" s="13" t="str">
        <f t="shared" si="87"/>
        <v>2014</v>
      </c>
      <c r="M2713" s="10">
        <f>(((I2713/60)/60)/24)+DATE(1970,1,1)</f>
        <v>41810.917361111111</v>
      </c>
      <c r="N2713" t="b">
        <v>1</v>
      </c>
      <c r="O2713">
        <v>73</v>
      </c>
      <c r="P2713" t="b">
        <v>1</v>
      </c>
      <c r="Q2713" t="s">
        <v>8303</v>
      </c>
      <c r="R2713" s="6">
        <f>E2713/D2713</f>
        <v>1.007161125319693</v>
      </c>
      <c r="S2713" s="5">
        <f>O2713/E2713</f>
        <v>1.8537328593194517E-2</v>
      </c>
      <c r="T2713" t="s">
        <v>8310</v>
      </c>
      <c r="U2713" t="s">
        <v>8312</v>
      </c>
    </row>
    <row r="2714" spans="1:21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0">
        <f t="shared" si="86"/>
        <v>41432.062037037038</v>
      </c>
      <c r="L2714" s="13" t="str">
        <f t="shared" si="87"/>
        <v>2013</v>
      </c>
      <c r="M2714" s="10">
        <f>(((I2714/60)/60)/24)+DATE(1970,1,1)</f>
        <v>41468.75</v>
      </c>
      <c r="N2714" t="b">
        <v>1</v>
      </c>
      <c r="O2714">
        <v>143</v>
      </c>
      <c r="P2714" t="b">
        <v>1</v>
      </c>
      <c r="Q2714" t="s">
        <v>8303</v>
      </c>
      <c r="R2714" s="6">
        <f>E2714/D2714</f>
        <v>1.3138181818181818</v>
      </c>
      <c r="S2714" s="5">
        <f>O2714/E2714</f>
        <v>1.9789648491558263E-2</v>
      </c>
      <c r="T2714" t="s">
        <v>8310</v>
      </c>
      <c r="U2714" t="s">
        <v>8312</v>
      </c>
    </row>
    <row r="2715" spans="1:21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0">
        <f t="shared" si="86"/>
        <v>42322.653749999998</v>
      </c>
      <c r="L2715" s="13" t="str">
        <f t="shared" si="87"/>
        <v>2015</v>
      </c>
      <c r="M2715" s="10">
        <f>(((I2715/60)/60)/24)+DATE(1970,1,1)</f>
        <v>42362.653749999998</v>
      </c>
      <c r="N2715" t="b">
        <v>1</v>
      </c>
      <c r="O2715">
        <v>1420</v>
      </c>
      <c r="P2715" t="b">
        <v>1</v>
      </c>
      <c r="Q2715" t="s">
        <v>8303</v>
      </c>
      <c r="R2715" s="6">
        <f>E2715/D2715</f>
        <v>1.0224133333333334</v>
      </c>
      <c r="S2715" s="5">
        <f>O2715/E2715</f>
        <v>9.2591385088874687E-3</v>
      </c>
      <c r="T2715" t="s">
        <v>8310</v>
      </c>
      <c r="U2715" t="s">
        <v>8312</v>
      </c>
    </row>
    <row r="2716" spans="1:21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0">
        <f t="shared" si="86"/>
        <v>42629.655046296291</v>
      </c>
      <c r="L2716" s="13" t="str">
        <f t="shared" si="87"/>
        <v>2016</v>
      </c>
      <c r="M2716" s="10">
        <f>(((I2716/60)/60)/24)+DATE(1970,1,1)</f>
        <v>42657.958333333328</v>
      </c>
      <c r="N2716" t="b">
        <v>1</v>
      </c>
      <c r="O2716">
        <v>305</v>
      </c>
      <c r="P2716" t="b">
        <v>1</v>
      </c>
      <c r="Q2716" t="s">
        <v>8303</v>
      </c>
      <c r="R2716" s="6">
        <f>E2716/D2716</f>
        <v>1.1635599999999999</v>
      </c>
      <c r="S2716" s="5">
        <f>O2716/E2716</f>
        <v>1.0485063082264774E-2</v>
      </c>
      <c r="T2716" t="s">
        <v>8310</v>
      </c>
      <c r="U2716" t="s">
        <v>8312</v>
      </c>
    </row>
    <row r="2717" spans="1:21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0">
        <f t="shared" si="86"/>
        <v>42387.398472222223</v>
      </c>
      <c r="L2717" s="13" t="str">
        <f t="shared" si="87"/>
        <v>2016</v>
      </c>
      <c r="M2717" s="10">
        <f>(((I2717/60)/60)/24)+DATE(1970,1,1)</f>
        <v>42421.398472222223</v>
      </c>
      <c r="N2717" t="b">
        <v>1</v>
      </c>
      <c r="O2717">
        <v>551</v>
      </c>
      <c r="P2717" t="b">
        <v>1</v>
      </c>
      <c r="Q2717" t="s">
        <v>8303</v>
      </c>
      <c r="R2717" s="6">
        <f>E2717/D2717</f>
        <v>2.6462241666666664</v>
      </c>
      <c r="S2717" s="5">
        <f>O2717/E2717</f>
        <v>1.7351767565672978E-2</v>
      </c>
      <c r="T2717" t="s">
        <v>8310</v>
      </c>
      <c r="U2717" t="s">
        <v>8312</v>
      </c>
    </row>
    <row r="2718" spans="1:21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0">
        <f t="shared" si="86"/>
        <v>42255.333252314813</v>
      </c>
      <c r="L2718" s="13" t="str">
        <f t="shared" si="87"/>
        <v>2015</v>
      </c>
      <c r="M2718" s="10">
        <f>(((I2718/60)/60)/24)+DATE(1970,1,1)</f>
        <v>42285.333252314813</v>
      </c>
      <c r="N2718" t="b">
        <v>1</v>
      </c>
      <c r="O2718">
        <v>187</v>
      </c>
      <c r="P2718" t="b">
        <v>1</v>
      </c>
      <c r="Q2718" t="s">
        <v>8303</v>
      </c>
      <c r="R2718" s="6">
        <f>E2718/D2718</f>
        <v>1.1998010000000001</v>
      </c>
      <c r="S2718" s="5">
        <f>O2718/E2718</f>
        <v>1.5585917998068013E-2</v>
      </c>
      <c r="T2718" t="s">
        <v>8310</v>
      </c>
      <c r="U2718" t="s">
        <v>8312</v>
      </c>
    </row>
    <row r="2719" spans="1:21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0">
        <f t="shared" si="86"/>
        <v>41934.914918981485</v>
      </c>
      <c r="L2719" s="13" t="str">
        <f t="shared" si="87"/>
        <v>2014</v>
      </c>
      <c r="M2719" s="10">
        <f>(((I2719/60)/60)/24)+DATE(1970,1,1)</f>
        <v>41979.956585648149</v>
      </c>
      <c r="N2719" t="b">
        <v>1</v>
      </c>
      <c r="O2719">
        <v>325</v>
      </c>
      <c r="P2719" t="b">
        <v>1</v>
      </c>
      <c r="Q2719" t="s">
        <v>8303</v>
      </c>
      <c r="R2719" s="6">
        <f>E2719/D2719</f>
        <v>1.2010400000000001</v>
      </c>
      <c r="S2719" s="5">
        <f>O2719/E2719</f>
        <v>1.082395257443549E-2</v>
      </c>
      <c r="T2719" t="s">
        <v>8310</v>
      </c>
      <c r="U2719" t="s">
        <v>8312</v>
      </c>
    </row>
    <row r="2720" spans="1:21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0">
        <f t="shared" si="86"/>
        <v>42465.596585648149</v>
      </c>
      <c r="L2720" s="13" t="str">
        <f t="shared" si="87"/>
        <v>2016</v>
      </c>
      <c r="M2720" s="10">
        <f>(((I2720/60)/60)/24)+DATE(1970,1,1)</f>
        <v>42493.958333333328</v>
      </c>
      <c r="N2720" t="b">
        <v>1</v>
      </c>
      <c r="O2720">
        <v>148</v>
      </c>
      <c r="P2720" t="b">
        <v>1</v>
      </c>
      <c r="Q2720" t="s">
        <v>8303</v>
      </c>
      <c r="R2720" s="6">
        <f>E2720/D2720</f>
        <v>1.0358333333333334</v>
      </c>
      <c r="S2720" s="5">
        <f>O2720/E2720</f>
        <v>7.9377849289353711E-3</v>
      </c>
      <c r="T2720" t="s">
        <v>8310</v>
      </c>
      <c r="U2720" t="s">
        <v>8312</v>
      </c>
    </row>
    <row r="2721" spans="1:21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0">
        <f t="shared" si="86"/>
        <v>42418.031180555554</v>
      </c>
      <c r="L2721" s="13" t="str">
        <f t="shared" si="87"/>
        <v>2016</v>
      </c>
      <c r="M2721" s="10">
        <f>(((I2721/60)/60)/24)+DATE(1970,1,1)</f>
        <v>42477.989513888882</v>
      </c>
      <c r="N2721" t="b">
        <v>0</v>
      </c>
      <c r="O2721">
        <v>69</v>
      </c>
      <c r="P2721" t="b">
        <v>1</v>
      </c>
      <c r="Q2721" t="s">
        <v>8303</v>
      </c>
      <c r="R2721" s="6">
        <f>E2721/D2721</f>
        <v>1.0883333333333334</v>
      </c>
      <c r="S2721" s="5">
        <f>O2721/E2721</f>
        <v>1.0566615620214395E-2</v>
      </c>
      <c r="T2721" t="s">
        <v>8310</v>
      </c>
      <c r="U2721" t="s">
        <v>8312</v>
      </c>
    </row>
    <row r="2722" spans="1:21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0">
        <f t="shared" si="86"/>
        <v>42655.465891203698</v>
      </c>
      <c r="L2722" s="13" t="str">
        <f t="shared" si="87"/>
        <v>2016</v>
      </c>
      <c r="M2722" s="10">
        <f>(((I2722/60)/60)/24)+DATE(1970,1,1)</f>
        <v>42685.507557870369</v>
      </c>
      <c r="N2722" t="b">
        <v>0</v>
      </c>
      <c r="O2722">
        <v>173</v>
      </c>
      <c r="P2722" t="b">
        <v>1</v>
      </c>
      <c r="Q2722" t="s">
        <v>8303</v>
      </c>
      <c r="R2722" s="6">
        <f>E2722/D2722</f>
        <v>1.1812400000000001</v>
      </c>
      <c r="S2722" s="5">
        <f>O2722/E2722</f>
        <v>5.8582506518573699E-3</v>
      </c>
      <c r="T2722" t="s">
        <v>8310</v>
      </c>
      <c r="U2722" t="s">
        <v>8312</v>
      </c>
    </row>
    <row r="2723" spans="1:21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0">
        <f t="shared" si="86"/>
        <v>41493.543958333335</v>
      </c>
      <c r="L2723" s="13" t="str">
        <f t="shared" si="87"/>
        <v>2013</v>
      </c>
      <c r="M2723" s="10">
        <f>(((I2723/60)/60)/24)+DATE(1970,1,1)</f>
        <v>41523.791666666664</v>
      </c>
      <c r="N2723" t="b">
        <v>0</v>
      </c>
      <c r="O2723">
        <v>269</v>
      </c>
      <c r="P2723" t="b">
        <v>1</v>
      </c>
      <c r="Q2723" t="s">
        <v>8295</v>
      </c>
      <c r="R2723" s="6">
        <f>E2723/D2723</f>
        <v>14.62</v>
      </c>
      <c r="S2723" s="5">
        <f>O2723/E2723</f>
        <v>2.4532603739170086E-2</v>
      </c>
      <c r="T2723" t="s">
        <v>8327</v>
      </c>
      <c r="U2723" t="s">
        <v>8356</v>
      </c>
    </row>
    <row r="2724" spans="1:21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0">
        <f t="shared" si="86"/>
        <v>42704.857094907406</v>
      </c>
      <c r="L2724" s="13" t="str">
        <f t="shared" si="87"/>
        <v>2016</v>
      </c>
      <c r="M2724" s="10">
        <f>(((I2724/60)/60)/24)+DATE(1970,1,1)</f>
        <v>42764.857094907406</v>
      </c>
      <c r="N2724" t="b">
        <v>0</v>
      </c>
      <c r="O2724">
        <v>185</v>
      </c>
      <c r="P2724" t="b">
        <v>1</v>
      </c>
      <c r="Q2724" t="s">
        <v>8295</v>
      </c>
      <c r="R2724" s="6">
        <f>E2724/D2724</f>
        <v>2.5253999999999999</v>
      </c>
      <c r="S2724" s="5">
        <f>O2724/E2724</f>
        <v>1.4651144373168607E-2</v>
      </c>
      <c r="T2724" t="s">
        <v>8327</v>
      </c>
      <c r="U2724" t="s">
        <v>8356</v>
      </c>
    </row>
    <row r="2725" spans="1:21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0">
        <f t="shared" si="86"/>
        <v>41944.83898148148</v>
      </c>
      <c r="L2725" s="13" t="str">
        <f t="shared" si="87"/>
        <v>2014</v>
      </c>
      <c r="M2725" s="10">
        <f>(((I2725/60)/60)/24)+DATE(1970,1,1)</f>
        <v>42004.880648148144</v>
      </c>
      <c r="N2725" t="b">
        <v>0</v>
      </c>
      <c r="O2725">
        <v>176</v>
      </c>
      <c r="P2725" t="b">
        <v>1</v>
      </c>
      <c r="Q2725" t="s">
        <v>8295</v>
      </c>
      <c r="R2725" s="6">
        <f>E2725/D2725</f>
        <v>1.4005000000000001</v>
      </c>
      <c r="S2725" s="5">
        <f>O2725/E2725</f>
        <v>1.0472450315363561E-2</v>
      </c>
      <c r="T2725" t="s">
        <v>8327</v>
      </c>
      <c r="U2725" t="s">
        <v>8356</v>
      </c>
    </row>
    <row r="2726" spans="1:21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0">
        <f t="shared" si="86"/>
        <v>42199.32707175926</v>
      </c>
      <c r="L2726" s="13" t="str">
        <f t="shared" si="87"/>
        <v>2015</v>
      </c>
      <c r="M2726" s="10">
        <f>(((I2726/60)/60)/24)+DATE(1970,1,1)</f>
        <v>42231.32707175926</v>
      </c>
      <c r="N2726" t="b">
        <v>0</v>
      </c>
      <c r="O2726">
        <v>1019</v>
      </c>
      <c r="P2726" t="b">
        <v>1</v>
      </c>
      <c r="Q2726" t="s">
        <v>8295</v>
      </c>
      <c r="R2726" s="6">
        <f>E2726/D2726</f>
        <v>2.9687520259319289</v>
      </c>
      <c r="S2726" s="5">
        <f>O2726/E2726</f>
        <v>0.13907693315572248</v>
      </c>
      <c r="T2726" t="s">
        <v>8327</v>
      </c>
      <c r="U2726" t="s">
        <v>8356</v>
      </c>
    </row>
    <row r="2727" spans="1:21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0">
        <f t="shared" si="86"/>
        <v>42745.744618055556</v>
      </c>
      <c r="L2727" s="13" t="str">
        <f t="shared" si="87"/>
        <v>2017</v>
      </c>
      <c r="M2727" s="10">
        <f>(((I2727/60)/60)/24)+DATE(1970,1,1)</f>
        <v>42795.744618055556</v>
      </c>
      <c r="N2727" t="b">
        <v>0</v>
      </c>
      <c r="O2727">
        <v>113</v>
      </c>
      <c r="P2727" t="b">
        <v>1</v>
      </c>
      <c r="Q2727" t="s">
        <v>8295</v>
      </c>
      <c r="R2727" s="6">
        <f>E2727/D2727</f>
        <v>1.445425</v>
      </c>
      <c r="S2727" s="5">
        <f>O2727/E2727</f>
        <v>1.954442465018939E-3</v>
      </c>
      <c r="T2727" t="s">
        <v>8327</v>
      </c>
      <c r="U2727" t="s">
        <v>8356</v>
      </c>
    </row>
    <row r="2728" spans="1:2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0">
        <f t="shared" si="86"/>
        <v>42452.579988425925</v>
      </c>
      <c r="L2728" s="13" t="str">
        <f t="shared" si="87"/>
        <v>2016</v>
      </c>
      <c r="M2728" s="10">
        <f>(((I2728/60)/60)/24)+DATE(1970,1,1)</f>
        <v>42482.579988425925</v>
      </c>
      <c r="N2728" t="b">
        <v>0</v>
      </c>
      <c r="O2728">
        <v>404</v>
      </c>
      <c r="P2728" t="b">
        <v>1</v>
      </c>
      <c r="Q2728" t="s">
        <v>8295</v>
      </c>
      <c r="R2728" s="6">
        <f>E2728/D2728</f>
        <v>1.05745</v>
      </c>
      <c r="S2728" s="5">
        <f>O2728/E2728</f>
        <v>3.8205116081138587E-3</v>
      </c>
      <c r="T2728" t="s">
        <v>8327</v>
      </c>
      <c r="U2728" t="s">
        <v>8356</v>
      </c>
    </row>
    <row r="2729" spans="1:21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0">
        <f t="shared" si="86"/>
        <v>42198.676655092597</v>
      </c>
      <c r="L2729" s="13" t="str">
        <f t="shared" si="87"/>
        <v>2015</v>
      </c>
      <c r="M2729" s="10">
        <f>(((I2729/60)/60)/24)+DATE(1970,1,1)</f>
        <v>42223.676655092597</v>
      </c>
      <c r="N2729" t="b">
        <v>0</v>
      </c>
      <c r="O2729">
        <v>707</v>
      </c>
      <c r="P2729" t="b">
        <v>1</v>
      </c>
      <c r="Q2729" t="s">
        <v>8295</v>
      </c>
      <c r="R2729" s="6">
        <f>E2729/D2729</f>
        <v>4.9321000000000002</v>
      </c>
      <c r="S2729" s="5">
        <f>O2729/E2729</f>
        <v>1.4334664747267897E-2</v>
      </c>
      <c r="T2729" t="s">
        <v>8327</v>
      </c>
      <c r="U2729" t="s">
        <v>8356</v>
      </c>
    </row>
    <row r="2730" spans="1:21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0">
        <f t="shared" si="86"/>
        <v>42333.59993055556</v>
      </c>
      <c r="L2730" s="13" t="str">
        <f t="shared" si="87"/>
        <v>2015</v>
      </c>
      <c r="M2730" s="10">
        <f>(((I2730/60)/60)/24)+DATE(1970,1,1)</f>
        <v>42368.59993055556</v>
      </c>
      <c r="N2730" t="b">
        <v>0</v>
      </c>
      <c r="O2730">
        <v>392</v>
      </c>
      <c r="P2730" t="b">
        <v>1</v>
      </c>
      <c r="Q2730" t="s">
        <v>8295</v>
      </c>
      <c r="R2730" s="6">
        <f>E2730/D2730</f>
        <v>2.0182666666666669</v>
      </c>
      <c r="S2730" s="5">
        <f>O2730/E2730</f>
        <v>1.2948404571579574E-2</v>
      </c>
      <c r="T2730" t="s">
        <v>8327</v>
      </c>
      <c r="U2730" t="s">
        <v>8356</v>
      </c>
    </row>
    <row r="2731" spans="1:21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0">
        <f t="shared" si="86"/>
        <v>42095.240706018521</v>
      </c>
      <c r="L2731" s="13" t="str">
        <f t="shared" si="87"/>
        <v>2015</v>
      </c>
      <c r="M2731" s="10">
        <f>(((I2731/60)/60)/24)+DATE(1970,1,1)</f>
        <v>42125.240706018521</v>
      </c>
      <c r="N2731" t="b">
        <v>0</v>
      </c>
      <c r="O2731">
        <v>23</v>
      </c>
      <c r="P2731" t="b">
        <v>1</v>
      </c>
      <c r="Q2731" t="s">
        <v>8295</v>
      </c>
      <c r="R2731" s="6">
        <f>E2731/D2731</f>
        <v>1.0444</v>
      </c>
      <c r="S2731" s="5">
        <f>O2731/E2731</f>
        <v>2.9362951614962337E-3</v>
      </c>
      <c r="T2731" t="s">
        <v>8327</v>
      </c>
      <c r="U2731" t="s">
        <v>8356</v>
      </c>
    </row>
    <row r="2732" spans="1:21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0">
        <f t="shared" si="86"/>
        <v>41351.541377314818</v>
      </c>
      <c r="L2732" s="13" t="str">
        <f t="shared" si="87"/>
        <v>2013</v>
      </c>
      <c r="M2732" s="10">
        <f>(((I2732/60)/60)/24)+DATE(1970,1,1)</f>
        <v>41386.541377314818</v>
      </c>
      <c r="N2732" t="b">
        <v>0</v>
      </c>
      <c r="O2732">
        <v>682</v>
      </c>
      <c r="P2732" t="b">
        <v>1</v>
      </c>
      <c r="Q2732" t="s">
        <v>8295</v>
      </c>
      <c r="R2732" s="6">
        <f>E2732/D2732</f>
        <v>1.7029262962962963</v>
      </c>
      <c r="S2732" s="5">
        <f>O2732/E2732</f>
        <v>1.4832855252864296E-2</v>
      </c>
      <c r="T2732" t="s">
        <v>8327</v>
      </c>
      <c r="U2732" t="s">
        <v>8356</v>
      </c>
    </row>
    <row r="2733" spans="1:21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0">
        <f t="shared" si="86"/>
        <v>41872.525717592594</v>
      </c>
      <c r="L2733" s="13" t="str">
        <f t="shared" si="87"/>
        <v>2014</v>
      </c>
      <c r="M2733" s="10">
        <f>(((I2733/60)/60)/24)+DATE(1970,1,1)</f>
        <v>41930.166666666664</v>
      </c>
      <c r="N2733" t="b">
        <v>0</v>
      </c>
      <c r="O2733">
        <v>37</v>
      </c>
      <c r="P2733" t="b">
        <v>1</v>
      </c>
      <c r="Q2733" t="s">
        <v>8295</v>
      </c>
      <c r="R2733" s="6">
        <f>E2733/D2733</f>
        <v>1.0430333333333333</v>
      </c>
      <c r="S2733" s="5">
        <f>O2733/E2733</f>
        <v>1.18244862740085E-3</v>
      </c>
      <c r="T2733" t="s">
        <v>8327</v>
      </c>
      <c r="U2733" t="s">
        <v>8356</v>
      </c>
    </row>
    <row r="2734" spans="1:21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0">
        <f t="shared" si="86"/>
        <v>41389.808194444442</v>
      </c>
      <c r="L2734" s="13" t="str">
        <f t="shared" si="87"/>
        <v>2013</v>
      </c>
      <c r="M2734" s="10">
        <f>(((I2734/60)/60)/24)+DATE(1970,1,1)</f>
        <v>41422</v>
      </c>
      <c r="N2734" t="b">
        <v>0</v>
      </c>
      <c r="O2734">
        <v>146</v>
      </c>
      <c r="P2734" t="b">
        <v>1</v>
      </c>
      <c r="Q2734" t="s">
        <v>8295</v>
      </c>
      <c r="R2734" s="6">
        <f>E2734/D2734</f>
        <v>1.1825000000000001</v>
      </c>
      <c r="S2734" s="5">
        <f>O2734/E2734</f>
        <v>1.0288935870331219E-2</v>
      </c>
      <c r="T2734" t="s">
        <v>8327</v>
      </c>
      <c r="U2734" t="s">
        <v>8356</v>
      </c>
    </row>
    <row r="2735" spans="1:21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0">
        <f t="shared" si="86"/>
        <v>42044.272847222222</v>
      </c>
      <c r="L2735" s="13" t="str">
        <f t="shared" si="87"/>
        <v>2015</v>
      </c>
      <c r="M2735" s="10">
        <f>(((I2735/60)/60)/24)+DATE(1970,1,1)</f>
        <v>42104.231180555551</v>
      </c>
      <c r="N2735" t="b">
        <v>0</v>
      </c>
      <c r="O2735">
        <v>119</v>
      </c>
      <c r="P2735" t="b">
        <v>1</v>
      </c>
      <c r="Q2735" t="s">
        <v>8295</v>
      </c>
      <c r="R2735" s="6">
        <f>E2735/D2735</f>
        <v>1.07538</v>
      </c>
      <c r="S2735" s="5">
        <f>O2735/E2735</f>
        <v>2.2131711581022521E-3</v>
      </c>
      <c r="T2735" t="s">
        <v>8327</v>
      </c>
      <c r="U2735" t="s">
        <v>8356</v>
      </c>
    </row>
    <row r="2736" spans="1:21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0">
        <f t="shared" si="86"/>
        <v>42626.668888888889</v>
      </c>
      <c r="L2736" s="13" t="str">
        <f t="shared" si="87"/>
        <v>2016</v>
      </c>
      <c r="M2736" s="10">
        <f>(((I2736/60)/60)/24)+DATE(1970,1,1)</f>
        <v>42656.915972222225</v>
      </c>
      <c r="N2736" t="b">
        <v>0</v>
      </c>
      <c r="O2736">
        <v>163</v>
      </c>
      <c r="P2736" t="b">
        <v>1</v>
      </c>
      <c r="Q2736" t="s">
        <v>8295</v>
      </c>
      <c r="R2736" s="6">
        <f>E2736/D2736</f>
        <v>22603</v>
      </c>
      <c r="S2736" s="5">
        <f>O2736/E2736</f>
        <v>7.2114321107817547E-3</v>
      </c>
      <c r="T2736" t="s">
        <v>8327</v>
      </c>
      <c r="U2736" t="s">
        <v>8356</v>
      </c>
    </row>
    <row r="2737" spans="1:21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0">
        <f t="shared" si="86"/>
        <v>41316.120949074073</v>
      </c>
      <c r="L2737" s="13" t="str">
        <f t="shared" si="87"/>
        <v>2013</v>
      </c>
      <c r="M2737" s="10">
        <f>(((I2737/60)/60)/24)+DATE(1970,1,1)</f>
        <v>41346.833333333336</v>
      </c>
      <c r="N2737" t="b">
        <v>0</v>
      </c>
      <c r="O2737">
        <v>339</v>
      </c>
      <c r="P2737" t="b">
        <v>1</v>
      </c>
      <c r="Q2737" t="s">
        <v>8295</v>
      </c>
      <c r="R2737" s="6">
        <f>E2737/D2737</f>
        <v>9.7813466666666677</v>
      </c>
      <c r="S2737" s="5">
        <f>O2737/E2737</f>
        <v>4.6210405929108599E-2</v>
      </c>
      <c r="T2737" t="s">
        <v>8327</v>
      </c>
      <c r="U2737" t="s">
        <v>8356</v>
      </c>
    </row>
    <row r="2738" spans="1:21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0">
        <f t="shared" si="86"/>
        <v>41722.666354166664</v>
      </c>
      <c r="L2738" s="13" t="str">
        <f t="shared" si="87"/>
        <v>2014</v>
      </c>
      <c r="M2738" s="10">
        <f>(((I2738/60)/60)/24)+DATE(1970,1,1)</f>
        <v>41752.666354166664</v>
      </c>
      <c r="N2738" t="b">
        <v>0</v>
      </c>
      <c r="O2738">
        <v>58</v>
      </c>
      <c r="P2738" t="b">
        <v>1</v>
      </c>
      <c r="Q2738" t="s">
        <v>8295</v>
      </c>
      <c r="R2738" s="6">
        <f>E2738/D2738</f>
        <v>1.2290000000000001</v>
      </c>
      <c r="S2738" s="5">
        <f>O2738/E2738</f>
        <v>5.8991049633848654E-3</v>
      </c>
      <c r="T2738" t="s">
        <v>8327</v>
      </c>
      <c r="U2738" t="s">
        <v>8356</v>
      </c>
    </row>
    <row r="2739" spans="1:21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0">
        <f t="shared" si="86"/>
        <v>41611.917673611111</v>
      </c>
      <c r="L2739" s="13" t="str">
        <f t="shared" si="87"/>
        <v>2013</v>
      </c>
      <c r="M2739" s="10">
        <f>(((I2739/60)/60)/24)+DATE(1970,1,1)</f>
        <v>41654.791666666664</v>
      </c>
      <c r="N2739" t="b">
        <v>0</v>
      </c>
      <c r="O2739">
        <v>456</v>
      </c>
      <c r="P2739" t="b">
        <v>1</v>
      </c>
      <c r="Q2739" t="s">
        <v>8295</v>
      </c>
      <c r="R2739" s="6">
        <f>E2739/D2739</f>
        <v>2.4606080000000001</v>
      </c>
      <c r="S2739" s="5">
        <f>O2739/E2739</f>
        <v>6.1773350326423384E-3</v>
      </c>
      <c r="T2739" t="s">
        <v>8327</v>
      </c>
      <c r="U2739" t="s">
        <v>8356</v>
      </c>
    </row>
    <row r="2740" spans="1:21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0">
        <f t="shared" si="86"/>
        <v>42620.143564814818</v>
      </c>
      <c r="L2740" s="13" t="str">
        <f t="shared" si="87"/>
        <v>2016</v>
      </c>
      <c r="M2740" s="10">
        <f>(((I2740/60)/60)/24)+DATE(1970,1,1)</f>
        <v>42680.143564814818</v>
      </c>
      <c r="N2740" t="b">
        <v>0</v>
      </c>
      <c r="O2740">
        <v>15</v>
      </c>
      <c r="P2740" t="b">
        <v>1</v>
      </c>
      <c r="Q2740" t="s">
        <v>8295</v>
      </c>
      <c r="R2740" s="6">
        <f>E2740/D2740</f>
        <v>1.4794</v>
      </c>
      <c r="S2740" s="5">
        <f>O2740/E2740</f>
        <v>2.027849128024875E-3</v>
      </c>
      <c r="T2740" t="s">
        <v>8327</v>
      </c>
      <c r="U2740" t="s">
        <v>8356</v>
      </c>
    </row>
    <row r="2741" spans="1:21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0">
        <f t="shared" si="86"/>
        <v>41719.887928240743</v>
      </c>
      <c r="L2741" s="13" t="str">
        <f t="shared" si="87"/>
        <v>2014</v>
      </c>
      <c r="M2741" s="10">
        <f>(((I2741/60)/60)/24)+DATE(1970,1,1)</f>
        <v>41764.887928240743</v>
      </c>
      <c r="N2741" t="b">
        <v>0</v>
      </c>
      <c r="O2741">
        <v>191</v>
      </c>
      <c r="P2741" t="b">
        <v>1</v>
      </c>
      <c r="Q2741" t="s">
        <v>8295</v>
      </c>
      <c r="R2741" s="6">
        <f>E2741/D2741</f>
        <v>3.8409090909090908</v>
      </c>
      <c r="S2741" s="5">
        <f>O2741/E2741</f>
        <v>4.5207100591715975E-2</v>
      </c>
      <c r="T2741" t="s">
        <v>8327</v>
      </c>
      <c r="U2741" t="s">
        <v>8356</v>
      </c>
    </row>
    <row r="2742" spans="1:21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0">
        <f t="shared" si="86"/>
        <v>42045.031851851847</v>
      </c>
      <c r="L2742" s="13" t="str">
        <f t="shared" si="87"/>
        <v>2015</v>
      </c>
      <c r="M2742" s="10">
        <f>(((I2742/60)/60)/24)+DATE(1970,1,1)</f>
        <v>42074.99018518519</v>
      </c>
      <c r="N2742" t="b">
        <v>0</v>
      </c>
      <c r="O2742">
        <v>17</v>
      </c>
      <c r="P2742" t="b">
        <v>1</v>
      </c>
      <c r="Q2742" t="s">
        <v>8295</v>
      </c>
      <c r="R2742" s="6">
        <f>E2742/D2742</f>
        <v>1.0333333333333334</v>
      </c>
      <c r="S2742" s="5">
        <f>O2742/E2742</f>
        <v>5.4838709677419356E-2</v>
      </c>
      <c r="T2742" t="s">
        <v>8327</v>
      </c>
      <c r="U2742" t="s">
        <v>8356</v>
      </c>
    </row>
    <row r="2743" spans="1:21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0">
        <f t="shared" si="86"/>
        <v>41911.657430555555</v>
      </c>
      <c r="L2743" s="13" t="str">
        <f t="shared" si="87"/>
        <v>2014</v>
      </c>
      <c r="M2743" s="10">
        <f>(((I2743/60)/60)/24)+DATE(1970,1,1)</f>
        <v>41932.088194444441</v>
      </c>
      <c r="N2743" t="b">
        <v>0</v>
      </c>
      <c r="O2743">
        <v>4</v>
      </c>
      <c r="P2743" t="b">
        <v>0</v>
      </c>
      <c r="Q2743" t="s">
        <v>8304</v>
      </c>
      <c r="R2743" s="6">
        <f>E2743/D2743</f>
        <v>4.3750000000000004E-3</v>
      </c>
      <c r="S2743" s="5">
        <f>O2743/E2743</f>
        <v>0.11428571428571428</v>
      </c>
      <c r="T2743" t="s">
        <v>8330</v>
      </c>
      <c r="U2743" t="s">
        <v>8364</v>
      </c>
    </row>
    <row r="2744" spans="1:21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0">
        <f t="shared" si="86"/>
        <v>41030.719756944447</v>
      </c>
      <c r="L2744" s="13" t="str">
        <f t="shared" si="87"/>
        <v>2012</v>
      </c>
      <c r="M2744" s="10">
        <f>(((I2744/60)/60)/24)+DATE(1970,1,1)</f>
        <v>41044.719756944447</v>
      </c>
      <c r="N2744" t="b">
        <v>0</v>
      </c>
      <c r="O2744">
        <v>18</v>
      </c>
      <c r="P2744" t="b">
        <v>0</v>
      </c>
      <c r="Q2744" t="s">
        <v>8304</v>
      </c>
      <c r="R2744" s="6">
        <f>E2744/D2744</f>
        <v>0.29239999999999999</v>
      </c>
      <c r="S2744" s="5">
        <f>O2744/E2744</f>
        <v>2.4623803009575923E-2</v>
      </c>
      <c r="T2744" t="s">
        <v>8330</v>
      </c>
      <c r="U2744" t="s">
        <v>8364</v>
      </c>
    </row>
    <row r="2745" spans="1:21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0">
        <f t="shared" si="86"/>
        <v>42632.328784722224</v>
      </c>
      <c r="L2745" s="13" t="str">
        <f t="shared" si="87"/>
        <v>2016</v>
      </c>
      <c r="M2745" s="10">
        <f>(((I2745/60)/60)/24)+DATE(1970,1,1)</f>
        <v>42662.328784722224</v>
      </c>
      <c r="N2745" t="b">
        <v>0</v>
      </c>
      <c r="O2745">
        <v>0</v>
      </c>
      <c r="P2745" t="b">
        <v>0</v>
      </c>
      <c r="Q2745" t="s">
        <v>8304</v>
      </c>
      <c r="R2745" s="6">
        <f>E2745/D2745</f>
        <v>0</v>
      </c>
      <c r="S2745" s="5" t="e">
        <f>O2745/E2745</f>
        <v>#DIV/0!</v>
      </c>
      <c r="T2745" t="s">
        <v>8330</v>
      </c>
      <c r="U2745" t="s">
        <v>8364</v>
      </c>
    </row>
    <row r="2746" spans="1:21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0">
        <f t="shared" si="86"/>
        <v>40938.062476851854</v>
      </c>
      <c r="L2746" s="13" t="str">
        <f t="shared" si="87"/>
        <v>2012</v>
      </c>
      <c r="M2746" s="10">
        <f>(((I2746/60)/60)/24)+DATE(1970,1,1)</f>
        <v>40968.062476851854</v>
      </c>
      <c r="N2746" t="b">
        <v>0</v>
      </c>
      <c r="O2746">
        <v>22</v>
      </c>
      <c r="P2746" t="b">
        <v>0</v>
      </c>
      <c r="Q2746" t="s">
        <v>8304</v>
      </c>
      <c r="R2746" s="6">
        <f>E2746/D2746</f>
        <v>5.2187499999999998E-2</v>
      </c>
      <c r="S2746" s="5">
        <f>O2746/E2746</f>
        <v>2.6347305389221556E-2</v>
      </c>
      <c r="T2746" t="s">
        <v>8330</v>
      </c>
      <c r="U2746" t="s">
        <v>8364</v>
      </c>
    </row>
    <row r="2747" spans="1:21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0">
        <f t="shared" si="86"/>
        <v>41044.988055555557</v>
      </c>
      <c r="L2747" s="13" t="str">
        <f t="shared" si="87"/>
        <v>2012</v>
      </c>
      <c r="M2747" s="10">
        <f>(((I2747/60)/60)/24)+DATE(1970,1,1)</f>
        <v>41104.988055555557</v>
      </c>
      <c r="N2747" t="b">
        <v>0</v>
      </c>
      <c r="O2747">
        <v>49</v>
      </c>
      <c r="P2747" t="b">
        <v>0</v>
      </c>
      <c r="Q2747" t="s">
        <v>8304</v>
      </c>
      <c r="R2747" s="6">
        <f>E2747/D2747</f>
        <v>0.21887499999999999</v>
      </c>
      <c r="S2747" s="5">
        <f>O2747/E2747</f>
        <v>2.7984009137635636E-2</v>
      </c>
      <c r="T2747" t="s">
        <v>8330</v>
      </c>
      <c r="U2747" t="s">
        <v>8364</v>
      </c>
    </row>
    <row r="2748" spans="1:21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0">
        <f t="shared" si="86"/>
        <v>41850.781377314815</v>
      </c>
      <c r="L2748" s="13" t="str">
        <f t="shared" si="87"/>
        <v>2014</v>
      </c>
      <c r="M2748" s="10">
        <f>(((I2748/60)/60)/24)+DATE(1970,1,1)</f>
        <v>41880.781377314815</v>
      </c>
      <c r="N2748" t="b">
        <v>0</v>
      </c>
      <c r="O2748">
        <v>19</v>
      </c>
      <c r="P2748" t="b">
        <v>0</v>
      </c>
      <c r="Q2748" t="s">
        <v>8304</v>
      </c>
      <c r="R2748" s="6">
        <f>E2748/D2748</f>
        <v>0.26700000000000002</v>
      </c>
      <c r="S2748" s="5">
        <f>O2748/E2748</f>
        <v>2.3720349563046191E-2</v>
      </c>
      <c r="T2748" t="s">
        <v>8330</v>
      </c>
      <c r="U2748" t="s">
        <v>8364</v>
      </c>
    </row>
    <row r="2749" spans="1:21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0">
        <f t="shared" si="86"/>
        <v>41044.64811342593</v>
      </c>
      <c r="L2749" s="13" t="str">
        <f t="shared" si="87"/>
        <v>2012</v>
      </c>
      <c r="M2749" s="10">
        <f>(((I2749/60)/60)/24)+DATE(1970,1,1)</f>
        <v>41076.131944444445</v>
      </c>
      <c r="N2749" t="b">
        <v>0</v>
      </c>
      <c r="O2749">
        <v>4</v>
      </c>
      <c r="P2749" t="b">
        <v>0</v>
      </c>
      <c r="Q2749" t="s">
        <v>8304</v>
      </c>
      <c r="R2749" s="6">
        <f>E2749/D2749</f>
        <v>0.28000000000000003</v>
      </c>
      <c r="S2749" s="5">
        <f>O2749/E2749</f>
        <v>2.8571428571428571E-2</v>
      </c>
      <c r="T2749" t="s">
        <v>8330</v>
      </c>
      <c r="U2749" t="s">
        <v>8364</v>
      </c>
    </row>
    <row r="2750" spans="1:21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0">
        <f t="shared" si="86"/>
        <v>42585.7106712963</v>
      </c>
      <c r="L2750" s="13" t="str">
        <f t="shared" si="87"/>
        <v>2016</v>
      </c>
      <c r="M2750" s="10">
        <f>(((I2750/60)/60)/24)+DATE(1970,1,1)</f>
        <v>42615.7106712963</v>
      </c>
      <c r="N2750" t="b">
        <v>0</v>
      </c>
      <c r="O2750">
        <v>4</v>
      </c>
      <c r="P2750" t="b">
        <v>0</v>
      </c>
      <c r="Q2750" t="s">
        <v>8304</v>
      </c>
      <c r="R2750" s="6">
        <f>E2750/D2750</f>
        <v>1.06E-2</v>
      </c>
      <c r="S2750" s="5">
        <f>O2750/E2750</f>
        <v>7.5471698113207544E-2</v>
      </c>
      <c r="T2750" t="s">
        <v>8330</v>
      </c>
      <c r="U2750" t="s">
        <v>8364</v>
      </c>
    </row>
    <row r="2751" spans="1:21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0">
        <f t="shared" si="86"/>
        <v>42068.799039351856</v>
      </c>
      <c r="L2751" s="13" t="str">
        <f t="shared" si="87"/>
        <v>2015</v>
      </c>
      <c r="M2751" s="10">
        <f>(((I2751/60)/60)/24)+DATE(1970,1,1)</f>
        <v>42098.757372685184</v>
      </c>
      <c r="N2751" t="b">
        <v>0</v>
      </c>
      <c r="O2751">
        <v>2</v>
      </c>
      <c r="P2751" t="b">
        <v>0</v>
      </c>
      <c r="Q2751" t="s">
        <v>8304</v>
      </c>
      <c r="R2751" s="6">
        <f>E2751/D2751</f>
        <v>1.0999999999999999E-2</v>
      </c>
      <c r="S2751" s="5">
        <f>O2751/E2751</f>
        <v>1.8181818181818181E-2</v>
      </c>
      <c r="T2751" t="s">
        <v>8330</v>
      </c>
      <c r="U2751" t="s">
        <v>8364</v>
      </c>
    </row>
    <row r="2752" spans="1:21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0">
        <f t="shared" si="86"/>
        <v>41078.899826388886</v>
      </c>
      <c r="L2752" s="13" t="str">
        <f t="shared" si="87"/>
        <v>2012</v>
      </c>
      <c r="M2752" s="10">
        <f>(((I2752/60)/60)/24)+DATE(1970,1,1)</f>
        <v>41090.833333333336</v>
      </c>
      <c r="N2752" t="b">
        <v>0</v>
      </c>
      <c r="O2752">
        <v>0</v>
      </c>
      <c r="P2752" t="b">
        <v>0</v>
      </c>
      <c r="Q2752" t="s">
        <v>8304</v>
      </c>
      <c r="R2752" s="6">
        <f>E2752/D2752</f>
        <v>0</v>
      </c>
      <c r="S2752" s="5" t="e">
        <f>O2752/E2752</f>
        <v>#DIV/0!</v>
      </c>
      <c r="T2752" t="s">
        <v>8330</v>
      </c>
      <c r="U2752" t="s">
        <v>8364</v>
      </c>
    </row>
    <row r="2753" spans="1:21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0">
        <f t="shared" si="86"/>
        <v>41747.887060185189</v>
      </c>
      <c r="L2753" s="13" t="str">
        <f t="shared" si="87"/>
        <v>2014</v>
      </c>
      <c r="M2753" s="10">
        <f>(((I2753/60)/60)/24)+DATE(1970,1,1)</f>
        <v>41807.887060185189</v>
      </c>
      <c r="N2753" t="b">
        <v>0</v>
      </c>
      <c r="O2753">
        <v>0</v>
      </c>
      <c r="P2753" t="b">
        <v>0</v>
      </c>
      <c r="Q2753" t="s">
        <v>8304</v>
      </c>
      <c r="R2753" s="6">
        <f>E2753/D2753</f>
        <v>0</v>
      </c>
      <c r="S2753" s="5" t="e">
        <f>O2753/E2753</f>
        <v>#DIV/0!</v>
      </c>
      <c r="T2753" t="s">
        <v>8330</v>
      </c>
      <c r="U2753" t="s">
        <v>8364</v>
      </c>
    </row>
    <row r="2754" spans="1:21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0">
        <f t="shared" si="86"/>
        <v>40855.765092592592</v>
      </c>
      <c r="L2754" s="13" t="str">
        <f t="shared" si="87"/>
        <v>2011</v>
      </c>
      <c r="M2754" s="10">
        <f>(((I2754/60)/60)/24)+DATE(1970,1,1)</f>
        <v>40895.765092592592</v>
      </c>
      <c r="N2754" t="b">
        <v>0</v>
      </c>
      <c r="O2754">
        <v>14</v>
      </c>
      <c r="P2754" t="b">
        <v>0</v>
      </c>
      <c r="Q2754" t="s">
        <v>8304</v>
      </c>
      <c r="R2754" s="6">
        <f>E2754/D2754</f>
        <v>0.11458333333333333</v>
      </c>
      <c r="S2754" s="5">
        <f>O2754/E2754</f>
        <v>2.5454545454545455E-2</v>
      </c>
      <c r="T2754" t="s">
        <v>8330</v>
      </c>
      <c r="U2754" t="s">
        <v>8364</v>
      </c>
    </row>
    <row r="2755" spans="1:21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0">
        <f t="shared" ref="K2755:K2818" si="88">(((J2755/60)/60)/24)+DATE(1970,1,1)</f>
        <v>41117.900729166664</v>
      </c>
      <c r="L2755" s="13" t="str">
        <f t="shared" ref="L2755:L2818" si="89">TEXT(K2755,"yyyy")</f>
        <v>2012</v>
      </c>
      <c r="M2755" s="10">
        <f>(((I2755/60)/60)/24)+DATE(1970,1,1)</f>
        <v>41147.900729166664</v>
      </c>
      <c r="N2755" t="b">
        <v>0</v>
      </c>
      <c r="O2755">
        <v>8</v>
      </c>
      <c r="P2755" t="b">
        <v>0</v>
      </c>
      <c r="Q2755" t="s">
        <v>8304</v>
      </c>
      <c r="R2755" s="6">
        <f>E2755/D2755</f>
        <v>0.19</v>
      </c>
      <c r="S2755" s="5">
        <f>O2755/E2755</f>
        <v>2.1052631578947368E-2</v>
      </c>
      <c r="T2755" t="s">
        <v>8330</v>
      </c>
      <c r="U2755" t="s">
        <v>8364</v>
      </c>
    </row>
    <row r="2756" spans="1:21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0">
        <f t="shared" si="88"/>
        <v>41863.636006944449</v>
      </c>
      <c r="L2756" s="13" t="str">
        <f t="shared" si="89"/>
        <v>2014</v>
      </c>
      <c r="M2756" s="10">
        <f>(((I2756/60)/60)/24)+DATE(1970,1,1)</f>
        <v>41893.636006944449</v>
      </c>
      <c r="N2756" t="b">
        <v>0</v>
      </c>
      <c r="O2756">
        <v>0</v>
      </c>
      <c r="P2756" t="b">
        <v>0</v>
      </c>
      <c r="Q2756" t="s">
        <v>8304</v>
      </c>
      <c r="R2756" s="6">
        <f>E2756/D2756</f>
        <v>0</v>
      </c>
      <c r="S2756" s="5" t="e">
        <f>O2756/E2756</f>
        <v>#DIV/0!</v>
      </c>
      <c r="T2756" t="s">
        <v>8330</v>
      </c>
      <c r="U2756" t="s">
        <v>8364</v>
      </c>
    </row>
    <row r="2757" spans="1:21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0">
        <f t="shared" si="88"/>
        <v>42072.790821759263</v>
      </c>
      <c r="L2757" s="13" t="str">
        <f t="shared" si="89"/>
        <v>2015</v>
      </c>
      <c r="M2757" s="10">
        <f>(((I2757/60)/60)/24)+DATE(1970,1,1)</f>
        <v>42102.790821759263</v>
      </c>
      <c r="N2757" t="b">
        <v>0</v>
      </c>
      <c r="O2757">
        <v>15</v>
      </c>
      <c r="P2757" t="b">
        <v>0</v>
      </c>
      <c r="Q2757" t="s">
        <v>8304</v>
      </c>
      <c r="R2757" s="6">
        <f>E2757/D2757</f>
        <v>0.52</v>
      </c>
      <c r="S2757" s="5">
        <f>O2757/E2757</f>
        <v>5.7692307692307696E-2</v>
      </c>
      <c r="T2757" t="s">
        <v>8330</v>
      </c>
      <c r="U2757" t="s">
        <v>8364</v>
      </c>
    </row>
    <row r="2758" spans="1:21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0">
        <f t="shared" si="88"/>
        <v>41620.90047453704</v>
      </c>
      <c r="L2758" s="13" t="str">
        <f t="shared" si="89"/>
        <v>2013</v>
      </c>
      <c r="M2758" s="10">
        <f>(((I2758/60)/60)/24)+DATE(1970,1,1)</f>
        <v>41650.90047453704</v>
      </c>
      <c r="N2758" t="b">
        <v>0</v>
      </c>
      <c r="O2758">
        <v>33</v>
      </c>
      <c r="P2758" t="b">
        <v>0</v>
      </c>
      <c r="Q2758" t="s">
        <v>8304</v>
      </c>
      <c r="R2758" s="6">
        <f>E2758/D2758</f>
        <v>0.1048</v>
      </c>
      <c r="S2758" s="5">
        <f>O2758/E2758</f>
        <v>3.1488549618320608E-2</v>
      </c>
      <c r="T2758" t="s">
        <v>8330</v>
      </c>
      <c r="U2758" t="s">
        <v>8364</v>
      </c>
    </row>
    <row r="2759" spans="1:21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0">
        <f t="shared" si="88"/>
        <v>42573.65662037037</v>
      </c>
      <c r="L2759" s="13" t="str">
        <f t="shared" si="89"/>
        <v>2016</v>
      </c>
      <c r="M2759" s="10">
        <f>(((I2759/60)/60)/24)+DATE(1970,1,1)</f>
        <v>42588.65662037037</v>
      </c>
      <c r="N2759" t="b">
        <v>0</v>
      </c>
      <c r="O2759">
        <v>2</v>
      </c>
      <c r="P2759" t="b">
        <v>0</v>
      </c>
      <c r="Q2759" t="s">
        <v>8304</v>
      </c>
      <c r="R2759" s="6">
        <f>E2759/D2759</f>
        <v>6.6666666666666671E-3</v>
      </c>
      <c r="S2759" s="5">
        <f>O2759/E2759</f>
        <v>0.2</v>
      </c>
      <c r="T2759" t="s">
        <v>8330</v>
      </c>
      <c r="U2759" t="s">
        <v>8364</v>
      </c>
    </row>
    <row r="2760" spans="1:21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0">
        <f t="shared" si="88"/>
        <v>42639.441932870366</v>
      </c>
      <c r="L2760" s="13" t="str">
        <f t="shared" si="89"/>
        <v>2016</v>
      </c>
      <c r="M2760" s="10">
        <f>(((I2760/60)/60)/24)+DATE(1970,1,1)</f>
        <v>42653.441932870366</v>
      </c>
      <c r="N2760" t="b">
        <v>0</v>
      </c>
      <c r="O2760">
        <v>6</v>
      </c>
      <c r="P2760" t="b">
        <v>0</v>
      </c>
      <c r="Q2760" t="s">
        <v>8304</v>
      </c>
      <c r="R2760" s="6">
        <f>E2760/D2760</f>
        <v>0.11700000000000001</v>
      </c>
      <c r="S2760" s="5">
        <f>O2760/E2760</f>
        <v>2.564102564102564E-2</v>
      </c>
      <c r="T2760" t="s">
        <v>8330</v>
      </c>
      <c r="U2760" t="s">
        <v>8364</v>
      </c>
    </row>
    <row r="2761" spans="1:21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0">
        <f t="shared" si="88"/>
        <v>42524.36650462963</v>
      </c>
      <c r="L2761" s="13" t="str">
        <f t="shared" si="89"/>
        <v>2016</v>
      </c>
      <c r="M2761" s="10">
        <f>(((I2761/60)/60)/24)+DATE(1970,1,1)</f>
        <v>42567.36650462963</v>
      </c>
      <c r="N2761" t="b">
        <v>0</v>
      </c>
      <c r="O2761">
        <v>2</v>
      </c>
      <c r="P2761" t="b">
        <v>0</v>
      </c>
      <c r="Q2761" t="s">
        <v>8304</v>
      </c>
      <c r="R2761" s="6">
        <f>E2761/D2761</f>
        <v>0.105</v>
      </c>
      <c r="S2761" s="5">
        <f>O2761/E2761</f>
        <v>1.9047619047619049E-2</v>
      </c>
      <c r="T2761" t="s">
        <v>8330</v>
      </c>
      <c r="U2761" t="s">
        <v>8364</v>
      </c>
    </row>
    <row r="2762" spans="1:21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0">
        <f t="shared" si="88"/>
        <v>41415.461319444446</v>
      </c>
      <c r="L2762" s="13" t="str">
        <f t="shared" si="89"/>
        <v>2013</v>
      </c>
      <c r="M2762" s="10">
        <f>(((I2762/60)/60)/24)+DATE(1970,1,1)</f>
        <v>41445.461319444446</v>
      </c>
      <c r="N2762" t="b">
        <v>0</v>
      </c>
      <c r="O2762">
        <v>0</v>
      </c>
      <c r="P2762" t="b">
        <v>0</v>
      </c>
      <c r="Q2762" t="s">
        <v>8304</v>
      </c>
      <c r="R2762" s="6">
        <f>E2762/D2762</f>
        <v>0</v>
      </c>
      <c r="S2762" s="5" t="e">
        <f>O2762/E2762</f>
        <v>#DIV/0!</v>
      </c>
      <c r="T2762" t="s">
        <v>8330</v>
      </c>
      <c r="U2762" t="s">
        <v>8364</v>
      </c>
    </row>
    <row r="2763" spans="1:21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0">
        <f t="shared" si="88"/>
        <v>41247.063576388886</v>
      </c>
      <c r="L2763" s="13" t="str">
        <f t="shared" si="89"/>
        <v>2012</v>
      </c>
      <c r="M2763" s="10">
        <f>(((I2763/60)/60)/24)+DATE(1970,1,1)</f>
        <v>41277.063576388886</v>
      </c>
      <c r="N2763" t="b">
        <v>0</v>
      </c>
      <c r="O2763">
        <v>4</v>
      </c>
      <c r="P2763" t="b">
        <v>0</v>
      </c>
      <c r="Q2763" t="s">
        <v>8304</v>
      </c>
      <c r="R2763" s="6">
        <f>E2763/D2763</f>
        <v>7.1999999999999998E-3</v>
      </c>
      <c r="S2763" s="5">
        <f>O2763/E2763</f>
        <v>0.1111111111111111</v>
      </c>
      <c r="T2763" t="s">
        <v>8330</v>
      </c>
      <c r="U2763" t="s">
        <v>8364</v>
      </c>
    </row>
    <row r="2764" spans="1:21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0">
        <f t="shared" si="88"/>
        <v>40927.036979166667</v>
      </c>
      <c r="L2764" s="13" t="str">
        <f t="shared" si="89"/>
        <v>2012</v>
      </c>
      <c r="M2764" s="10">
        <f>(((I2764/60)/60)/24)+DATE(1970,1,1)</f>
        <v>40986.995312500003</v>
      </c>
      <c r="N2764" t="b">
        <v>0</v>
      </c>
      <c r="O2764">
        <v>1</v>
      </c>
      <c r="P2764" t="b">
        <v>0</v>
      </c>
      <c r="Q2764" t="s">
        <v>8304</v>
      </c>
      <c r="R2764" s="6">
        <f>E2764/D2764</f>
        <v>7.6923076923076927E-3</v>
      </c>
      <c r="S2764" s="5">
        <f>O2764/E2764</f>
        <v>0.04</v>
      </c>
      <c r="T2764" t="s">
        <v>8330</v>
      </c>
      <c r="U2764" t="s">
        <v>8364</v>
      </c>
    </row>
    <row r="2765" spans="1:21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0">
        <f t="shared" si="88"/>
        <v>41373.579675925925</v>
      </c>
      <c r="L2765" s="13" t="str">
        <f t="shared" si="89"/>
        <v>2013</v>
      </c>
      <c r="M2765" s="10">
        <f>(((I2765/60)/60)/24)+DATE(1970,1,1)</f>
        <v>41418.579675925925</v>
      </c>
      <c r="N2765" t="b">
        <v>0</v>
      </c>
      <c r="O2765">
        <v>3</v>
      </c>
      <c r="P2765" t="b">
        <v>0</v>
      </c>
      <c r="Q2765" t="s">
        <v>8304</v>
      </c>
      <c r="R2765" s="6">
        <f>E2765/D2765</f>
        <v>2.2842639593908631E-3</v>
      </c>
      <c r="S2765" s="5">
        <f>O2765/E2765</f>
        <v>3.3333333333333333E-2</v>
      </c>
      <c r="T2765" t="s">
        <v>8330</v>
      </c>
      <c r="U2765" t="s">
        <v>8364</v>
      </c>
    </row>
    <row r="2766" spans="1:21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0">
        <f t="shared" si="88"/>
        <v>41030.292025462964</v>
      </c>
      <c r="L2766" s="13" t="str">
        <f t="shared" si="89"/>
        <v>2012</v>
      </c>
      <c r="M2766" s="10">
        <f>(((I2766/60)/60)/24)+DATE(1970,1,1)</f>
        <v>41059.791666666664</v>
      </c>
      <c r="N2766" t="b">
        <v>0</v>
      </c>
      <c r="O2766">
        <v>4</v>
      </c>
      <c r="P2766" t="b">
        <v>0</v>
      </c>
      <c r="Q2766" t="s">
        <v>8304</v>
      </c>
      <c r="R2766" s="6">
        <f>E2766/D2766</f>
        <v>1.125E-2</v>
      </c>
      <c r="S2766" s="5">
        <f>O2766/E2766</f>
        <v>8.8888888888888892E-2</v>
      </c>
      <c r="T2766" t="s">
        <v>8330</v>
      </c>
      <c r="U2766" t="s">
        <v>8364</v>
      </c>
    </row>
    <row r="2767" spans="1:21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0">
        <f t="shared" si="88"/>
        <v>41194.579027777778</v>
      </c>
      <c r="L2767" s="13" t="str">
        <f t="shared" si="89"/>
        <v>2012</v>
      </c>
      <c r="M2767" s="10">
        <f>(((I2767/60)/60)/24)+DATE(1970,1,1)</f>
        <v>41210.579027777778</v>
      </c>
      <c r="N2767" t="b">
        <v>0</v>
      </c>
      <c r="O2767">
        <v>0</v>
      </c>
      <c r="P2767" t="b">
        <v>0</v>
      </c>
      <c r="Q2767" t="s">
        <v>8304</v>
      </c>
      <c r="R2767" s="6">
        <f>E2767/D2767</f>
        <v>0</v>
      </c>
      <c r="S2767" s="5" t="e">
        <f>O2767/E2767</f>
        <v>#DIV/0!</v>
      </c>
      <c r="T2767" t="s">
        <v>8330</v>
      </c>
      <c r="U2767" t="s">
        <v>8364</v>
      </c>
    </row>
    <row r="2768" spans="1:21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0">
        <f t="shared" si="88"/>
        <v>40736.668032407404</v>
      </c>
      <c r="L2768" s="13" t="str">
        <f t="shared" si="89"/>
        <v>2011</v>
      </c>
      <c r="M2768" s="10">
        <f>(((I2768/60)/60)/24)+DATE(1970,1,1)</f>
        <v>40766.668032407404</v>
      </c>
      <c r="N2768" t="b">
        <v>0</v>
      </c>
      <c r="O2768">
        <v>4</v>
      </c>
      <c r="P2768" t="b">
        <v>0</v>
      </c>
      <c r="Q2768" t="s">
        <v>8304</v>
      </c>
      <c r="R2768" s="6">
        <f>E2768/D2768</f>
        <v>0.02</v>
      </c>
      <c r="S2768" s="5">
        <f>O2768/E2768</f>
        <v>0.04</v>
      </c>
      <c r="T2768" t="s">
        <v>8330</v>
      </c>
      <c r="U2768" t="s">
        <v>8364</v>
      </c>
    </row>
    <row r="2769" spans="1:21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0">
        <f t="shared" si="88"/>
        <v>42172.958912037036</v>
      </c>
      <c r="L2769" s="13" t="str">
        <f t="shared" si="89"/>
        <v>2015</v>
      </c>
      <c r="M2769" s="10">
        <f>(((I2769/60)/60)/24)+DATE(1970,1,1)</f>
        <v>42232.958912037036</v>
      </c>
      <c r="N2769" t="b">
        <v>0</v>
      </c>
      <c r="O2769">
        <v>3</v>
      </c>
      <c r="P2769" t="b">
        <v>0</v>
      </c>
      <c r="Q2769" t="s">
        <v>8304</v>
      </c>
      <c r="R2769" s="6">
        <f>E2769/D2769</f>
        <v>8.5000000000000006E-3</v>
      </c>
      <c r="S2769" s="5">
        <f>O2769/E2769</f>
        <v>8.8235294117647065E-2</v>
      </c>
      <c r="T2769" t="s">
        <v>8330</v>
      </c>
      <c r="U2769" t="s">
        <v>8364</v>
      </c>
    </row>
    <row r="2770" spans="1:21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0">
        <f t="shared" si="88"/>
        <v>40967.614849537036</v>
      </c>
      <c r="L2770" s="13" t="str">
        <f t="shared" si="89"/>
        <v>2012</v>
      </c>
      <c r="M2770" s="10">
        <f>(((I2770/60)/60)/24)+DATE(1970,1,1)</f>
        <v>40997.573182870372</v>
      </c>
      <c r="N2770" t="b">
        <v>0</v>
      </c>
      <c r="O2770">
        <v>34</v>
      </c>
      <c r="P2770" t="b">
        <v>0</v>
      </c>
      <c r="Q2770" t="s">
        <v>8304</v>
      </c>
      <c r="R2770" s="6">
        <f>E2770/D2770</f>
        <v>0.14314285714285716</v>
      </c>
      <c r="S2770" s="5">
        <f>O2770/E2770</f>
        <v>3.3932135728542916E-2</v>
      </c>
      <c r="T2770" t="s">
        <v>8330</v>
      </c>
      <c r="U2770" t="s">
        <v>8364</v>
      </c>
    </row>
    <row r="2771" spans="1:21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0">
        <f t="shared" si="88"/>
        <v>41745.826273148145</v>
      </c>
      <c r="L2771" s="13" t="str">
        <f t="shared" si="89"/>
        <v>2014</v>
      </c>
      <c r="M2771" s="10">
        <f>(((I2771/60)/60)/24)+DATE(1970,1,1)</f>
        <v>41795.826273148145</v>
      </c>
      <c r="N2771" t="b">
        <v>0</v>
      </c>
      <c r="O2771">
        <v>2</v>
      </c>
      <c r="P2771" t="b">
        <v>0</v>
      </c>
      <c r="Q2771" t="s">
        <v>8304</v>
      </c>
      <c r="R2771" s="6">
        <f>E2771/D2771</f>
        <v>2.5000000000000001E-3</v>
      </c>
      <c r="S2771" s="5">
        <f>O2771/E2771</f>
        <v>1</v>
      </c>
      <c r="T2771" t="s">
        <v>8330</v>
      </c>
      <c r="U2771" t="s">
        <v>8364</v>
      </c>
    </row>
    <row r="2772" spans="1:21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0">
        <f t="shared" si="88"/>
        <v>41686.705208333333</v>
      </c>
      <c r="L2772" s="13" t="str">
        <f t="shared" si="89"/>
        <v>2014</v>
      </c>
      <c r="M2772" s="10">
        <f>(((I2772/60)/60)/24)+DATE(1970,1,1)</f>
        <v>41716.663541666669</v>
      </c>
      <c r="N2772" t="b">
        <v>0</v>
      </c>
      <c r="O2772">
        <v>33</v>
      </c>
      <c r="P2772" t="b">
        <v>0</v>
      </c>
      <c r="Q2772" t="s">
        <v>8304</v>
      </c>
      <c r="R2772" s="6">
        <f>E2772/D2772</f>
        <v>0.1041125</v>
      </c>
      <c r="S2772" s="5">
        <f>O2772/E2772</f>
        <v>1.5848241085364388E-2</v>
      </c>
      <c r="T2772" t="s">
        <v>8330</v>
      </c>
      <c r="U2772" t="s">
        <v>8364</v>
      </c>
    </row>
    <row r="2773" spans="1:21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0">
        <f t="shared" si="88"/>
        <v>41257.531712962962</v>
      </c>
      <c r="L2773" s="13" t="str">
        <f t="shared" si="89"/>
        <v>2012</v>
      </c>
      <c r="M2773" s="10">
        <f>(((I2773/60)/60)/24)+DATE(1970,1,1)</f>
        <v>41306.708333333336</v>
      </c>
      <c r="N2773" t="b">
        <v>0</v>
      </c>
      <c r="O2773">
        <v>0</v>
      </c>
      <c r="P2773" t="b">
        <v>0</v>
      </c>
      <c r="Q2773" t="s">
        <v>8304</v>
      </c>
      <c r="R2773" s="6">
        <f>E2773/D2773</f>
        <v>0</v>
      </c>
      <c r="S2773" s="5" t="e">
        <f>O2773/E2773</f>
        <v>#DIV/0!</v>
      </c>
      <c r="T2773" t="s">
        <v>8330</v>
      </c>
      <c r="U2773" t="s">
        <v>8364</v>
      </c>
    </row>
    <row r="2774" spans="1:21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0">
        <f t="shared" si="88"/>
        <v>41537.869143518517</v>
      </c>
      <c r="L2774" s="13" t="str">
        <f t="shared" si="89"/>
        <v>2013</v>
      </c>
      <c r="M2774" s="10">
        <f>(((I2774/60)/60)/24)+DATE(1970,1,1)</f>
        <v>41552.869143518517</v>
      </c>
      <c r="N2774" t="b">
        <v>0</v>
      </c>
      <c r="O2774">
        <v>0</v>
      </c>
      <c r="P2774" t="b">
        <v>0</v>
      </c>
      <c r="Q2774" t="s">
        <v>8304</v>
      </c>
      <c r="R2774" s="6">
        <f>E2774/D2774</f>
        <v>0</v>
      </c>
      <c r="S2774" s="5" t="e">
        <f>O2774/E2774</f>
        <v>#DIV/0!</v>
      </c>
      <c r="T2774" t="s">
        <v>8330</v>
      </c>
      <c r="U2774" t="s">
        <v>8364</v>
      </c>
    </row>
    <row r="2775" spans="1:21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0">
        <f t="shared" si="88"/>
        <v>42474.86482638889</v>
      </c>
      <c r="L2775" s="13" t="str">
        <f t="shared" si="89"/>
        <v>2016</v>
      </c>
      <c r="M2775" s="10">
        <f>(((I2775/60)/60)/24)+DATE(1970,1,1)</f>
        <v>42484.86482638889</v>
      </c>
      <c r="N2775" t="b">
        <v>0</v>
      </c>
      <c r="O2775">
        <v>1</v>
      </c>
      <c r="P2775" t="b">
        <v>0</v>
      </c>
      <c r="Q2775" t="s">
        <v>8304</v>
      </c>
      <c r="R2775" s="6">
        <f>E2775/D2775</f>
        <v>1.8867924528301887E-3</v>
      </c>
      <c r="S2775" s="5">
        <f>O2775/E2775</f>
        <v>1</v>
      </c>
      <c r="T2775" t="s">
        <v>8330</v>
      </c>
      <c r="U2775" t="s">
        <v>8364</v>
      </c>
    </row>
    <row r="2776" spans="1:21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0">
        <f t="shared" si="88"/>
        <v>41311.126481481479</v>
      </c>
      <c r="L2776" s="13" t="str">
        <f t="shared" si="89"/>
        <v>2013</v>
      </c>
      <c r="M2776" s="10">
        <f>(((I2776/60)/60)/24)+DATE(1970,1,1)</f>
        <v>41341.126481481479</v>
      </c>
      <c r="N2776" t="b">
        <v>0</v>
      </c>
      <c r="O2776">
        <v>13</v>
      </c>
      <c r="P2776" t="b">
        <v>0</v>
      </c>
      <c r="Q2776" t="s">
        <v>8304</v>
      </c>
      <c r="R2776" s="6">
        <f>E2776/D2776</f>
        <v>0.14249999999999999</v>
      </c>
      <c r="S2776" s="5">
        <f>O2776/E2776</f>
        <v>2.2807017543859651E-2</v>
      </c>
      <c r="T2776" t="s">
        <v>8330</v>
      </c>
      <c r="U2776" t="s">
        <v>8364</v>
      </c>
    </row>
    <row r="2777" spans="1:21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0">
        <f t="shared" si="88"/>
        <v>40863.013356481482</v>
      </c>
      <c r="L2777" s="13" t="str">
        <f t="shared" si="89"/>
        <v>2011</v>
      </c>
      <c r="M2777" s="10">
        <f>(((I2777/60)/60)/24)+DATE(1970,1,1)</f>
        <v>40893.013356481482</v>
      </c>
      <c r="N2777" t="b">
        <v>0</v>
      </c>
      <c r="O2777">
        <v>2</v>
      </c>
      <c r="P2777" t="b">
        <v>0</v>
      </c>
      <c r="Q2777" t="s">
        <v>8304</v>
      </c>
      <c r="R2777" s="6">
        <f>E2777/D2777</f>
        <v>0.03</v>
      </c>
      <c r="S2777" s="5">
        <f>O2777/E2777</f>
        <v>1.3333333333333334E-2</v>
      </c>
      <c r="T2777" t="s">
        <v>8330</v>
      </c>
      <c r="U2777" t="s">
        <v>8364</v>
      </c>
    </row>
    <row r="2778" spans="1:21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0">
        <f t="shared" si="88"/>
        <v>42136.297175925924</v>
      </c>
      <c r="L2778" s="13" t="str">
        <f t="shared" si="89"/>
        <v>2015</v>
      </c>
      <c r="M2778" s="10">
        <f>(((I2778/60)/60)/24)+DATE(1970,1,1)</f>
        <v>42167.297175925924</v>
      </c>
      <c r="N2778" t="b">
        <v>0</v>
      </c>
      <c r="O2778">
        <v>36</v>
      </c>
      <c r="P2778" t="b">
        <v>0</v>
      </c>
      <c r="Q2778" t="s">
        <v>8304</v>
      </c>
      <c r="R2778" s="6">
        <f>E2778/D2778</f>
        <v>7.8809523809523815E-2</v>
      </c>
      <c r="S2778" s="5">
        <f>O2778/E2778</f>
        <v>2.175226586102719E-2</v>
      </c>
      <c r="T2778" t="s">
        <v>8330</v>
      </c>
      <c r="U2778" t="s">
        <v>8364</v>
      </c>
    </row>
    <row r="2779" spans="1:21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0">
        <f t="shared" si="88"/>
        <v>42172.669027777782</v>
      </c>
      <c r="L2779" s="13" t="str">
        <f t="shared" si="89"/>
        <v>2015</v>
      </c>
      <c r="M2779" s="10">
        <f>(((I2779/60)/60)/24)+DATE(1970,1,1)</f>
        <v>42202.669027777782</v>
      </c>
      <c r="N2779" t="b">
        <v>0</v>
      </c>
      <c r="O2779">
        <v>1</v>
      </c>
      <c r="P2779" t="b">
        <v>0</v>
      </c>
      <c r="Q2779" t="s">
        <v>8304</v>
      </c>
      <c r="R2779" s="6">
        <f>E2779/D2779</f>
        <v>3.3333333333333335E-3</v>
      </c>
      <c r="S2779" s="5">
        <f>O2779/E2779</f>
        <v>0.1</v>
      </c>
      <c r="T2779" t="s">
        <v>8330</v>
      </c>
      <c r="U2779" t="s">
        <v>8364</v>
      </c>
    </row>
    <row r="2780" spans="1:21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0">
        <f t="shared" si="88"/>
        <v>41846.978078703702</v>
      </c>
      <c r="L2780" s="13" t="str">
        <f t="shared" si="89"/>
        <v>2014</v>
      </c>
      <c r="M2780" s="10">
        <f>(((I2780/60)/60)/24)+DATE(1970,1,1)</f>
        <v>41876.978078703702</v>
      </c>
      <c r="N2780" t="b">
        <v>0</v>
      </c>
      <c r="O2780">
        <v>15</v>
      </c>
      <c r="P2780" t="b">
        <v>0</v>
      </c>
      <c r="Q2780" t="s">
        <v>8304</v>
      </c>
      <c r="R2780" s="6">
        <f>E2780/D2780</f>
        <v>0.25545454545454543</v>
      </c>
      <c r="S2780" s="5">
        <f>O2780/E2780</f>
        <v>1.0676156583629894E-2</v>
      </c>
      <c r="T2780" t="s">
        <v>8330</v>
      </c>
      <c r="U2780" t="s">
        <v>8364</v>
      </c>
    </row>
    <row r="2781" spans="1:21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0">
        <f t="shared" si="88"/>
        <v>42300.585891203707</v>
      </c>
      <c r="L2781" s="13" t="str">
        <f t="shared" si="89"/>
        <v>2015</v>
      </c>
      <c r="M2781" s="10">
        <f>(((I2781/60)/60)/24)+DATE(1970,1,1)</f>
        <v>42330.627557870372</v>
      </c>
      <c r="N2781" t="b">
        <v>0</v>
      </c>
      <c r="O2781">
        <v>1</v>
      </c>
      <c r="P2781" t="b">
        <v>0</v>
      </c>
      <c r="Q2781" t="s">
        <v>8304</v>
      </c>
      <c r="R2781" s="6">
        <f>E2781/D2781</f>
        <v>2.12E-2</v>
      </c>
      <c r="S2781" s="5">
        <f>O2781/E2781</f>
        <v>1.8867924528301886E-2</v>
      </c>
      <c r="T2781" t="s">
        <v>8330</v>
      </c>
      <c r="U2781" t="s">
        <v>8364</v>
      </c>
    </row>
    <row r="2782" spans="1:21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0">
        <f t="shared" si="88"/>
        <v>42774.447777777779</v>
      </c>
      <c r="L2782" s="13" t="str">
        <f t="shared" si="89"/>
        <v>2017</v>
      </c>
      <c r="M2782" s="10">
        <f>(((I2782/60)/60)/24)+DATE(1970,1,1)</f>
        <v>42804.447777777779</v>
      </c>
      <c r="N2782" t="b">
        <v>0</v>
      </c>
      <c r="O2782">
        <v>0</v>
      </c>
      <c r="P2782" t="b">
        <v>0</v>
      </c>
      <c r="Q2782" t="s">
        <v>8304</v>
      </c>
      <c r="R2782" s="6">
        <f>E2782/D2782</f>
        <v>0</v>
      </c>
      <c r="S2782" s="5" t="e">
        <f>O2782/E2782</f>
        <v>#DIV/0!</v>
      </c>
      <c r="T2782" t="s">
        <v>8330</v>
      </c>
      <c r="U2782" t="s">
        <v>8364</v>
      </c>
    </row>
    <row r="2783" spans="1:21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0">
        <f t="shared" si="88"/>
        <v>42018.94159722222</v>
      </c>
      <c r="L2783" s="13" t="str">
        <f t="shared" si="89"/>
        <v>2015</v>
      </c>
      <c r="M2783" s="10">
        <f>(((I2783/60)/60)/24)+DATE(1970,1,1)</f>
        <v>42047.291666666672</v>
      </c>
      <c r="N2783" t="b">
        <v>0</v>
      </c>
      <c r="O2783">
        <v>28</v>
      </c>
      <c r="P2783" t="b">
        <v>1</v>
      </c>
      <c r="Q2783" t="s">
        <v>8271</v>
      </c>
      <c r="R2783" s="6">
        <f>E2783/D2783</f>
        <v>1.0528</v>
      </c>
      <c r="S2783" s="5">
        <f>O2783/E2783</f>
        <v>2.1276595744680851E-2</v>
      </c>
      <c r="T2783" t="s">
        <v>8310</v>
      </c>
      <c r="U2783" t="s">
        <v>8311</v>
      </c>
    </row>
    <row r="2784" spans="1:21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0">
        <f t="shared" si="88"/>
        <v>42026.924976851849</v>
      </c>
      <c r="L2784" s="13" t="str">
        <f t="shared" si="89"/>
        <v>2015</v>
      </c>
      <c r="M2784" s="10">
        <f>(((I2784/60)/60)/24)+DATE(1970,1,1)</f>
        <v>42052.207638888889</v>
      </c>
      <c r="N2784" t="b">
        <v>0</v>
      </c>
      <c r="O2784">
        <v>18</v>
      </c>
      <c r="P2784" t="b">
        <v>1</v>
      </c>
      <c r="Q2784" t="s">
        <v>8271</v>
      </c>
      <c r="R2784" s="6">
        <f>E2784/D2784</f>
        <v>1.2</v>
      </c>
      <c r="S2784" s="5">
        <f>O2784/E2784</f>
        <v>1.4999999999999999E-2</v>
      </c>
      <c r="T2784" t="s">
        <v>8310</v>
      </c>
      <c r="U2784" t="s">
        <v>8311</v>
      </c>
    </row>
    <row r="2785" spans="1:21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0">
        <f t="shared" si="88"/>
        <v>42103.535254629634</v>
      </c>
      <c r="L2785" s="13" t="str">
        <f t="shared" si="89"/>
        <v>2015</v>
      </c>
      <c r="M2785" s="10">
        <f>(((I2785/60)/60)/24)+DATE(1970,1,1)</f>
        <v>42117.535254629634</v>
      </c>
      <c r="N2785" t="b">
        <v>0</v>
      </c>
      <c r="O2785">
        <v>61</v>
      </c>
      <c r="P2785" t="b">
        <v>1</v>
      </c>
      <c r="Q2785" t="s">
        <v>8271</v>
      </c>
      <c r="R2785" s="6">
        <f>E2785/D2785</f>
        <v>1.145</v>
      </c>
      <c r="S2785" s="5">
        <f>O2785/E2785</f>
        <v>5.3275109170305673E-2</v>
      </c>
      <c r="T2785" t="s">
        <v>8310</v>
      </c>
      <c r="U2785" t="s">
        <v>8311</v>
      </c>
    </row>
    <row r="2786" spans="1:21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0">
        <f t="shared" si="88"/>
        <v>41920.787534722222</v>
      </c>
      <c r="L2786" s="13" t="str">
        <f t="shared" si="89"/>
        <v>2014</v>
      </c>
      <c r="M2786" s="10">
        <f>(((I2786/60)/60)/24)+DATE(1970,1,1)</f>
        <v>41941.787534722222</v>
      </c>
      <c r="N2786" t="b">
        <v>0</v>
      </c>
      <c r="O2786">
        <v>108</v>
      </c>
      <c r="P2786" t="b">
        <v>1</v>
      </c>
      <c r="Q2786" t="s">
        <v>8271</v>
      </c>
      <c r="R2786" s="6">
        <f>E2786/D2786</f>
        <v>1.19</v>
      </c>
      <c r="S2786" s="5">
        <f>O2786/E2786</f>
        <v>1.5126050420168067E-2</v>
      </c>
      <c r="T2786" t="s">
        <v>8310</v>
      </c>
      <c r="U2786" t="s">
        <v>8311</v>
      </c>
    </row>
    <row r="2787" spans="1:21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0">
        <f t="shared" si="88"/>
        <v>42558.189432870371</v>
      </c>
      <c r="L2787" s="13" t="str">
        <f t="shared" si="89"/>
        <v>2016</v>
      </c>
      <c r="M2787" s="10">
        <f>(((I2787/60)/60)/24)+DATE(1970,1,1)</f>
        <v>42587.875</v>
      </c>
      <c r="N2787" t="b">
        <v>0</v>
      </c>
      <c r="O2787">
        <v>142</v>
      </c>
      <c r="P2787" t="b">
        <v>1</v>
      </c>
      <c r="Q2787" t="s">
        <v>8271</v>
      </c>
      <c r="R2787" s="6">
        <f>E2787/D2787</f>
        <v>1.0468</v>
      </c>
      <c r="S2787" s="5">
        <f>O2787/E2787</f>
        <v>2.7130301872372947E-2</v>
      </c>
      <c r="T2787" t="s">
        <v>8310</v>
      </c>
      <c r="U2787" t="s">
        <v>8311</v>
      </c>
    </row>
    <row r="2788" spans="1:21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0">
        <f t="shared" si="88"/>
        <v>41815.569212962961</v>
      </c>
      <c r="L2788" s="13" t="str">
        <f t="shared" si="89"/>
        <v>2014</v>
      </c>
      <c r="M2788" s="10">
        <f>(((I2788/60)/60)/24)+DATE(1970,1,1)</f>
        <v>41829.569212962961</v>
      </c>
      <c r="N2788" t="b">
        <v>0</v>
      </c>
      <c r="O2788">
        <v>74</v>
      </c>
      <c r="P2788" t="b">
        <v>1</v>
      </c>
      <c r="Q2788" t="s">
        <v>8271</v>
      </c>
      <c r="R2788" s="6">
        <f>E2788/D2788</f>
        <v>1.1783999999999999</v>
      </c>
      <c r="S2788" s="5">
        <f>O2788/E2788</f>
        <v>2.5118805159538356E-2</v>
      </c>
      <c r="T2788" t="s">
        <v>8310</v>
      </c>
      <c r="U2788" t="s">
        <v>8311</v>
      </c>
    </row>
    <row r="2789" spans="1:21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0">
        <f t="shared" si="88"/>
        <v>41808.198518518519</v>
      </c>
      <c r="L2789" s="13" t="str">
        <f t="shared" si="89"/>
        <v>2014</v>
      </c>
      <c r="M2789" s="10">
        <f>(((I2789/60)/60)/24)+DATE(1970,1,1)</f>
        <v>41838.198518518519</v>
      </c>
      <c r="N2789" t="b">
        <v>0</v>
      </c>
      <c r="O2789">
        <v>38</v>
      </c>
      <c r="P2789" t="b">
        <v>1</v>
      </c>
      <c r="Q2789" t="s">
        <v>8271</v>
      </c>
      <c r="R2789" s="6">
        <f>E2789/D2789</f>
        <v>1.1970000000000001</v>
      </c>
      <c r="S2789" s="5">
        <f>O2789/E2789</f>
        <v>3.1746031746031744E-2</v>
      </c>
      <c r="T2789" t="s">
        <v>8310</v>
      </c>
      <c r="U2789" t="s">
        <v>8311</v>
      </c>
    </row>
    <row r="2790" spans="1:21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0">
        <f t="shared" si="88"/>
        <v>42550.701886574068</v>
      </c>
      <c r="L2790" s="13" t="str">
        <f t="shared" si="89"/>
        <v>2016</v>
      </c>
      <c r="M2790" s="10">
        <f>(((I2790/60)/60)/24)+DATE(1970,1,1)</f>
        <v>42580.701886574068</v>
      </c>
      <c r="N2790" t="b">
        <v>0</v>
      </c>
      <c r="O2790">
        <v>20</v>
      </c>
      <c r="P2790" t="b">
        <v>1</v>
      </c>
      <c r="Q2790" t="s">
        <v>8271</v>
      </c>
      <c r="R2790" s="6">
        <f>E2790/D2790</f>
        <v>1.0249999999999999</v>
      </c>
      <c r="S2790" s="5">
        <f>O2790/E2790</f>
        <v>9.7560975609756097E-3</v>
      </c>
      <c r="T2790" t="s">
        <v>8310</v>
      </c>
      <c r="U2790" t="s">
        <v>8311</v>
      </c>
    </row>
    <row r="2791" spans="1:21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0">
        <f t="shared" si="88"/>
        <v>42056.013124999998</v>
      </c>
      <c r="L2791" s="13" t="str">
        <f t="shared" si="89"/>
        <v>2015</v>
      </c>
      <c r="M2791" s="10">
        <f>(((I2791/60)/60)/24)+DATE(1970,1,1)</f>
        <v>42075.166666666672</v>
      </c>
      <c r="N2791" t="b">
        <v>0</v>
      </c>
      <c r="O2791">
        <v>24</v>
      </c>
      <c r="P2791" t="b">
        <v>1</v>
      </c>
      <c r="Q2791" t="s">
        <v>8271</v>
      </c>
      <c r="R2791" s="6">
        <f>E2791/D2791</f>
        <v>1.0116666666666667</v>
      </c>
      <c r="S2791" s="5">
        <f>O2791/E2791</f>
        <v>7.907742998352554E-3</v>
      </c>
      <c r="T2791" t="s">
        <v>8310</v>
      </c>
      <c r="U2791" t="s">
        <v>8311</v>
      </c>
    </row>
    <row r="2792" spans="1:21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0">
        <f t="shared" si="88"/>
        <v>42016.938692129625</v>
      </c>
      <c r="L2792" s="13" t="str">
        <f t="shared" si="89"/>
        <v>2015</v>
      </c>
      <c r="M2792" s="10">
        <f>(((I2792/60)/60)/24)+DATE(1970,1,1)</f>
        <v>42046.938692129625</v>
      </c>
      <c r="N2792" t="b">
        <v>0</v>
      </c>
      <c r="O2792">
        <v>66</v>
      </c>
      <c r="P2792" t="b">
        <v>1</v>
      </c>
      <c r="Q2792" t="s">
        <v>8271</v>
      </c>
      <c r="R2792" s="6">
        <f>E2792/D2792</f>
        <v>1.0533333333333332</v>
      </c>
      <c r="S2792" s="5">
        <f>O2792/E2792</f>
        <v>2.0886075949367089E-2</v>
      </c>
      <c r="T2792" t="s">
        <v>8310</v>
      </c>
      <c r="U2792" t="s">
        <v>8311</v>
      </c>
    </row>
    <row r="2793" spans="1:21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0">
        <f t="shared" si="88"/>
        <v>42591.899988425925</v>
      </c>
      <c r="L2793" s="13" t="str">
        <f t="shared" si="89"/>
        <v>2016</v>
      </c>
      <c r="M2793" s="10">
        <f>(((I2793/60)/60)/24)+DATE(1970,1,1)</f>
        <v>42622.166666666672</v>
      </c>
      <c r="N2793" t="b">
        <v>0</v>
      </c>
      <c r="O2793">
        <v>28</v>
      </c>
      <c r="P2793" t="b">
        <v>1</v>
      </c>
      <c r="Q2793" t="s">
        <v>8271</v>
      </c>
      <c r="R2793" s="6">
        <f>E2793/D2793</f>
        <v>1.0249999999999999</v>
      </c>
      <c r="S2793" s="5">
        <f>O2793/E2793</f>
        <v>1.3658536585365854E-2</v>
      </c>
      <c r="T2793" t="s">
        <v>8310</v>
      </c>
      <c r="U2793" t="s">
        <v>8311</v>
      </c>
    </row>
    <row r="2794" spans="1:21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0">
        <f t="shared" si="88"/>
        <v>42183.231006944443</v>
      </c>
      <c r="L2794" s="13" t="str">
        <f t="shared" si="89"/>
        <v>2015</v>
      </c>
      <c r="M2794" s="10">
        <f>(((I2794/60)/60)/24)+DATE(1970,1,1)</f>
        <v>42228.231006944443</v>
      </c>
      <c r="N2794" t="b">
        <v>0</v>
      </c>
      <c r="O2794">
        <v>24</v>
      </c>
      <c r="P2794" t="b">
        <v>1</v>
      </c>
      <c r="Q2794" t="s">
        <v>8271</v>
      </c>
      <c r="R2794" s="6">
        <f>E2794/D2794</f>
        <v>1.0760000000000001</v>
      </c>
      <c r="S2794" s="5">
        <f>O2794/E2794</f>
        <v>1.1152416356877323E-2</v>
      </c>
      <c r="T2794" t="s">
        <v>8310</v>
      </c>
      <c r="U2794" t="s">
        <v>8311</v>
      </c>
    </row>
    <row r="2795" spans="1:21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0">
        <f t="shared" si="88"/>
        <v>42176.419039351851</v>
      </c>
      <c r="L2795" s="13" t="str">
        <f t="shared" si="89"/>
        <v>2015</v>
      </c>
      <c r="M2795" s="10">
        <f>(((I2795/60)/60)/24)+DATE(1970,1,1)</f>
        <v>42206.419039351851</v>
      </c>
      <c r="N2795" t="b">
        <v>0</v>
      </c>
      <c r="O2795">
        <v>73</v>
      </c>
      <c r="P2795" t="b">
        <v>1</v>
      </c>
      <c r="Q2795" t="s">
        <v>8271</v>
      </c>
      <c r="R2795" s="6">
        <f>E2795/D2795</f>
        <v>1.105675</v>
      </c>
      <c r="S2795" s="5">
        <f>O2795/E2795</f>
        <v>6.6023017613674904E-3</v>
      </c>
      <c r="T2795" t="s">
        <v>8310</v>
      </c>
      <c r="U2795" t="s">
        <v>8311</v>
      </c>
    </row>
    <row r="2796" spans="1:21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0">
        <f t="shared" si="88"/>
        <v>42416.691655092596</v>
      </c>
      <c r="L2796" s="13" t="str">
        <f t="shared" si="89"/>
        <v>2016</v>
      </c>
      <c r="M2796" s="10">
        <f>(((I2796/60)/60)/24)+DATE(1970,1,1)</f>
        <v>42432.791666666672</v>
      </c>
      <c r="N2796" t="b">
        <v>0</v>
      </c>
      <c r="O2796">
        <v>3</v>
      </c>
      <c r="P2796" t="b">
        <v>1</v>
      </c>
      <c r="Q2796" t="s">
        <v>8271</v>
      </c>
      <c r="R2796" s="6">
        <f>E2796/D2796</f>
        <v>1.5</v>
      </c>
      <c r="S2796" s="5">
        <f>O2796/E2796</f>
        <v>0.04</v>
      </c>
      <c r="T2796" t="s">
        <v>8310</v>
      </c>
      <c r="U2796" t="s">
        <v>8311</v>
      </c>
    </row>
    <row r="2797" spans="1:21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0">
        <f t="shared" si="88"/>
        <v>41780.525937500002</v>
      </c>
      <c r="L2797" s="13" t="str">
        <f t="shared" si="89"/>
        <v>2014</v>
      </c>
      <c r="M2797" s="10">
        <f>(((I2797/60)/60)/24)+DATE(1970,1,1)</f>
        <v>41796.958333333336</v>
      </c>
      <c r="N2797" t="b">
        <v>0</v>
      </c>
      <c r="O2797">
        <v>20</v>
      </c>
      <c r="P2797" t="b">
        <v>1</v>
      </c>
      <c r="Q2797" t="s">
        <v>8271</v>
      </c>
      <c r="R2797" s="6">
        <f>E2797/D2797</f>
        <v>1.0428571428571429</v>
      </c>
      <c r="S2797" s="5">
        <f>O2797/E2797</f>
        <v>2.7397260273972601E-2</v>
      </c>
      <c r="T2797" t="s">
        <v>8310</v>
      </c>
      <c r="U2797" t="s">
        <v>8311</v>
      </c>
    </row>
    <row r="2798" spans="1:21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0">
        <f t="shared" si="88"/>
        <v>41795.528101851851</v>
      </c>
      <c r="L2798" s="13" t="str">
        <f t="shared" si="89"/>
        <v>2014</v>
      </c>
      <c r="M2798" s="10">
        <f>(((I2798/60)/60)/24)+DATE(1970,1,1)</f>
        <v>41825.528101851851</v>
      </c>
      <c r="N2798" t="b">
        <v>0</v>
      </c>
      <c r="O2798">
        <v>21</v>
      </c>
      <c r="P2798" t="b">
        <v>1</v>
      </c>
      <c r="Q2798" t="s">
        <v>8271</v>
      </c>
      <c r="R2798" s="6">
        <f>E2798/D2798</f>
        <v>1.155</v>
      </c>
      <c r="S2798" s="5">
        <f>O2798/E2798</f>
        <v>2.2727272727272728E-2</v>
      </c>
      <c r="T2798" t="s">
        <v>8310</v>
      </c>
      <c r="U2798" t="s">
        <v>8311</v>
      </c>
    </row>
    <row r="2799" spans="1:21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0">
        <f t="shared" si="88"/>
        <v>41798.94027777778</v>
      </c>
      <c r="L2799" s="13" t="str">
        <f t="shared" si="89"/>
        <v>2014</v>
      </c>
      <c r="M2799" s="10">
        <f>(((I2799/60)/60)/24)+DATE(1970,1,1)</f>
        <v>41828.94027777778</v>
      </c>
      <c r="N2799" t="b">
        <v>0</v>
      </c>
      <c r="O2799">
        <v>94</v>
      </c>
      <c r="P2799" t="b">
        <v>1</v>
      </c>
      <c r="Q2799" t="s">
        <v>8271</v>
      </c>
      <c r="R2799" s="6">
        <f>E2799/D2799</f>
        <v>1.02645125</v>
      </c>
      <c r="S2799" s="5">
        <f>O2799/E2799</f>
        <v>1.1447207064144546E-2</v>
      </c>
      <c r="T2799" t="s">
        <v>8310</v>
      </c>
      <c r="U2799" t="s">
        <v>8311</v>
      </c>
    </row>
    <row r="2800" spans="1:21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0">
        <f t="shared" si="88"/>
        <v>42201.675011574072</v>
      </c>
      <c r="L2800" s="13" t="str">
        <f t="shared" si="89"/>
        <v>2015</v>
      </c>
      <c r="M2800" s="10">
        <f>(((I2800/60)/60)/24)+DATE(1970,1,1)</f>
        <v>42216.666666666672</v>
      </c>
      <c r="N2800" t="b">
        <v>0</v>
      </c>
      <c r="O2800">
        <v>139</v>
      </c>
      <c r="P2800" t="b">
        <v>1</v>
      </c>
      <c r="Q2800" t="s">
        <v>8271</v>
      </c>
      <c r="R2800" s="6">
        <f>E2800/D2800</f>
        <v>1.014</v>
      </c>
      <c r="S2800" s="5">
        <f>O2800/E2800</f>
        <v>2.7416173570019724E-2</v>
      </c>
      <c r="T2800" t="s">
        <v>8310</v>
      </c>
      <c r="U2800" t="s">
        <v>8311</v>
      </c>
    </row>
    <row r="2801" spans="1:21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0">
        <f t="shared" si="88"/>
        <v>42507.264699074076</v>
      </c>
      <c r="L2801" s="13" t="str">
        <f t="shared" si="89"/>
        <v>2016</v>
      </c>
      <c r="M2801" s="10">
        <f>(((I2801/60)/60)/24)+DATE(1970,1,1)</f>
        <v>42538.666666666672</v>
      </c>
      <c r="N2801" t="b">
        <v>0</v>
      </c>
      <c r="O2801">
        <v>130</v>
      </c>
      <c r="P2801" t="b">
        <v>1</v>
      </c>
      <c r="Q2801" t="s">
        <v>8271</v>
      </c>
      <c r="R2801" s="6">
        <f>E2801/D2801</f>
        <v>1.1663479999999999</v>
      </c>
      <c r="S2801" s="5">
        <f>O2801/E2801</f>
        <v>2.2291803132512767E-2</v>
      </c>
      <c r="T2801" t="s">
        <v>8310</v>
      </c>
      <c r="U2801" t="s">
        <v>8311</v>
      </c>
    </row>
    <row r="2802" spans="1:21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0">
        <f t="shared" si="88"/>
        <v>41948.552847222221</v>
      </c>
      <c r="L2802" s="13" t="str">
        <f t="shared" si="89"/>
        <v>2014</v>
      </c>
      <c r="M2802" s="10">
        <f>(((I2802/60)/60)/24)+DATE(1970,1,1)</f>
        <v>42008.552847222221</v>
      </c>
      <c r="N2802" t="b">
        <v>0</v>
      </c>
      <c r="O2802">
        <v>31</v>
      </c>
      <c r="P2802" t="b">
        <v>1</v>
      </c>
      <c r="Q2802" t="s">
        <v>8271</v>
      </c>
      <c r="R2802" s="6">
        <f>E2802/D2802</f>
        <v>1.33</v>
      </c>
      <c r="S2802" s="5">
        <f>O2802/E2802</f>
        <v>2.3308270676691729E-2</v>
      </c>
      <c r="T2802" t="s">
        <v>8310</v>
      </c>
      <c r="U2802" t="s">
        <v>8311</v>
      </c>
    </row>
    <row r="2803" spans="1:21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0">
        <f t="shared" si="88"/>
        <v>41900.243159722224</v>
      </c>
      <c r="L2803" s="13" t="str">
        <f t="shared" si="89"/>
        <v>2014</v>
      </c>
      <c r="M2803" s="10">
        <f>(((I2803/60)/60)/24)+DATE(1970,1,1)</f>
        <v>41922.458333333336</v>
      </c>
      <c r="N2803" t="b">
        <v>0</v>
      </c>
      <c r="O2803">
        <v>13</v>
      </c>
      <c r="P2803" t="b">
        <v>1</v>
      </c>
      <c r="Q2803" t="s">
        <v>8271</v>
      </c>
      <c r="R2803" s="6">
        <f>E2803/D2803</f>
        <v>1.3320000000000001</v>
      </c>
      <c r="S2803" s="5">
        <f>O2803/E2803</f>
        <v>1.951951951951952E-2</v>
      </c>
      <c r="T2803" t="s">
        <v>8310</v>
      </c>
      <c r="U2803" t="s">
        <v>8311</v>
      </c>
    </row>
    <row r="2804" spans="1:21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0">
        <f t="shared" si="88"/>
        <v>42192.64707175926</v>
      </c>
      <c r="L2804" s="13" t="str">
        <f t="shared" si="89"/>
        <v>2015</v>
      </c>
      <c r="M2804" s="10">
        <f>(((I2804/60)/60)/24)+DATE(1970,1,1)</f>
        <v>42222.64707175926</v>
      </c>
      <c r="N2804" t="b">
        <v>0</v>
      </c>
      <c r="O2804">
        <v>90</v>
      </c>
      <c r="P2804" t="b">
        <v>1</v>
      </c>
      <c r="Q2804" t="s">
        <v>8271</v>
      </c>
      <c r="R2804" s="6">
        <f>E2804/D2804</f>
        <v>1.0183333333333333</v>
      </c>
      <c r="S2804" s="5">
        <f>O2804/E2804</f>
        <v>2.9459901800327332E-2</v>
      </c>
      <c r="T2804" t="s">
        <v>8310</v>
      </c>
      <c r="U2804" t="s">
        <v>8311</v>
      </c>
    </row>
    <row r="2805" spans="1:21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0">
        <f t="shared" si="88"/>
        <v>42158.065694444449</v>
      </c>
      <c r="L2805" s="13" t="str">
        <f t="shared" si="89"/>
        <v>2015</v>
      </c>
      <c r="M2805" s="10">
        <f>(((I2805/60)/60)/24)+DATE(1970,1,1)</f>
        <v>42201</v>
      </c>
      <c r="N2805" t="b">
        <v>0</v>
      </c>
      <c r="O2805">
        <v>141</v>
      </c>
      <c r="P2805" t="b">
        <v>1</v>
      </c>
      <c r="Q2805" t="s">
        <v>8271</v>
      </c>
      <c r="R2805" s="6">
        <f>E2805/D2805</f>
        <v>1.2795000000000001</v>
      </c>
      <c r="S2805" s="5">
        <f>O2805/E2805</f>
        <v>1.1019929660023447E-2</v>
      </c>
      <c r="T2805" t="s">
        <v>8310</v>
      </c>
      <c r="U2805" t="s">
        <v>8311</v>
      </c>
    </row>
    <row r="2806" spans="1:21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0">
        <f t="shared" si="88"/>
        <v>41881.453587962962</v>
      </c>
      <c r="L2806" s="13" t="str">
        <f t="shared" si="89"/>
        <v>2014</v>
      </c>
      <c r="M2806" s="10">
        <f>(((I2806/60)/60)/24)+DATE(1970,1,1)</f>
        <v>41911.453587962962</v>
      </c>
      <c r="N2806" t="b">
        <v>0</v>
      </c>
      <c r="O2806">
        <v>23</v>
      </c>
      <c r="P2806" t="b">
        <v>1</v>
      </c>
      <c r="Q2806" t="s">
        <v>8271</v>
      </c>
      <c r="R2806" s="6">
        <f>E2806/D2806</f>
        <v>1.1499999999999999</v>
      </c>
      <c r="S2806" s="5">
        <f>O2806/E2806</f>
        <v>0.02</v>
      </c>
      <c r="T2806" t="s">
        <v>8310</v>
      </c>
      <c r="U2806" t="s">
        <v>8311</v>
      </c>
    </row>
    <row r="2807" spans="1:21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0">
        <f t="shared" si="88"/>
        <v>42213.505474537036</v>
      </c>
      <c r="L2807" s="13" t="str">
        <f t="shared" si="89"/>
        <v>2015</v>
      </c>
      <c r="M2807" s="10">
        <f>(((I2807/60)/60)/24)+DATE(1970,1,1)</f>
        <v>42238.505474537036</v>
      </c>
      <c r="N2807" t="b">
        <v>0</v>
      </c>
      <c r="O2807">
        <v>18</v>
      </c>
      <c r="P2807" t="b">
        <v>1</v>
      </c>
      <c r="Q2807" t="s">
        <v>8271</v>
      </c>
      <c r="R2807" s="6">
        <f>E2807/D2807</f>
        <v>1.1000000000000001</v>
      </c>
      <c r="S2807" s="5">
        <f>O2807/E2807</f>
        <v>4.0909090909090909E-2</v>
      </c>
      <c r="T2807" t="s">
        <v>8310</v>
      </c>
      <c r="U2807" t="s">
        <v>8311</v>
      </c>
    </row>
    <row r="2808" spans="1:21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0">
        <f t="shared" si="88"/>
        <v>42185.267245370371</v>
      </c>
      <c r="L2808" s="13" t="str">
        <f t="shared" si="89"/>
        <v>2015</v>
      </c>
      <c r="M2808" s="10">
        <f>(((I2808/60)/60)/24)+DATE(1970,1,1)</f>
        <v>42221.458333333328</v>
      </c>
      <c r="N2808" t="b">
        <v>0</v>
      </c>
      <c r="O2808">
        <v>76</v>
      </c>
      <c r="P2808" t="b">
        <v>1</v>
      </c>
      <c r="Q2808" t="s">
        <v>8271</v>
      </c>
      <c r="R2808" s="6">
        <f>E2808/D2808</f>
        <v>1.121</v>
      </c>
      <c r="S2808" s="5">
        <f>O2808/E2808</f>
        <v>2.2598870056497175E-2</v>
      </c>
      <c r="T2808" t="s">
        <v>8310</v>
      </c>
      <c r="U2808" t="s">
        <v>8311</v>
      </c>
    </row>
    <row r="2809" spans="1:2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0">
        <f t="shared" si="88"/>
        <v>42154.873124999998</v>
      </c>
      <c r="L2809" s="13" t="str">
        <f t="shared" si="89"/>
        <v>2015</v>
      </c>
      <c r="M2809" s="10">
        <f>(((I2809/60)/60)/24)+DATE(1970,1,1)</f>
        <v>42184.873124999998</v>
      </c>
      <c r="N2809" t="b">
        <v>0</v>
      </c>
      <c r="O2809">
        <v>93</v>
      </c>
      <c r="P2809" t="b">
        <v>1</v>
      </c>
      <c r="Q2809" t="s">
        <v>8271</v>
      </c>
      <c r="R2809" s="6">
        <f>E2809/D2809</f>
        <v>1.26</v>
      </c>
      <c r="S2809" s="5">
        <f>O2809/E2809</f>
        <v>1.4761904761904763E-2</v>
      </c>
      <c r="T2809" t="s">
        <v>8310</v>
      </c>
      <c r="U2809" t="s">
        <v>8311</v>
      </c>
    </row>
    <row r="2810" spans="1:21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0">
        <f t="shared" si="88"/>
        <v>42208.84646990741</v>
      </c>
      <c r="L2810" s="13" t="str">
        <f t="shared" si="89"/>
        <v>2015</v>
      </c>
      <c r="M2810" s="10">
        <f>(((I2810/60)/60)/24)+DATE(1970,1,1)</f>
        <v>42238.84646990741</v>
      </c>
      <c r="N2810" t="b">
        <v>0</v>
      </c>
      <c r="O2810">
        <v>69</v>
      </c>
      <c r="P2810" t="b">
        <v>1</v>
      </c>
      <c r="Q2810" t="s">
        <v>8271</v>
      </c>
      <c r="R2810" s="6">
        <f>E2810/D2810</f>
        <v>1.0024444444444445</v>
      </c>
      <c r="S2810" s="5">
        <f>O2810/E2810</f>
        <v>1.529594324983374E-2</v>
      </c>
      <c r="T2810" t="s">
        <v>8310</v>
      </c>
      <c r="U2810" t="s">
        <v>8311</v>
      </c>
    </row>
    <row r="2811" spans="1:21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0">
        <f t="shared" si="88"/>
        <v>42451.496817129635</v>
      </c>
      <c r="L2811" s="13" t="str">
        <f t="shared" si="89"/>
        <v>2016</v>
      </c>
      <c r="M2811" s="10">
        <f>(((I2811/60)/60)/24)+DATE(1970,1,1)</f>
        <v>42459.610416666663</v>
      </c>
      <c r="N2811" t="b">
        <v>0</v>
      </c>
      <c r="O2811">
        <v>21</v>
      </c>
      <c r="P2811" t="b">
        <v>1</v>
      </c>
      <c r="Q2811" t="s">
        <v>8271</v>
      </c>
      <c r="R2811" s="6">
        <f>E2811/D2811</f>
        <v>1.024</v>
      </c>
      <c r="S2811" s="5">
        <f>O2811/E2811</f>
        <v>8.2031250000000003E-3</v>
      </c>
      <c r="T2811" t="s">
        <v>8310</v>
      </c>
      <c r="U2811" t="s">
        <v>8311</v>
      </c>
    </row>
    <row r="2812" spans="1:21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0">
        <f t="shared" si="88"/>
        <v>41759.13962962963</v>
      </c>
      <c r="L2812" s="13" t="str">
        <f t="shared" si="89"/>
        <v>2014</v>
      </c>
      <c r="M2812" s="10">
        <f>(((I2812/60)/60)/24)+DATE(1970,1,1)</f>
        <v>41791.165972222225</v>
      </c>
      <c r="N2812" t="b">
        <v>0</v>
      </c>
      <c r="O2812">
        <v>57</v>
      </c>
      <c r="P2812" t="b">
        <v>1</v>
      </c>
      <c r="Q2812" t="s">
        <v>8271</v>
      </c>
      <c r="R2812" s="6">
        <f>E2812/D2812</f>
        <v>1.0820000000000001</v>
      </c>
      <c r="S2812" s="5">
        <f>O2812/E2812</f>
        <v>2.1072088724584104E-2</v>
      </c>
      <c r="T2812" t="s">
        <v>8310</v>
      </c>
      <c r="U2812" t="s">
        <v>8311</v>
      </c>
    </row>
    <row r="2813" spans="1:21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0">
        <f t="shared" si="88"/>
        <v>42028.496562500004</v>
      </c>
      <c r="L2813" s="13" t="str">
        <f t="shared" si="89"/>
        <v>2015</v>
      </c>
      <c r="M2813" s="10">
        <f>(((I2813/60)/60)/24)+DATE(1970,1,1)</f>
        <v>42058.496562500004</v>
      </c>
      <c r="N2813" t="b">
        <v>0</v>
      </c>
      <c r="O2813">
        <v>108</v>
      </c>
      <c r="P2813" t="b">
        <v>1</v>
      </c>
      <c r="Q2813" t="s">
        <v>8271</v>
      </c>
      <c r="R2813" s="6">
        <f>E2813/D2813</f>
        <v>1.0026999999999999</v>
      </c>
      <c r="S2813" s="5">
        <f>O2813/E2813</f>
        <v>1.0770918519996011E-2</v>
      </c>
      <c r="T2813" t="s">
        <v>8310</v>
      </c>
      <c r="U2813" t="s">
        <v>8311</v>
      </c>
    </row>
    <row r="2814" spans="1:21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0">
        <f t="shared" si="88"/>
        <v>42054.74418981481</v>
      </c>
      <c r="L2814" s="13" t="str">
        <f t="shared" si="89"/>
        <v>2015</v>
      </c>
      <c r="M2814" s="10">
        <f>(((I2814/60)/60)/24)+DATE(1970,1,1)</f>
        <v>42100.166666666672</v>
      </c>
      <c r="N2814" t="b">
        <v>0</v>
      </c>
      <c r="O2814">
        <v>83</v>
      </c>
      <c r="P2814" t="b">
        <v>1</v>
      </c>
      <c r="Q2814" t="s">
        <v>8271</v>
      </c>
      <c r="R2814" s="6">
        <f>E2814/D2814</f>
        <v>1.133</v>
      </c>
      <c r="S2814" s="5">
        <f>O2814/E2814</f>
        <v>1.4651368049426301E-2</v>
      </c>
      <c r="T2814" t="s">
        <v>8310</v>
      </c>
      <c r="U2814" t="s">
        <v>8311</v>
      </c>
    </row>
    <row r="2815" spans="1:21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0">
        <f t="shared" si="88"/>
        <v>42693.742604166662</v>
      </c>
      <c r="L2815" s="13" t="str">
        <f t="shared" si="89"/>
        <v>2016</v>
      </c>
      <c r="M2815" s="10">
        <f>(((I2815/60)/60)/24)+DATE(1970,1,1)</f>
        <v>42718.742604166662</v>
      </c>
      <c r="N2815" t="b">
        <v>0</v>
      </c>
      <c r="O2815">
        <v>96</v>
      </c>
      <c r="P2815" t="b">
        <v>1</v>
      </c>
      <c r="Q2815" t="s">
        <v>8271</v>
      </c>
      <c r="R2815" s="6">
        <f>E2815/D2815</f>
        <v>1.2757571428571428</v>
      </c>
      <c r="S2815" s="5">
        <f>O2815/E2815</f>
        <v>2.6874797039293193E-2</v>
      </c>
      <c r="T2815" t="s">
        <v>8310</v>
      </c>
      <c r="U2815" t="s">
        <v>8311</v>
      </c>
    </row>
    <row r="2816" spans="1:21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0">
        <f t="shared" si="88"/>
        <v>42103.399479166663</v>
      </c>
      <c r="L2816" s="13" t="str">
        <f t="shared" si="89"/>
        <v>2015</v>
      </c>
      <c r="M2816" s="10">
        <f>(((I2816/60)/60)/24)+DATE(1970,1,1)</f>
        <v>42133.399479166663</v>
      </c>
      <c r="N2816" t="b">
        <v>0</v>
      </c>
      <c r="O2816">
        <v>64</v>
      </c>
      <c r="P2816" t="b">
        <v>1</v>
      </c>
      <c r="Q2816" t="s">
        <v>8271</v>
      </c>
      <c r="R2816" s="6">
        <f>E2816/D2816</f>
        <v>1.0773333333333333</v>
      </c>
      <c r="S2816" s="5">
        <f>O2816/E2816</f>
        <v>3.9603960396039604E-2</v>
      </c>
      <c r="T2816" t="s">
        <v>8310</v>
      </c>
      <c r="U2816" t="s">
        <v>8311</v>
      </c>
    </row>
    <row r="2817" spans="1:21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0">
        <f t="shared" si="88"/>
        <v>42559.776724537034</v>
      </c>
      <c r="L2817" s="13" t="str">
        <f t="shared" si="89"/>
        <v>2016</v>
      </c>
      <c r="M2817" s="10">
        <f>(((I2817/60)/60)/24)+DATE(1970,1,1)</f>
        <v>42589.776724537034</v>
      </c>
      <c r="N2817" t="b">
        <v>0</v>
      </c>
      <c r="O2817">
        <v>14</v>
      </c>
      <c r="P2817" t="b">
        <v>1</v>
      </c>
      <c r="Q2817" t="s">
        <v>8271</v>
      </c>
      <c r="R2817" s="6">
        <f>E2817/D2817</f>
        <v>2.42</v>
      </c>
      <c r="S2817" s="5">
        <f>O2817/E2817</f>
        <v>2.3140495867768594E-2</v>
      </c>
      <c r="T2817" t="s">
        <v>8310</v>
      </c>
      <c r="U2817" t="s">
        <v>8311</v>
      </c>
    </row>
    <row r="2818" spans="1:21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0">
        <f t="shared" si="88"/>
        <v>42188.467499999999</v>
      </c>
      <c r="L2818" s="13" t="str">
        <f t="shared" si="89"/>
        <v>2015</v>
      </c>
      <c r="M2818" s="10">
        <f>(((I2818/60)/60)/24)+DATE(1970,1,1)</f>
        <v>42218.666666666672</v>
      </c>
      <c r="N2818" t="b">
        <v>0</v>
      </c>
      <c r="O2818">
        <v>169</v>
      </c>
      <c r="P2818" t="b">
        <v>1</v>
      </c>
      <c r="Q2818" t="s">
        <v>8271</v>
      </c>
      <c r="R2818" s="6">
        <f>E2818/D2818</f>
        <v>1.4156666666666666</v>
      </c>
      <c r="S2818" s="5">
        <f>O2818/E2818</f>
        <v>3.9792794914056982E-2</v>
      </c>
      <c r="T2818" t="s">
        <v>8310</v>
      </c>
      <c r="U2818" t="s">
        <v>8311</v>
      </c>
    </row>
    <row r="2819" spans="1:21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0">
        <f t="shared" ref="K2819:K2882" si="90">(((J2819/60)/60)/24)+DATE(1970,1,1)</f>
        <v>42023.634976851856</v>
      </c>
      <c r="L2819" s="13" t="str">
        <f t="shared" ref="L2819:L2882" si="91">TEXT(K2819,"yyyy")</f>
        <v>2015</v>
      </c>
      <c r="M2819" s="10">
        <f>(((I2819/60)/60)/24)+DATE(1970,1,1)</f>
        <v>42063.634976851856</v>
      </c>
      <c r="N2819" t="b">
        <v>0</v>
      </c>
      <c r="O2819">
        <v>33</v>
      </c>
      <c r="P2819" t="b">
        <v>1</v>
      </c>
      <c r="Q2819" t="s">
        <v>8271</v>
      </c>
      <c r="R2819" s="6">
        <f>E2819/D2819</f>
        <v>1.3</v>
      </c>
      <c r="S2819" s="5">
        <f>O2819/E2819</f>
        <v>4.230769230769231E-2</v>
      </c>
      <c r="T2819" t="s">
        <v>8310</v>
      </c>
      <c r="U2819" t="s">
        <v>8311</v>
      </c>
    </row>
    <row r="2820" spans="1:21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0">
        <f t="shared" si="90"/>
        <v>42250.598217592589</v>
      </c>
      <c r="L2820" s="13" t="str">
        <f t="shared" si="91"/>
        <v>2015</v>
      </c>
      <c r="M2820" s="10">
        <f>(((I2820/60)/60)/24)+DATE(1970,1,1)</f>
        <v>42270.598217592589</v>
      </c>
      <c r="N2820" t="b">
        <v>0</v>
      </c>
      <c r="O2820">
        <v>102</v>
      </c>
      <c r="P2820" t="b">
        <v>1</v>
      </c>
      <c r="Q2820" t="s">
        <v>8271</v>
      </c>
      <c r="R2820" s="6">
        <f>E2820/D2820</f>
        <v>1.0603</v>
      </c>
      <c r="S2820" s="5">
        <f>O2820/E2820</f>
        <v>9.6199188908799391E-3</v>
      </c>
      <c r="T2820" t="s">
        <v>8310</v>
      </c>
      <c r="U2820" t="s">
        <v>8311</v>
      </c>
    </row>
    <row r="2821" spans="1:21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0">
        <f t="shared" si="90"/>
        <v>42139.525567129633</v>
      </c>
      <c r="L2821" s="13" t="str">
        <f t="shared" si="91"/>
        <v>2015</v>
      </c>
      <c r="M2821" s="10">
        <f>(((I2821/60)/60)/24)+DATE(1970,1,1)</f>
        <v>42169.525567129633</v>
      </c>
      <c r="N2821" t="b">
        <v>0</v>
      </c>
      <c r="O2821">
        <v>104</v>
      </c>
      <c r="P2821" t="b">
        <v>1</v>
      </c>
      <c r="Q2821" t="s">
        <v>8271</v>
      </c>
      <c r="R2821" s="6">
        <f>E2821/D2821</f>
        <v>1.048</v>
      </c>
      <c r="S2821" s="5">
        <f>O2821/E2821</f>
        <v>1.984732824427481E-2</v>
      </c>
      <c r="T2821" t="s">
        <v>8310</v>
      </c>
      <c r="U2821" t="s">
        <v>8311</v>
      </c>
    </row>
    <row r="2822" spans="1:21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0">
        <f t="shared" si="90"/>
        <v>42401.610983796301</v>
      </c>
      <c r="L2822" s="13" t="str">
        <f t="shared" si="91"/>
        <v>2016</v>
      </c>
      <c r="M2822" s="10">
        <f>(((I2822/60)/60)/24)+DATE(1970,1,1)</f>
        <v>42426</v>
      </c>
      <c r="N2822" t="b">
        <v>0</v>
      </c>
      <c r="O2822">
        <v>20</v>
      </c>
      <c r="P2822" t="b">
        <v>1</v>
      </c>
      <c r="Q2822" t="s">
        <v>8271</v>
      </c>
      <c r="R2822" s="6">
        <f>E2822/D2822</f>
        <v>1.36</v>
      </c>
      <c r="S2822" s="5">
        <f>O2822/E2822</f>
        <v>7.3529411764705885E-2</v>
      </c>
      <c r="T2822" t="s">
        <v>8310</v>
      </c>
      <c r="U2822" t="s">
        <v>8311</v>
      </c>
    </row>
    <row r="2823" spans="1:21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0">
        <f t="shared" si="90"/>
        <v>41875.922858796301</v>
      </c>
      <c r="L2823" s="13" t="str">
        <f t="shared" si="91"/>
        <v>2014</v>
      </c>
      <c r="M2823" s="10">
        <f>(((I2823/60)/60)/24)+DATE(1970,1,1)</f>
        <v>41905.922858796301</v>
      </c>
      <c r="N2823" t="b">
        <v>0</v>
      </c>
      <c r="O2823">
        <v>35</v>
      </c>
      <c r="P2823" t="b">
        <v>1</v>
      </c>
      <c r="Q2823" t="s">
        <v>8271</v>
      </c>
      <c r="R2823" s="6">
        <f>E2823/D2823</f>
        <v>1</v>
      </c>
      <c r="S2823" s="5">
        <f>O2823/E2823</f>
        <v>3.5000000000000003E-2</v>
      </c>
      <c r="T2823" t="s">
        <v>8310</v>
      </c>
      <c r="U2823" t="s">
        <v>8311</v>
      </c>
    </row>
    <row r="2824" spans="1:21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0">
        <f t="shared" si="90"/>
        <v>42060.683935185181</v>
      </c>
      <c r="L2824" s="13" t="str">
        <f t="shared" si="91"/>
        <v>2015</v>
      </c>
      <c r="M2824" s="10">
        <f>(((I2824/60)/60)/24)+DATE(1970,1,1)</f>
        <v>42090.642268518524</v>
      </c>
      <c r="N2824" t="b">
        <v>0</v>
      </c>
      <c r="O2824">
        <v>94</v>
      </c>
      <c r="P2824" t="b">
        <v>1</v>
      </c>
      <c r="Q2824" t="s">
        <v>8271</v>
      </c>
      <c r="R2824" s="6">
        <f>E2824/D2824</f>
        <v>1</v>
      </c>
      <c r="S2824" s="5">
        <f>O2824/E2824</f>
        <v>1.5666666666666666E-2</v>
      </c>
      <c r="T2824" t="s">
        <v>8310</v>
      </c>
      <c r="U2824" t="s">
        <v>8311</v>
      </c>
    </row>
    <row r="2825" spans="1:21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0">
        <f t="shared" si="90"/>
        <v>42067.011643518519</v>
      </c>
      <c r="L2825" s="13" t="str">
        <f t="shared" si="91"/>
        <v>2015</v>
      </c>
      <c r="M2825" s="10">
        <f>(((I2825/60)/60)/24)+DATE(1970,1,1)</f>
        <v>42094.957638888889</v>
      </c>
      <c r="N2825" t="b">
        <v>0</v>
      </c>
      <c r="O2825">
        <v>14</v>
      </c>
      <c r="P2825" t="b">
        <v>1</v>
      </c>
      <c r="Q2825" t="s">
        <v>8271</v>
      </c>
      <c r="R2825" s="6">
        <f>E2825/D2825</f>
        <v>1.24</v>
      </c>
      <c r="S2825" s="5">
        <f>O2825/E2825</f>
        <v>0.11290322580645161</v>
      </c>
      <c r="T2825" t="s">
        <v>8310</v>
      </c>
      <c r="U2825" t="s">
        <v>8311</v>
      </c>
    </row>
    <row r="2826" spans="1:21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0">
        <f t="shared" si="90"/>
        <v>42136.270787037036</v>
      </c>
      <c r="L2826" s="13" t="str">
        <f t="shared" si="91"/>
        <v>2015</v>
      </c>
      <c r="M2826" s="10">
        <f>(((I2826/60)/60)/24)+DATE(1970,1,1)</f>
        <v>42168.071527777778</v>
      </c>
      <c r="N2826" t="b">
        <v>0</v>
      </c>
      <c r="O2826">
        <v>15</v>
      </c>
      <c r="P2826" t="b">
        <v>1</v>
      </c>
      <c r="Q2826" t="s">
        <v>8271</v>
      </c>
      <c r="R2826" s="6">
        <f>E2826/D2826</f>
        <v>1.1692307692307693</v>
      </c>
      <c r="S2826" s="5">
        <f>O2826/E2826</f>
        <v>1.9736842105263157E-2</v>
      </c>
      <c r="T2826" t="s">
        <v>8310</v>
      </c>
      <c r="U2826" t="s">
        <v>8311</v>
      </c>
    </row>
    <row r="2827" spans="1:21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0">
        <f t="shared" si="90"/>
        <v>42312.792662037042</v>
      </c>
      <c r="L2827" s="13" t="str">
        <f t="shared" si="91"/>
        <v>2015</v>
      </c>
      <c r="M2827" s="10">
        <f>(((I2827/60)/60)/24)+DATE(1970,1,1)</f>
        <v>42342.792662037042</v>
      </c>
      <c r="N2827" t="b">
        <v>0</v>
      </c>
      <c r="O2827">
        <v>51</v>
      </c>
      <c r="P2827" t="b">
        <v>1</v>
      </c>
      <c r="Q2827" t="s">
        <v>8271</v>
      </c>
      <c r="R2827" s="6">
        <f>E2827/D2827</f>
        <v>1.0333333333333334</v>
      </c>
      <c r="S2827" s="5">
        <f>O2827/E2827</f>
        <v>1.6451612903225808E-2</v>
      </c>
      <c r="T2827" t="s">
        <v>8310</v>
      </c>
      <c r="U2827" t="s">
        <v>8311</v>
      </c>
    </row>
    <row r="2828" spans="1:21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0">
        <f t="shared" si="90"/>
        <v>42171.034861111111</v>
      </c>
      <c r="L2828" s="13" t="str">
        <f t="shared" si="91"/>
        <v>2015</v>
      </c>
      <c r="M2828" s="10">
        <f>(((I2828/60)/60)/24)+DATE(1970,1,1)</f>
        <v>42195.291666666672</v>
      </c>
      <c r="N2828" t="b">
        <v>0</v>
      </c>
      <c r="O2828">
        <v>19</v>
      </c>
      <c r="P2828" t="b">
        <v>1</v>
      </c>
      <c r="Q2828" t="s">
        <v>8271</v>
      </c>
      <c r="R2828" s="6">
        <f>E2828/D2828</f>
        <v>1.0774999999999999</v>
      </c>
      <c r="S2828" s="5">
        <f>O2828/E2828</f>
        <v>8.8167053364269134E-3</v>
      </c>
      <c r="T2828" t="s">
        <v>8310</v>
      </c>
      <c r="U2828" t="s">
        <v>8311</v>
      </c>
    </row>
    <row r="2829" spans="1:21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0">
        <f t="shared" si="90"/>
        <v>42494.683634259258</v>
      </c>
      <c r="L2829" s="13" t="str">
        <f t="shared" si="91"/>
        <v>2016</v>
      </c>
      <c r="M2829" s="10">
        <f>(((I2829/60)/60)/24)+DATE(1970,1,1)</f>
        <v>42524.6875</v>
      </c>
      <c r="N2829" t="b">
        <v>0</v>
      </c>
      <c r="O2829">
        <v>23</v>
      </c>
      <c r="P2829" t="b">
        <v>1</v>
      </c>
      <c r="Q2829" t="s">
        <v>8271</v>
      </c>
      <c r="R2829" s="6">
        <f>E2829/D2829</f>
        <v>1.2024999999999999</v>
      </c>
      <c r="S2829" s="5">
        <f>O2829/E2829</f>
        <v>9.5634095634095639E-3</v>
      </c>
      <c r="T2829" t="s">
        <v>8310</v>
      </c>
      <c r="U2829" t="s">
        <v>8311</v>
      </c>
    </row>
    <row r="2830" spans="1:21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0">
        <f t="shared" si="90"/>
        <v>42254.264687499999</v>
      </c>
      <c r="L2830" s="13" t="str">
        <f t="shared" si="91"/>
        <v>2015</v>
      </c>
      <c r="M2830" s="10">
        <f>(((I2830/60)/60)/24)+DATE(1970,1,1)</f>
        <v>42279.958333333328</v>
      </c>
      <c r="N2830" t="b">
        <v>0</v>
      </c>
      <c r="O2830">
        <v>97</v>
      </c>
      <c r="P2830" t="b">
        <v>1</v>
      </c>
      <c r="Q2830" t="s">
        <v>8271</v>
      </c>
      <c r="R2830" s="6">
        <f>E2830/D2830</f>
        <v>1.0037894736842106</v>
      </c>
      <c r="S2830" s="5">
        <f>O2830/E2830</f>
        <v>1.0171979865771811E-2</v>
      </c>
      <c r="T2830" t="s">
        <v>8310</v>
      </c>
      <c r="U2830" t="s">
        <v>8311</v>
      </c>
    </row>
    <row r="2831" spans="1:21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0">
        <f t="shared" si="90"/>
        <v>42495.434236111112</v>
      </c>
      <c r="L2831" s="13" t="str">
        <f t="shared" si="91"/>
        <v>2016</v>
      </c>
      <c r="M2831" s="10">
        <f>(((I2831/60)/60)/24)+DATE(1970,1,1)</f>
        <v>42523.434236111112</v>
      </c>
      <c r="N2831" t="b">
        <v>0</v>
      </c>
      <c r="O2831">
        <v>76</v>
      </c>
      <c r="P2831" t="b">
        <v>1</v>
      </c>
      <c r="Q2831" t="s">
        <v>8271</v>
      </c>
      <c r="R2831" s="6">
        <f>E2831/D2831</f>
        <v>1.0651999999999999</v>
      </c>
      <c r="S2831" s="5">
        <f>O2831/E2831</f>
        <v>2.8539241457003379E-2</v>
      </c>
      <c r="T2831" t="s">
        <v>8310</v>
      </c>
      <c r="U2831" t="s">
        <v>8311</v>
      </c>
    </row>
    <row r="2832" spans="1:21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0">
        <f t="shared" si="90"/>
        <v>41758.839675925927</v>
      </c>
      <c r="L2832" s="13" t="str">
        <f t="shared" si="91"/>
        <v>2014</v>
      </c>
      <c r="M2832" s="10">
        <f>(((I2832/60)/60)/24)+DATE(1970,1,1)</f>
        <v>41771.165972222225</v>
      </c>
      <c r="N2832" t="b">
        <v>0</v>
      </c>
      <c r="O2832">
        <v>11</v>
      </c>
      <c r="P2832" t="b">
        <v>1</v>
      </c>
      <c r="Q2832" t="s">
        <v>8271</v>
      </c>
      <c r="R2832" s="6">
        <f>E2832/D2832</f>
        <v>1</v>
      </c>
      <c r="S2832" s="5">
        <f>O2832/E2832</f>
        <v>3.6666666666666666E-3</v>
      </c>
      <c r="T2832" t="s">
        <v>8310</v>
      </c>
      <c r="U2832" t="s">
        <v>8311</v>
      </c>
    </row>
    <row r="2833" spans="1:21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0">
        <f t="shared" si="90"/>
        <v>42171.824884259258</v>
      </c>
      <c r="L2833" s="13" t="str">
        <f t="shared" si="91"/>
        <v>2015</v>
      </c>
      <c r="M2833" s="10">
        <f>(((I2833/60)/60)/24)+DATE(1970,1,1)</f>
        <v>42201.824884259258</v>
      </c>
      <c r="N2833" t="b">
        <v>0</v>
      </c>
      <c r="O2833">
        <v>52</v>
      </c>
      <c r="P2833" t="b">
        <v>1</v>
      </c>
      <c r="Q2833" t="s">
        <v>8271</v>
      </c>
      <c r="R2833" s="6">
        <f>E2833/D2833</f>
        <v>1.1066666666666667</v>
      </c>
      <c r="S2833" s="5">
        <f>O2833/E2833</f>
        <v>1.566265060240964E-2</v>
      </c>
      <c r="T2833" t="s">
        <v>8310</v>
      </c>
      <c r="U2833" t="s">
        <v>8311</v>
      </c>
    </row>
    <row r="2834" spans="1:21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0">
        <f t="shared" si="90"/>
        <v>41938.709421296298</v>
      </c>
      <c r="L2834" s="13" t="str">
        <f t="shared" si="91"/>
        <v>2014</v>
      </c>
      <c r="M2834" s="10">
        <f>(((I2834/60)/60)/24)+DATE(1970,1,1)</f>
        <v>41966.916666666672</v>
      </c>
      <c r="N2834" t="b">
        <v>0</v>
      </c>
      <c r="O2834">
        <v>95</v>
      </c>
      <c r="P2834" t="b">
        <v>1</v>
      </c>
      <c r="Q2834" t="s">
        <v>8271</v>
      </c>
      <c r="R2834" s="6">
        <f>E2834/D2834</f>
        <v>1.1471959999999999</v>
      </c>
      <c r="S2834" s="5">
        <f>O2834/E2834</f>
        <v>3.3124243808381484E-2</v>
      </c>
      <c r="T2834" t="s">
        <v>8310</v>
      </c>
      <c r="U2834" t="s">
        <v>8311</v>
      </c>
    </row>
    <row r="2835" spans="1:2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0">
        <f t="shared" si="90"/>
        <v>42268.127696759257</v>
      </c>
      <c r="L2835" s="13" t="str">
        <f t="shared" si="91"/>
        <v>2015</v>
      </c>
      <c r="M2835" s="10">
        <f>(((I2835/60)/60)/24)+DATE(1970,1,1)</f>
        <v>42288.083333333328</v>
      </c>
      <c r="N2835" t="b">
        <v>0</v>
      </c>
      <c r="O2835">
        <v>35</v>
      </c>
      <c r="P2835" t="b">
        <v>1</v>
      </c>
      <c r="Q2835" t="s">
        <v>8271</v>
      </c>
      <c r="R2835" s="6">
        <f>E2835/D2835</f>
        <v>1.0825925925925926</v>
      </c>
      <c r="S2835" s="5">
        <f>O2835/E2835</f>
        <v>1.1973999315771467E-2</v>
      </c>
      <c r="T2835" t="s">
        <v>8310</v>
      </c>
      <c r="U2835" t="s">
        <v>8311</v>
      </c>
    </row>
    <row r="2836" spans="1:21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0">
        <f t="shared" si="90"/>
        <v>42019.959837962961</v>
      </c>
      <c r="L2836" s="13" t="str">
        <f t="shared" si="91"/>
        <v>2015</v>
      </c>
      <c r="M2836" s="10">
        <f>(((I2836/60)/60)/24)+DATE(1970,1,1)</f>
        <v>42034.959837962961</v>
      </c>
      <c r="N2836" t="b">
        <v>0</v>
      </c>
      <c r="O2836">
        <v>21</v>
      </c>
      <c r="P2836" t="b">
        <v>1</v>
      </c>
      <c r="Q2836" t="s">
        <v>8271</v>
      </c>
      <c r="R2836" s="6">
        <f>E2836/D2836</f>
        <v>1.7</v>
      </c>
      <c r="S2836" s="5">
        <f>O2836/E2836</f>
        <v>1.5441176470588236E-2</v>
      </c>
      <c r="T2836" t="s">
        <v>8310</v>
      </c>
      <c r="U2836" t="s">
        <v>8311</v>
      </c>
    </row>
    <row r="2837" spans="1:21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0">
        <f t="shared" si="90"/>
        <v>42313.703900462962</v>
      </c>
      <c r="L2837" s="13" t="str">
        <f t="shared" si="91"/>
        <v>2015</v>
      </c>
      <c r="M2837" s="10">
        <f>(((I2837/60)/60)/24)+DATE(1970,1,1)</f>
        <v>42343</v>
      </c>
      <c r="N2837" t="b">
        <v>0</v>
      </c>
      <c r="O2837">
        <v>93</v>
      </c>
      <c r="P2837" t="b">
        <v>1</v>
      </c>
      <c r="Q2837" t="s">
        <v>8271</v>
      </c>
      <c r="R2837" s="6">
        <f>E2837/D2837</f>
        <v>1.8709899999999999</v>
      </c>
      <c r="S2837" s="5">
        <f>O2837/E2837</f>
        <v>4.9706305218093091E-2</v>
      </c>
      <c r="T2837" t="s">
        <v>8310</v>
      </c>
      <c r="U2837" t="s">
        <v>8311</v>
      </c>
    </row>
    <row r="2838" spans="1:21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0">
        <f t="shared" si="90"/>
        <v>42746.261782407411</v>
      </c>
      <c r="L2838" s="13" t="str">
        <f t="shared" si="91"/>
        <v>2017</v>
      </c>
      <c r="M2838" s="10">
        <f>(((I2838/60)/60)/24)+DATE(1970,1,1)</f>
        <v>42784.207638888889</v>
      </c>
      <c r="N2838" t="b">
        <v>0</v>
      </c>
      <c r="O2838">
        <v>11</v>
      </c>
      <c r="P2838" t="b">
        <v>1</v>
      </c>
      <c r="Q2838" t="s">
        <v>8271</v>
      </c>
      <c r="R2838" s="6">
        <f>E2838/D2838</f>
        <v>1.0777777777777777</v>
      </c>
      <c r="S2838" s="5">
        <f>O2838/E2838</f>
        <v>2.268041237113402E-2</v>
      </c>
      <c r="T2838" t="s">
        <v>8310</v>
      </c>
      <c r="U2838" t="s">
        <v>8311</v>
      </c>
    </row>
    <row r="2839" spans="1:21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0">
        <f t="shared" si="90"/>
        <v>42307.908379629633</v>
      </c>
      <c r="L2839" s="13" t="str">
        <f t="shared" si="91"/>
        <v>2015</v>
      </c>
      <c r="M2839" s="10">
        <f>(((I2839/60)/60)/24)+DATE(1970,1,1)</f>
        <v>42347.950046296297</v>
      </c>
      <c r="N2839" t="b">
        <v>0</v>
      </c>
      <c r="O2839">
        <v>21</v>
      </c>
      <c r="P2839" t="b">
        <v>1</v>
      </c>
      <c r="Q2839" t="s">
        <v>8271</v>
      </c>
      <c r="R2839" s="6">
        <f>E2839/D2839</f>
        <v>1</v>
      </c>
      <c r="S2839" s="5">
        <f>O2839/E2839</f>
        <v>2.4705882352941175E-2</v>
      </c>
      <c r="T2839" t="s">
        <v>8310</v>
      </c>
      <c r="U2839" t="s">
        <v>8311</v>
      </c>
    </row>
    <row r="2840" spans="1:21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0">
        <f t="shared" si="90"/>
        <v>41842.607592592591</v>
      </c>
      <c r="L2840" s="13" t="str">
        <f t="shared" si="91"/>
        <v>2014</v>
      </c>
      <c r="M2840" s="10">
        <f>(((I2840/60)/60)/24)+DATE(1970,1,1)</f>
        <v>41864.916666666664</v>
      </c>
      <c r="N2840" t="b">
        <v>0</v>
      </c>
      <c r="O2840">
        <v>54</v>
      </c>
      <c r="P2840" t="b">
        <v>1</v>
      </c>
      <c r="Q2840" t="s">
        <v>8271</v>
      </c>
      <c r="R2840" s="6">
        <f>E2840/D2840</f>
        <v>1.2024999999999999</v>
      </c>
      <c r="S2840" s="5">
        <f>O2840/E2840</f>
        <v>2.2453222453222454E-2</v>
      </c>
      <c r="T2840" t="s">
        <v>8310</v>
      </c>
      <c r="U2840" t="s">
        <v>8311</v>
      </c>
    </row>
    <row r="2841" spans="1:21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0">
        <f t="shared" si="90"/>
        <v>41853.240208333329</v>
      </c>
      <c r="L2841" s="13" t="str">
        <f t="shared" si="91"/>
        <v>2014</v>
      </c>
      <c r="M2841" s="10">
        <f>(((I2841/60)/60)/24)+DATE(1970,1,1)</f>
        <v>41876.207638888889</v>
      </c>
      <c r="N2841" t="b">
        <v>0</v>
      </c>
      <c r="O2841">
        <v>31</v>
      </c>
      <c r="P2841" t="b">
        <v>1</v>
      </c>
      <c r="Q2841" t="s">
        <v>8271</v>
      </c>
      <c r="R2841" s="6">
        <f>E2841/D2841</f>
        <v>1.1142857142857143</v>
      </c>
      <c r="S2841" s="5">
        <f>O2841/E2841</f>
        <v>7.9487179487179489E-3</v>
      </c>
      <c r="T2841" t="s">
        <v>8310</v>
      </c>
      <c r="U2841" t="s">
        <v>8311</v>
      </c>
    </row>
    <row r="2842" spans="1:21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0">
        <f t="shared" si="90"/>
        <v>42060.035636574074</v>
      </c>
      <c r="L2842" s="13" t="str">
        <f t="shared" si="91"/>
        <v>2015</v>
      </c>
      <c r="M2842" s="10">
        <f>(((I2842/60)/60)/24)+DATE(1970,1,1)</f>
        <v>42081.708333333328</v>
      </c>
      <c r="N2842" t="b">
        <v>0</v>
      </c>
      <c r="O2842">
        <v>132</v>
      </c>
      <c r="P2842" t="b">
        <v>1</v>
      </c>
      <c r="Q2842" t="s">
        <v>8271</v>
      </c>
      <c r="R2842" s="6">
        <f>E2842/D2842</f>
        <v>1.04</v>
      </c>
      <c r="S2842" s="5">
        <f>O2842/E2842</f>
        <v>5.0769230769230768E-2</v>
      </c>
      <c r="T2842" t="s">
        <v>8310</v>
      </c>
      <c r="U2842" t="s">
        <v>8311</v>
      </c>
    </row>
    <row r="2843" spans="1:21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0">
        <f t="shared" si="90"/>
        <v>42291.739548611105</v>
      </c>
      <c r="L2843" s="13" t="str">
        <f t="shared" si="91"/>
        <v>2015</v>
      </c>
      <c r="M2843" s="10">
        <f>(((I2843/60)/60)/24)+DATE(1970,1,1)</f>
        <v>42351.781215277777</v>
      </c>
      <c r="N2843" t="b">
        <v>0</v>
      </c>
      <c r="O2843">
        <v>1</v>
      </c>
      <c r="P2843" t="b">
        <v>0</v>
      </c>
      <c r="Q2843" t="s">
        <v>8271</v>
      </c>
      <c r="R2843" s="6">
        <f>E2843/D2843</f>
        <v>0.01</v>
      </c>
      <c r="S2843" s="5">
        <f>O2843/E2843</f>
        <v>0.1</v>
      </c>
      <c r="T2843" t="s">
        <v>8310</v>
      </c>
      <c r="U2843" t="s">
        <v>8311</v>
      </c>
    </row>
    <row r="2844" spans="1:21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0">
        <f t="shared" si="90"/>
        <v>41784.952488425923</v>
      </c>
      <c r="L2844" s="13" t="str">
        <f t="shared" si="91"/>
        <v>2014</v>
      </c>
      <c r="M2844" s="10">
        <f>(((I2844/60)/60)/24)+DATE(1970,1,1)</f>
        <v>41811.458333333336</v>
      </c>
      <c r="N2844" t="b">
        <v>0</v>
      </c>
      <c r="O2844">
        <v>0</v>
      </c>
      <c r="P2844" t="b">
        <v>0</v>
      </c>
      <c r="Q2844" t="s">
        <v>8271</v>
      </c>
      <c r="R2844" s="6">
        <f>E2844/D2844</f>
        <v>0</v>
      </c>
      <c r="S2844" s="5" t="e">
        <f>O2844/E2844</f>
        <v>#DIV/0!</v>
      </c>
      <c r="T2844" t="s">
        <v>8310</v>
      </c>
      <c r="U2844" t="s">
        <v>8311</v>
      </c>
    </row>
    <row r="2845" spans="1:21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0">
        <f t="shared" si="90"/>
        <v>42492.737847222219</v>
      </c>
      <c r="L2845" s="13" t="str">
        <f t="shared" si="91"/>
        <v>2016</v>
      </c>
      <c r="M2845" s="10">
        <f>(((I2845/60)/60)/24)+DATE(1970,1,1)</f>
        <v>42534.166666666672</v>
      </c>
      <c r="N2845" t="b">
        <v>0</v>
      </c>
      <c r="O2845">
        <v>0</v>
      </c>
      <c r="P2845" t="b">
        <v>0</v>
      </c>
      <c r="Q2845" t="s">
        <v>8271</v>
      </c>
      <c r="R2845" s="6">
        <f>E2845/D2845</f>
        <v>0</v>
      </c>
      <c r="S2845" s="5" t="e">
        <f>O2845/E2845</f>
        <v>#DIV/0!</v>
      </c>
      <c r="T2845" t="s">
        <v>8310</v>
      </c>
      <c r="U2845" t="s">
        <v>8311</v>
      </c>
    </row>
    <row r="2846" spans="1:21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0">
        <f t="shared" si="90"/>
        <v>42709.546064814815</v>
      </c>
      <c r="L2846" s="13" t="str">
        <f t="shared" si="91"/>
        <v>2016</v>
      </c>
      <c r="M2846" s="10">
        <f>(((I2846/60)/60)/24)+DATE(1970,1,1)</f>
        <v>42739.546064814815</v>
      </c>
      <c r="N2846" t="b">
        <v>0</v>
      </c>
      <c r="O2846">
        <v>1</v>
      </c>
      <c r="P2846" t="b">
        <v>0</v>
      </c>
      <c r="Q2846" t="s">
        <v>8271</v>
      </c>
      <c r="R2846" s="6">
        <f>E2846/D2846</f>
        <v>5.4545454545454543E-2</v>
      </c>
      <c r="S2846" s="5">
        <f>O2846/E2846</f>
        <v>3.3333333333333333E-2</v>
      </c>
      <c r="T2846" t="s">
        <v>8310</v>
      </c>
      <c r="U2846" t="s">
        <v>8311</v>
      </c>
    </row>
    <row r="2847" spans="1:21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0">
        <f t="shared" si="90"/>
        <v>42103.016585648147</v>
      </c>
      <c r="L2847" s="13" t="str">
        <f t="shared" si="91"/>
        <v>2015</v>
      </c>
      <c r="M2847" s="10">
        <f>(((I2847/60)/60)/24)+DATE(1970,1,1)</f>
        <v>42163.016585648147</v>
      </c>
      <c r="N2847" t="b">
        <v>0</v>
      </c>
      <c r="O2847">
        <v>39</v>
      </c>
      <c r="P2847" t="b">
        <v>0</v>
      </c>
      <c r="Q2847" t="s">
        <v>8271</v>
      </c>
      <c r="R2847" s="6">
        <f>E2847/D2847</f>
        <v>0.31546666666666667</v>
      </c>
      <c r="S2847" s="5">
        <f>O2847/E2847</f>
        <v>1.6483516483516484E-2</v>
      </c>
      <c r="T2847" t="s">
        <v>8310</v>
      </c>
      <c r="U2847" t="s">
        <v>8311</v>
      </c>
    </row>
    <row r="2848" spans="1:21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0">
        <f t="shared" si="90"/>
        <v>42108.692060185189</v>
      </c>
      <c r="L2848" s="13" t="str">
        <f t="shared" si="91"/>
        <v>2015</v>
      </c>
      <c r="M2848" s="10">
        <f>(((I2848/60)/60)/24)+DATE(1970,1,1)</f>
        <v>42153.692060185189</v>
      </c>
      <c r="N2848" t="b">
        <v>0</v>
      </c>
      <c r="O2848">
        <v>0</v>
      </c>
      <c r="P2848" t="b">
        <v>0</v>
      </c>
      <c r="Q2848" t="s">
        <v>8271</v>
      </c>
      <c r="R2848" s="6">
        <f>E2848/D2848</f>
        <v>0</v>
      </c>
      <c r="S2848" s="5" t="e">
        <f>O2848/E2848</f>
        <v>#DIV/0!</v>
      </c>
      <c r="T2848" t="s">
        <v>8310</v>
      </c>
      <c r="U2848" t="s">
        <v>8311</v>
      </c>
    </row>
    <row r="2849" spans="1:21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0">
        <f t="shared" si="90"/>
        <v>42453.806307870371</v>
      </c>
      <c r="L2849" s="13" t="str">
        <f t="shared" si="91"/>
        <v>2016</v>
      </c>
      <c r="M2849" s="10">
        <f>(((I2849/60)/60)/24)+DATE(1970,1,1)</f>
        <v>42513.806307870371</v>
      </c>
      <c r="N2849" t="b">
        <v>0</v>
      </c>
      <c r="O2849">
        <v>0</v>
      </c>
      <c r="P2849" t="b">
        <v>0</v>
      </c>
      <c r="Q2849" t="s">
        <v>8271</v>
      </c>
      <c r="R2849" s="6">
        <f>E2849/D2849</f>
        <v>0</v>
      </c>
      <c r="S2849" s="5" t="e">
        <f>O2849/E2849</f>
        <v>#DIV/0!</v>
      </c>
      <c r="T2849" t="s">
        <v>8310</v>
      </c>
      <c r="U2849" t="s">
        <v>8311</v>
      </c>
    </row>
    <row r="2850" spans="1:21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0">
        <f t="shared" si="90"/>
        <v>42123.648831018523</v>
      </c>
      <c r="L2850" s="13" t="str">
        <f t="shared" si="91"/>
        <v>2015</v>
      </c>
      <c r="M2850" s="10">
        <f>(((I2850/60)/60)/24)+DATE(1970,1,1)</f>
        <v>42153.648831018523</v>
      </c>
      <c r="N2850" t="b">
        <v>0</v>
      </c>
      <c r="O2850">
        <v>3</v>
      </c>
      <c r="P2850" t="b">
        <v>0</v>
      </c>
      <c r="Q2850" t="s">
        <v>8271</v>
      </c>
      <c r="R2850" s="6">
        <f>E2850/D2850</f>
        <v>2E-3</v>
      </c>
      <c r="S2850" s="5">
        <f>O2850/E2850</f>
        <v>4.2857142857142858E-2</v>
      </c>
      <c r="T2850" t="s">
        <v>8310</v>
      </c>
      <c r="U2850" t="s">
        <v>8311</v>
      </c>
    </row>
    <row r="2851" spans="1:21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0">
        <f t="shared" si="90"/>
        <v>42453.428240740745</v>
      </c>
      <c r="L2851" s="13" t="str">
        <f t="shared" si="91"/>
        <v>2016</v>
      </c>
      <c r="M2851" s="10">
        <f>(((I2851/60)/60)/24)+DATE(1970,1,1)</f>
        <v>42483.428240740745</v>
      </c>
      <c r="N2851" t="b">
        <v>0</v>
      </c>
      <c r="O2851">
        <v>1</v>
      </c>
      <c r="P2851" t="b">
        <v>0</v>
      </c>
      <c r="Q2851" t="s">
        <v>8271</v>
      </c>
      <c r="R2851" s="6">
        <f>E2851/D2851</f>
        <v>0.01</v>
      </c>
      <c r="S2851" s="5">
        <f>O2851/E2851</f>
        <v>0.2</v>
      </c>
      <c r="T2851" t="s">
        <v>8310</v>
      </c>
      <c r="U2851" t="s">
        <v>8311</v>
      </c>
    </row>
    <row r="2852" spans="1:21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0">
        <f t="shared" si="90"/>
        <v>41858.007071759261</v>
      </c>
      <c r="L2852" s="13" t="str">
        <f t="shared" si="91"/>
        <v>2014</v>
      </c>
      <c r="M2852" s="10">
        <f>(((I2852/60)/60)/24)+DATE(1970,1,1)</f>
        <v>41888.007071759261</v>
      </c>
      <c r="N2852" t="b">
        <v>0</v>
      </c>
      <c r="O2852">
        <v>13</v>
      </c>
      <c r="P2852" t="b">
        <v>0</v>
      </c>
      <c r="Q2852" t="s">
        <v>8271</v>
      </c>
      <c r="R2852" s="6">
        <f>E2852/D2852</f>
        <v>3.8875E-2</v>
      </c>
      <c r="S2852" s="5">
        <f>O2852/E2852</f>
        <v>4.1800643086816719E-2</v>
      </c>
      <c r="T2852" t="s">
        <v>8310</v>
      </c>
      <c r="U2852" t="s">
        <v>8311</v>
      </c>
    </row>
    <row r="2853" spans="1:21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0">
        <f t="shared" si="90"/>
        <v>42390.002650462964</v>
      </c>
      <c r="L2853" s="13" t="str">
        <f t="shared" si="91"/>
        <v>2016</v>
      </c>
      <c r="M2853" s="10">
        <f>(((I2853/60)/60)/24)+DATE(1970,1,1)</f>
        <v>42398.970138888893</v>
      </c>
      <c r="N2853" t="b">
        <v>0</v>
      </c>
      <c r="O2853">
        <v>0</v>
      </c>
      <c r="P2853" t="b">
        <v>0</v>
      </c>
      <c r="Q2853" t="s">
        <v>8271</v>
      </c>
      <c r="R2853" s="6">
        <f>E2853/D2853</f>
        <v>0</v>
      </c>
      <c r="S2853" s="5" t="e">
        <f>O2853/E2853</f>
        <v>#DIV/0!</v>
      </c>
      <c r="T2853" t="s">
        <v>8310</v>
      </c>
      <c r="U2853" t="s">
        <v>8311</v>
      </c>
    </row>
    <row r="2854" spans="1:21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0">
        <f t="shared" si="90"/>
        <v>41781.045173611114</v>
      </c>
      <c r="L2854" s="13" t="str">
        <f t="shared" si="91"/>
        <v>2014</v>
      </c>
      <c r="M2854" s="10">
        <f>(((I2854/60)/60)/24)+DATE(1970,1,1)</f>
        <v>41811.045173611114</v>
      </c>
      <c r="N2854" t="b">
        <v>0</v>
      </c>
      <c r="O2854">
        <v>6</v>
      </c>
      <c r="P2854" t="b">
        <v>0</v>
      </c>
      <c r="Q2854" t="s">
        <v>8271</v>
      </c>
      <c r="R2854" s="6">
        <f>E2854/D2854</f>
        <v>1.9E-2</v>
      </c>
      <c r="S2854" s="5">
        <f>O2854/E2854</f>
        <v>6.3157894736842107E-2</v>
      </c>
      <c r="T2854" t="s">
        <v>8310</v>
      </c>
      <c r="U2854" t="s">
        <v>8311</v>
      </c>
    </row>
    <row r="2855" spans="1:21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0">
        <f t="shared" si="90"/>
        <v>41836.190937499996</v>
      </c>
      <c r="L2855" s="13" t="str">
        <f t="shared" si="91"/>
        <v>2014</v>
      </c>
      <c r="M2855" s="10">
        <f>(((I2855/60)/60)/24)+DATE(1970,1,1)</f>
        <v>41896.190937499996</v>
      </c>
      <c r="N2855" t="b">
        <v>0</v>
      </c>
      <c r="O2855">
        <v>0</v>
      </c>
      <c r="P2855" t="b">
        <v>0</v>
      </c>
      <c r="Q2855" t="s">
        <v>8271</v>
      </c>
      <c r="R2855" s="6">
        <f>E2855/D2855</f>
        <v>0</v>
      </c>
      <c r="S2855" s="5" t="e">
        <f>O2855/E2855</f>
        <v>#DIV/0!</v>
      </c>
      <c r="T2855" t="s">
        <v>8310</v>
      </c>
      <c r="U2855" t="s">
        <v>8311</v>
      </c>
    </row>
    <row r="2856" spans="1:21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0">
        <f t="shared" si="90"/>
        <v>42111.71665509259</v>
      </c>
      <c r="L2856" s="13" t="str">
        <f t="shared" si="91"/>
        <v>2015</v>
      </c>
      <c r="M2856" s="10">
        <f>(((I2856/60)/60)/24)+DATE(1970,1,1)</f>
        <v>42131.71665509259</v>
      </c>
      <c r="N2856" t="b">
        <v>0</v>
      </c>
      <c r="O2856">
        <v>14</v>
      </c>
      <c r="P2856" t="b">
        <v>0</v>
      </c>
      <c r="Q2856" t="s">
        <v>8271</v>
      </c>
      <c r="R2856" s="6">
        <f>E2856/D2856</f>
        <v>0.41699999999999998</v>
      </c>
      <c r="S2856" s="5">
        <f>O2856/E2856</f>
        <v>3.3573141486810551E-2</v>
      </c>
      <c r="T2856" t="s">
        <v>8310</v>
      </c>
      <c r="U2856" t="s">
        <v>8311</v>
      </c>
    </row>
    <row r="2857" spans="1:21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0">
        <f t="shared" si="90"/>
        <v>42370.007766203707</v>
      </c>
      <c r="L2857" s="13" t="str">
        <f t="shared" si="91"/>
        <v>2016</v>
      </c>
      <c r="M2857" s="10">
        <f>(((I2857/60)/60)/24)+DATE(1970,1,1)</f>
        <v>42398.981944444444</v>
      </c>
      <c r="N2857" t="b">
        <v>0</v>
      </c>
      <c r="O2857">
        <v>5</v>
      </c>
      <c r="P2857" t="b">
        <v>0</v>
      </c>
      <c r="Q2857" t="s">
        <v>8271</v>
      </c>
      <c r="R2857" s="6">
        <f>E2857/D2857</f>
        <v>0.5</v>
      </c>
      <c r="S2857" s="5">
        <f>O2857/E2857</f>
        <v>1.6666666666666666E-2</v>
      </c>
      <c r="T2857" t="s">
        <v>8310</v>
      </c>
      <c r="U2857" t="s">
        <v>8311</v>
      </c>
    </row>
    <row r="2858" spans="1:21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0">
        <f t="shared" si="90"/>
        <v>42165.037581018521</v>
      </c>
      <c r="L2858" s="13" t="str">
        <f t="shared" si="91"/>
        <v>2015</v>
      </c>
      <c r="M2858" s="10">
        <f>(((I2858/60)/60)/24)+DATE(1970,1,1)</f>
        <v>42224.898611111115</v>
      </c>
      <c r="N2858" t="b">
        <v>0</v>
      </c>
      <c r="O2858">
        <v>6</v>
      </c>
      <c r="P2858" t="b">
        <v>0</v>
      </c>
      <c r="Q2858" t="s">
        <v>8271</v>
      </c>
      <c r="R2858" s="6">
        <f>E2858/D2858</f>
        <v>4.8666666666666664E-2</v>
      </c>
      <c r="S2858" s="5">
        <f>O2858/E2858</f>
        <v>4.1095890410958902E-2</v>
      </c>
      <c r="T2858" t="s">
        <v>8310</v>
      </c>
      <c r="U2858" t="s">
        <v>8311</v>
      </c>
    </row>
    <row r="2859" spans="1:21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0">
        <f t="shared" si="90"/>
        <v>42726.920081018514</v>
      </c>
      <c r="L2859" s="13" t="str">
        <f t="shared" si="91"/>
        <v>2016</v>
      </c>
      <c r="M2859" s="10">
        <f>(((I2859/60)/60)/24)+DATE(1970,1,1)</f>
        <v>42786.75</v>
      </c>
      <c r="N2859" t="b">
        <v>0</v>
      </c>
      <c r="O2859">
        <v>15</v>
      </c>
      <c r="P2859" t="b">
        <v>0</v>
      </c>
      <c r="Q2859" t="s">
        <v>8271</v>
      </c>
      <c r="R2859" s="6">
        <f>E2859/D2859</f>
        <v>0.19736842105263158</v>
      </c>
      <c r="S2859" s="5">
        <f>O2859/E2859</f>
        <v>2E-3</v>
      </c>
      <c r="T2859" t="s">
        <v>8310</v>
      </c>
      <c r="U2859" t="s">
        <v>8311</v>
      </c>
    </row>
    <row r="2860" spans="1:21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0">
        <f t="shared" si="90"/>
        <v>41954.545081018514</v>
      </c>
      <c r="L2860" s="13" t="str">
        <f t="shared" si="91"/>
        <v>2014</v>
      </c>
      <c r="M2860" s="10">
        <f>(((I2860/60)/60)/24)+DATE(1970,1,1)</f>
        <v>41978.477777777778</v>
      </c>
      <c r="N2860" t="b">
        <v>0</v>
      </c>
      <c r="O2860">
        <v>0</v>
      </c>
      <c r="P2860" t="b">
        <v>0</v>
      </c>
      <c r="Q2860" t="s">
        <v>8271</v>
      </c>
      <c r="R2860" s="6">
        <f>E2860/D2860</f>
        <v>0</v>
      </c>
      <c r="S2860" s="5" t="e">
        <f>O2860/E2860</f>
        <v>#DIV/0!</v>
      </c>
      <c r="T2860" t="s">
        <v>8310</v>
      </c>
      <c r="U2860" t="s">
        <v>8311</v>
      </c>
    </row>
    <row r="2861" spans="1:21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0">
        <f t="shared" si="90"/>
        <v>42233.362314814818</v>
      </c>
      <c r="L2861" s="13" t="str">
        <f t="shared" si="91"/>
        <v>2015</v>
      </c>
      <c r="M2861" s="10">
        <f>(((I2861/60)/60)/24)+DATE(1970,1,1)</f>
        <v>42293.362314814818</v>
      </c>
      <c r="N2861" t="b">
        <v>0</v>
      </c>
      <c r="O2861">
        <v>1</v>
      </c>
      <c r="P2861" t="b">
        <v>0</v>
      </c>
      <c r="Q2861" t="s">
        <v>8271</v>
      </c>
      <c r="R2861" s="6">
        <f>E2861/D2861</f>
        <v>1.7500000000000002E-2</v>
      </c>
      <c r="S2861" s="5">
        <f>O2861/E2861</f>
        <v>2.8571428571428571E-2</v>
      </c>
      <c r="T2861" t="s">
        <v>8310</v>
      </c>
      <c r="U2861" t="s">
        <v>8311</v>
      </c>
    </row>
    <row r="2862" spans="1:21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0">
        <f t="shared" si="90"/>
        <v>42480.800648148142</v>
      </c>
      <c r="L2862" s="13" t="str">
        <f t="shared" si="91"/>
        <v>2016</v>
      </c>
      <c r="M2862" s="10">
        <f>(((I2862/60)/60)/24)+DATE(1970,1,1)</f>
        <v>42540.800648148142</v>
      </c>
      <c r="N2862" t="b">
        <v>0</v>
      </c>
      <c r="O2862">
        <v>9</v>
      </c>
      <c r="P2862" t="b">
        <v>0</v>
      </c>
      <c r="Q2862" t="s">
        <v>8271</v>
      </c>
      <c r="R2862" s="6">
        <f>E2862/D2862</f>
        <v>6.6500000000000004E-2</v>
      </c>
      <c r="S2862" s="5">
        <f>O2862/E2862</f>
        <v>3.3834586466165412E-2</v>
      </c>
      <c r="T2862" t="s">
        <v>8310</v>
      </c>
      <c r="U2862" t="s">
        <v>8311</v>
      </c>
    </row>
    <row r="2863" spans="1:21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0">
        <f t="shared" si="90"/>
        <v>42257.590833333335</v>
      </c>
      <c r="L2863" s="13" t="str">
        <f t="shared" si="91"/>
        <v>2015</v>
      </c>
      <c r="M2863" s="10">
        <f>(((I2863/60)/60)/24)+DATE(1970,1,1)</f>
        <v>42271.590833333335</v>
      </c>
      <c r="N2863" t="b">
        <v>0</v>
      </c>
      <c r="O2863">
        <v>3</v>
      </c>
      <c r="P2863" t="b">
        <v>0</v>
      </c>
      <c r="Q2863" t="s">
        <v>8271</v>
      </c>
      <c r="R2863" s="6">
        <f>E2863/D2863</f>
        <v>0.32</v>
      </c>
      <c r="S2863" s="5">
        <f>O2863/E2863</f>
        <v>3.7499999999999999E-2</v>
      </c>
      <c r="T2863" t="s">
        <v>8310</v>
      </c>
      <c r="U2863" t="s">
        <v>8311</v>
      </c>
    </row>
    <row r="2864" spans="1:21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0">
        <f t="shared" si="90"/>
        <v>41784.789687500001</v>
      </c>
      <c r="L2864" s="13" t="str">
        <f t="shared" si="91"/>
        <v>2014</v>
      </c>
      <c r="M2864" s="10">
        <f>(((I2864/60)/60)/24)+DATE(1970,1,1)</f>
        <v>41814.789687500001</v>
      </c>
      <c r="N2864" t="b">
        <v>0</v>
      </c>
      <c r="O2864">
        <v>3</v>
      </c>
      <c r="P2864" t="b">
        <v>0</v>
      </c>
      <c r="Q2864" t="s">
        <v>8271</v>
      </c>
      <c r="R2864" s="6">
        <f>E2864/D2864</f>
        <v>4.3307086614173228E-3</v>
      </c>
      <c r="S2864" s="5">
        <f>O2864/E2864</f>
        <v>5.4545454545454543E-2</v>
      </c>
      <c r="T2864" t="s">
        <v>8310</v>
      </c>
      <c r="U2864" t="s">
        <v>8311</v>
      </c>
    </row>
    <row r="2865" spans="1:21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0">
        <f t="shared" si="90"/>
        <v>41831.675034722226</v>
      </c>
      <c r="L2865" s="13" t="str">
        <f t="shared" si="91"/>
        <v>2014</v>
      </c>
      <c r="M2865" s="10">
        <f>(((I2865/60)/60)/24)+DATE(1970,1,1)</f>
        <v>41891.675034722226</v>
      </c>
      <c r="N2865" t="b">
        <v>0</v>
      </c>
      <c r="O2865">
        <v>1</v>
      </c>
      <c r="P2865" t="b">
        <v>0</v>
      </c>
      <c r="Q2865" t="s">
        <v>8271</v>
      </c>
      <c r="R2865" s="6">
        <f>E2865/D2865</f>
        <v>4.0000000000000002E-4</v>
      </c>
      <c r="S2865" s="5">
        <f>O2865/E2865</f>
        <v>0.05</v>
      </c>
      <c r="T2865" t="s">
        <v>8310</v>
      </c>
      <c r="U2865" t="s">
        <v>8311</v>
      </c>
    </row>
    <row r="2866" spans="1:21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0">
        <f t="shared" si="90"/>
        <v>42172.613506944443</v>
      </c>
      <c r="L2866" s="13" t="str">
        <f t="shared" si="91"/>
        <v>2015</v>
      </c>
      <c r="M2866" s="10">
        <f>(((I2866/60)/60)/24)+DATE(1970,1,1)</f>
        <v>42202.554166666669</v>
      </c>
      <c r="N2866" t="b">
        <v>0</v>
      </c>
      <c r="O2866">
        <v>3</v>
      </c>
      <c r="P2866" t="b">
        <v>0</v>
      </c>
      <c r="Q2866" t="s">
        <v>8271</v>
      </c>
      <c r="R2866" s="6">
        <f>E2866/D2866</f>
        <v>1.6E-2</v>
      </c>
      <c r="S2866" s="5">
        <f>O2866/E2866</f>
        <v>7.4999999999999997E-2</v>
      </c>
      <c r="T2866" t="s">
        <v>8310</v>
      </c>
      <c r="U2866" t="s">
        <v>8311</v>
      </c>
    </row>
    <row r="2867" spans="1:21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0">
        <f t="shared" si="90"/>
        <v>41950.114108796297</v>
      </c>
      <c r="L2867" s="13" t="str">
        <f t="shared" si="91"/>
        <v>2014</v>
      </c>
      <c r="M2867" s="10">
        <f>(((I2867/60)/60)/24)+DATE(1970,1,1)</f>
        <v>42010.114108796297</v>
      </c>
      <c r="N2867" t="b">
        <v>0</v>
      </c>
      <c r="O2867">
        <v>0</v>
      </c>
      <c r="P2867" t="b">
        <v>0</v>
      </c>
      <c r="Q2867" t="s">
        <v>8271</v>
      </c>
      <c r="R2867" s="6">
        <f>E2867/D2867</f>
        <v>0</v>
      </c>
      <c r="S2867" s="5" t="e">
        <f>O2867/E2867</f>
        <v>#DIV/0!</v>
      </c>
      <c r="T2867" t="s">
        <v>8310</v>
      </c>
      <c r="U2867" t="s">
        <v>8311</v>
      </c>
    </row>
    <row r="2868" spans="1:21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0">
        <f t="shared" si="90"/>
        <v>42627.955104166671</v>
      </c>
      <c r="L2868" s="13" t="str">
        <f t="shared" si="91"/>
        <v>2016</v>
      </c>
      <c r="M2868" s="10">
        <f>(((I2868/60)/60)/24)+DATE(1970,1,1)</f>
        <v>42657.916666666672</v>
      </c>
      <c r="N2868" t="b">
        <v>0</v>
      </c>
      <c r="O2868">
        <v>2</v>
      </c>
      <c r="P2868" t="b">
        <v>0</v>
      </c>
      <c r="Q2868" t="s">
        <v>8271</v>
      </c>
      <c r="R2868" s="6">
        <f>E2868/D2868</f>
        <v>8.9999999999999993E-3</v>
      </c>
      <c r="S2868" s="5">
        <f>O2868/E2868</f>
        <v>4.4444444444444446E-2</v>
      </c>
      <c r="T2868" t="s">
        <v>8310</v>
      </c>
      <c r="U2868" t="s">
        <v>8311</v>
      </c>
    </row>
    <row r="2869" spans="1:21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0">
        <f t="shared" si="90"/>
        <v>42531.195277777777</v>
      </c>
      <c r="L2869" s="13" t="str">
        <f t="shared" si="91"/>
        <v>2016</v>
      </c>
      <c r="M2869" s="10">
        <f>(((I2869/60)/60)/24)+DATE(1970,1,1)</f>
        <v>42555.166666666672</v>
      </c>
      <c r="N2869" t="b">
        <v>0</v>
      </c>
      <c r="O2869">
        <v>10</v>
      </c>
      <c r="P2869" t="b">
        <v>0</v>
      </c>
      <c r="Q2869" t="s">
        <v>8271</v>
      </c>
      <c r="R2869" s="6">
        <f>E2869/D2869</f>
        <v>0.2016</v>
      </c>
      <c r="S2869" s="5">
        <f>O2869/E2869</f>
        <v>1.984126984126984E-2</v>
      </c>
      <c r="T2869" t="s">
        <v>8310</v>
      </c>
      <c r="U2869" t="s">
        <v>8311</v>
      </c>
    </row>
    <row r="2870" spans="1:21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0">
        <f t="shared" si="90"/>
        <v>42618.827013888891</v>
      </c>
      <c r="L2870" s="13" t="str">
        <f t="shared" si="91"/>
        <v>2016</v>
      </c>
      <c r="M2870" s="10">
        <f>(((I2870/60)/60)/24)+DATE(1970,1,1)</f>
        <v>42648.827013888891</v>
      </c>
      <c r="N2870" t="b">
        <v>0</v>
      </c>
      <c r="O2870">
        <v>60</v>
      </c>
      <c r="P2870" t="b">
        <v>0</v>
      </c>
      <c r="Q2870" t="s">
        <v>8271</v>
      </c>
      <c r="R2870" s="6">
        <f>E2870/D2870</f>
        <v>0.42011733333333334</v>
      </c>
      <c r="S2870" s="5">
        <f>O2870/E2870</f>
        <v>9.5211496470827186E-3</v>
      </c>
      <c r="T2870" t="s">
        <v>8310</v>
      </c>
      <c r="U2870" t="s">
        <v>8311</v>
      </c>
    </row>
    <row r="2871" spans="1:21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0">
        <f t="shared" si="90"/>
        <v>42540.593530092592</v>
      </c>
      <c r="L2871" s="13" t="str">
        <f t="shared" si="91"/>
        <v>2016</v>
      </c>
      <c r="M2871" s="10">
        <f>(((I2871/60)/60)/24)+DATE(1970,1,1)</f>
        <v>42570.593530092592</v>
      </c>
      <c r="N2871" t="b">
        <v>0</v>
      </c>
      <c r="O2871">
        <v>5</v>
      </c>
      <c r="P2871" t="b">
        <v>0</v>
      </c>
      <c r="Q2871" t="s">
        <v>8271</v>
      </c>
      <c r="R2871" s="6">
        <f>E2871/D2871</f>
        <v>8.8500000000000002E-3</v>
      </c>
      <c r="S2871" s="5">
        <f>O2871/E2871</f>
        <v>2.8248587570621469E-2</v>
      </c>
      <c r="T2871" t="s">
        <v>8310</v>
      </c>
      <c r="U2871" t="s">
        <v>8311</v>
      </c>
    </row>
    <row r="2872" spans="1:21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0">
        <f t="shared" si="90"/>
        <v>41746.189409722225</v>
      </c>
      <c r="L2872" s="13" t="str">
        <f t="shared" si="91"/>
        <v>2014</v>
      </c>
      <c r="M2872" s="10">
        <f>(((I2872/60)/60)/24)+DATE(1970,1,1)</f>
        <v>41776.189409722225</v>
      </c>
      <c r="N2872" t="b">
        <v>0</v>
      </c>
      <c r="O2872">
        <v>9</v>
      </c>
      <c r="P2872" t="b">
        <v>0</v>
      </c>
      <c r="Q2872" t="s">
        <v>8271</v>
      </c>
      <c r="R2872" s="6">
        <f>E2872/D2872</f>
        <v>0.15</v>
      </c>
      <c r="S2872" s="5">
        <f>O2872/E2872</f>
        <v>1.2E-2</v>
      </c>
      <c r="T2872" t="s">
        <v>8310</v>
      </c>
      <c r="U2872" t="s">
        <v>8311</v>
      </c>
    </row>
    <row r="2873" spans="1:21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0">
        <f t="shared" si="90"/>
        <v>41974.738576388889</v>
      </c>
      <c r="L2873" s="13" t="str">
        <f t="shared" si="91"/>
        <v>2014</v>
      </c>
      <c r="M2873" s="10">
        <f>(((I2873/60)/60)/24)+DATE(1970,1,1)</f>
        <v>41994.738576388889</v>
      </c>
      <c r="N2873" t="b">
        <v>0</v>
      </c>
      <c r="O2873">
        <v>13</v>
      </c>
      <c r="P2873" t="b">
        <v>0</v>
      </c>
      <c r="Q2873" t="s">
        <v>8271</v>
      </c>
      <c r="R2873" s="6">
        <f>E2873/D2873</f>
        <v>4.6699999999999998E-2</v>
      </c>
      <c r="S2873" s="5">
        <f>O2873/E2873</f>
        <v>2.7837259100642397E-2</v>
      </c>
      <c r="T2873" t="s">
        <v>8310</v>
      </c>
      <c r="U2873" t="s">
        <v>8311</v>
      </c>
    </row>
    <row r="2874" spans="1:21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0">
        <f t="shared" si="90"/>
        <v>42115.11618055556</v>
      </c>
      <c r="L2874" s="13" t="str">
        <f t="shared" si="91"/>
        <v>2015</v>
      </c>
      <c r="M2874" s="10">
        <f>(((I2874/60)/60)/24)+DATE(1970,1,1)</f>
        <v>42175.11618055556</v>
      </c>
      <c r="N2874" t="b">
        <v>0</v>
      </c>
      <c r="O2874">
        <v>0</v>
      </c>
      <c r="P2874" t="b">
        <v>0</v>
      </c>
      <c r="Q2874" t="s">
        <v>8271</v>
      </c>
      <c r="R2874" s="6">
        <f>E2874/D2874</f>
        <v>0</v>
      </c>
      <c r="S2874" s="5" t="e">
        <f>O2874/E2874</f>
        <v>#DIV/0!</v>
      </c>
      <c r="T2874" t="s">
        <v>8310</v>
      </c>
      <c r="U2874" t="s">
        <v>8311</v>
      </c>
    </row>
    <row r="2875" spans="1:21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0">
        <f t="shared" si="90"/>
        <v>42002.817488425921</v>
      </c>
      <c r="L2875" s="13" t="str">
        <f t="shared" si="91"/>
        <v>2014</v>
      </c>
      <c r="M2875" s="10">
        <f>(((I2875/60)/60)/24)+DATE(1970,1,1)</f>
        <v>42032.817488425921</v>
      </c>
      <c r="N2875" t="b">
        <v>0</v>
      </c>
      <c r="O2875">
        <v>8</v>
      </c>
      <c r="P2875" t="b">
        <v>0</v>
      </c>
      <c r="Q2875" t="s">
        <v>8271</v>
      </c>
      <c r="R2875" s="6">
        <f>E2875/D2875</f>
        <v>0.38119999999999998</v>
      </c>
      <c r="S2875" s="5">
        <f>O2875/E2875</f>
        <v>8.3945435466946487E-3</v>
      </c>
      <c r="T2875" t="s">
        <v>8310</v>
      </c>
      <c r="U2875" t="s">
        <v>8311</v>
      </c>
    </row>
    <row r="2876" spans="1:21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0">
        <f t="shared" si="90"/>
        <v>42722.84474537037</v>
      </c>
      <c r="L2876" s="13" t="str">
        <f t="shared" si="91"/>
        <v>2016</v>
      </c>
      <c r="M2876" s="10">
        <f>(((I2876/60)/60)/24)+DATE(1970,1,1)</f>
        <v>42752.84474537037</v>
      </c>
      <c r="N2876" t="b">
        <v>0</v>
      </c>
      <c r="O2876">
        <v>3</v>
      </c>
      <c r="P2876" t="b">
        <v>0</v>
      </c>
      <c r="Q2876" t="s">
        <v>8271</v>
      </c>
      <c r="R2876" s="6">
        <f>E2876/D2876</f>
        <v>5.4199999999999998E-2</v>
      </c>
      <c r="S2876" s="5">
        <f>O2876/E2876</f>
        <v>1.107011070110701E-2</v>
      </c>
      <c r="T2876" t="s">
        <v>8310</v>
      </c>
      <c r="U2876" t="s">
        <v>8311</v>
      </c>
    </row>
    <row r="2877" spans="1:21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0">
        <f t="shared" si="90"/>
        <v>42465.128391203703</v>
      </c>
      <c r="L2877" s="13" t="str">
        <f t="shared" si="91"/>
        <v>2016</v>
      </c>
      <c r="M2877" s="10">
        <f>(((I2877/60)/60)/24)+DATE(1970,1,1)</f>
        <v>42495.128391203703</v>
      </c>
      <c r="N2877" t="b">
        <v>0</v>
      </c>
      <c r="O2877">
        <v>3</v>
      </c>
      <c r="P2877" t="b">
        <v>0</v>
      </c>
      <c r="Q2877" t="s">
        <v>8271</v>
      </c>
      <c r="R2877" s="6">
        <f>E2877/D2877</f>
        <v>3.5E-4</v>
      </c>
      <c r="S2877" s="5">
        <f>O2877/E2877</f>
        <v>0.42857142857142855</v>
      </c>
      <c r="T2877" t="s">
        <v>8310</v>
      </c>
      <c r="U2877" t="s">
        <v>8311</v>
      </c>
    </row>
    <row r="2878" spans="1:21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0">
        <f t="shared" si="90"/>
        <v>42171.743969907402</v>
      </c>
      <c r="L2878" s="13" t="str">
        <f t="shared" si="91"/>
        <v>2015</v>
      </c>
      <c r="M2878" s="10">
        <f>(((I2878/60)/60)/24)+DATE(1970,1,1)</f>
        <v>42201.743969907402</v>
      </c>
      <c r="N2878" t="b">
        <v>0</v>
      </c>
      <c r="O2878">
        <v>0</v>
      </c>
      <c r="P2878" t="b">
        <v>0</v>
      </c>
      <c r="Q2878" t="s">
        <v>8271</v>
      </c>
      <c r="R2878" s="6">
        <f>E2878/D2878</f>
        <v>0</v>
      </c>
      <c r="S2878" s="5" t="e">
        <f>O2878/E2878</f>
        <v>#DIV/0!</v>
      </c>
      <c r="T2878" t="s">
        <v>8310</v>
      </c>
      <c r="U2878" t="s">
        <v>8311</v>
      </c>
    </row>
    <row r="2879" spans="1:21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0">
        <f t="shared" si="90"/>
        <v>42672.955138888887</v>
      </c>
      <c r="L2879" s="13" t="str">
        <f t="shared" si="91"/>
        <v>2016</v>
      </c>
      <c r="M2879" s="10">
        <f>(((I2879/60)/60)/24)+DATE(1970,1,1)</f>
        <v>42704.708333333328</v>
      </c>
      <c r="N2879" t="b">
        <v>0</v>
      </c>
      <c r="O2879">
        <v>6</v>
      </c>
      <c r="P2879" t="b">
        <v>0</v>
      </c>
      <c r="Q2879" t="s">
        <v>8271</v>
      </c>
      <c r="R2879" s="6">
        <f>E2879/D2879</f>
        <v>0.10833333333333334</v>
      </c>
      <c r="S2879" s="5">
        <f>O2879/E2879</f>
        <v>9.2307692307692316E-3</v>
      </c>
      <c r="T2879" t="s">
        <v>8310</v>
      </c>
      <c r="U2879" t="s">
        <v>8311</v>
      </c>
    </row>
    <row r="2880" spans="1:21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0">
        <f t="shared" si="90"/>
        <v>42128.615682870368</v>
      </c>
      <c r="L2880" s="13" t="str">
        <f t="shared" si="91"/>
        <v>2015</v>
      </c>
      <c r="M2880" s="10">
        <f>(((I2880/60)/60)/24)+DATE(1970,1,1)</f>
        <v>42188.615682870368</v>
      </c>
      <c r="N2880" t="b">
        <v>0</v>
      </c>
      <c r="O2880">
        <v>4</v>
      </c>
      <c r="P2880" t="b">
        <v>0</v>
      </c>
      <c r="Q2880" t="s">
        <v>8271</v>
      </c>
      <c r="R2880" s="6">
        <f>E2880/D2880</f>
        <v>2.1000000000000001E-2</v>
      </c>
      <c r="S2880" s="5">
        <f>O2880/E2880</f>
        <v>6.3492063492063489E-2</v>
      </c>
      <c r="T2880" t="s">
        <v>8310</v>
      </c>
      <c r="U2880" t="s">
        <v>8311</v>
      </c>
    </row>
    <row r="2881" spans="1:21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0">
        <f t="shared" si="90"/>
        <v>42359.725243055553</v>
      </c>
      <c r="L2881" s="13" t="str">
        <f t="shared" si="91"/>
        <v>2015</v>
      </c>
      <c r="M2881" s="10">
        <f>(((I2881/60)/60)/24)+DATE(1970,1,1)</f>
        <v>42389.725243055553</v>
      </c>
      <c r="N2881" t="b">
        <v>0</v>
      </c>
      <c r="O2881">
        <v>1</v>
      </c>
      <c r="P2881" t="b">
        <v>0</v>
      </c>
      <c r="Q2881" t="s">
        <v>8271</v>
      </c>
      <c r="R2881" s="6">
        <f>E2881/D2881</f>
        <v>2.5892857142857141E-3</v>
      </c>
      <c r="S2881" s="5">
        <f>O2881/E2881</f>
        <v>3.4482758620689655E-2</v>
      </c>
      <c r="T2881" t="s">
        <v>8310</v>
      </c>
      <c r="U2881" t="s">
        <v>8311</v>
      </c>
    </row>
    <row r="2882" spans="1:21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0">
        <f t="shared" si="90"/>
        <v>42192.905694444446</v>
      </c>
      <c r="L2882" s="13" t="str">
        <f t="shared" si="91"/>
        <v>2015</v>
      </c>
      <c r="M2882" s="10">
        <f>(((I2882/60)/60)/24)+DATE(1970,1,1)</f>
        <v>42236.711805555555</v>
      </c>
      <c r="N2882" t="b">
        <v>0</v>
      </c>
      <c r="O2882">
        <v>29</v>
      </c>
      <c r="P2882" t="b">
        <v>0</v>
      </c>
      <c r="Q2882" t="s">
        <v>8271</v>
      </c>
      <c r="R2882" s="6">
        <f>E2882/D2882</f>
        <v>0.23333333333333334</v>
      </c>
      <c r="S2882" s="5">
        <f>O2882/E2882</f>
        <v>1.0357142857142856E-2</v>
      </c>
      <c r="T2882" t="s">
        <v>8310</v>
      </c>
      <c r="U2882" t="s">
        <v>8311</v>
      </c>
    </row>
    <row r="2883" spans="1:21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0">
        <f t="shared" ref="K2883:K2946" si="92">(((J2883/60)/60)/24)+DATE(1970,1,1)</f>
        <v>41916.597638888888</v>
      </c>
      <c r="L2883" s="13" t="str">
        <f t="shared" ref="L2883:L2946" si="93">TEXT(K2883,"yyyy")</f>
        <v>2014</v>
      </c>
      <c r="M2883" s="10">
        <f>(((I2883/60)/60)/24)+DATE(1970,1,1)</f>
        <v>41976.639305555553</v>
      </c>
      <c r="N2883" t="b">
        <v>0</v>
      </c>
      <c r="O2883">
        <v>0</v>
      </c>
      <c r="P2883" t="b">
        <v>0</v>
      </c>
      <c r="Q2883" t="s">
        <v>8271</v>
      </c>
      <c r="R2883" s="6">
        <f>E2883/D2883</f>
        <v>0</v>
      </c>
      <c r="S2883" s="5" t="e">
        <f>O2883/E2883</f>
        <v>#DIV/0!</v>
      </c>
      <c r="T2883" t="s">
        <v>8310</v>
      </c>
      <c r="U2883" t="s">
        <v>8311</v>
      </c>
    </row>
    <row r="2884" spans="1:21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0">
        <f t="shared" si="92"/>
        <v>42461.596273148149</v>
      </c>
      <c r="L2884" s="13" t="str">
        <f t="shared" si="93"/>
        <v>2016</v>
      </c>
      <c r="M2884" s="10">
        <f>(((I2884/60)/60)/24)+DATE(1970,1,1)</f>
        <v>42491.596273148149</v>
      </c>
      <c r="N2884" t="b">
        <v>0</v>
      </c>
      <c r="O2884">
        <v>4</v>
      </c>
      <c r="P2884" t="b">
        <v>0</v>
      </c>
      <c r="Q2884" t="s">
        <v>8271</v>
      </c>
      <c r="R2884" s="6">
        <f>E2884/D2884</f>
        <v>0.33600000000000002</v>
      </c>
      <c r="S2884" s="5">
        <f>O2884/E2884</f>
        <v>1.5873015873015872E-2</v>
      </c>
      <c r="T2884" t="s">
        <v>8310</v>
      </c>
      <c r="U2884" t="s">
        <v>8311</v>
      </c>
    </row>
    <row r="2885" spans="1:21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0">
        <f t="shared" si="92"/>
        <v>42370.90320601852</v>
      </c>
      <c r="L2885" s="13" t="str">
        <f t="shared" si="93"/>
        <v>2016</v>
      </c>
      <c r="M2885" s="10">
        <f>(((I2885/60)/60)/24)+DATE(1970,1,1)</f>
        <v>42406.207638888889</v>
      </c>
      <c r="N2885" t="b">
        <v>0</v>
      </c>
      <c r="O2885">
        <v>5</v>
      </c>
      <c r="P2885" t="b">
        <v>0</v>
      </c>
      <c r="Q2885" t="s">
        <v>8271</v>
      </c>
      <c r="R2885" s="6">
        <f>E2885/D2885</f>
        <v>0.1908</v>
      </c>
      <c r="S2885" s="5">
        <f>O2885/E2885</f>
        <v>2.6205450733752622E-3</v>
      </c>
      <c r="T2885" t="s">
        <v>8310</v>
      </c>
      <c r="U2885" t="s">
        <v>8311</v>
      </c>
    </row>
    <row r="2886" spans="1:21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0">
        <f t="shared" si="92"/>
        <v>41948.727256944447</v>
      </c>
      <c r="L2886" s="13" t="str">
        <f t="shared" si="93"/>
        <v>2014</v>
      </c>
      <c r="M2886" s="10">
        <f>(((I2886/60)/60)/24)+DATE(1970,1,1)</f>
        <v>41978.727256944447</v>
      </c>
      <c r="N2886" t="b">
        <v>0</v>
      </c>
      <c r="O2886">
        <v>4</v>
      </c>
      <c r="P2886" t="b">
        <v>0</v>
      </c>
      <c r="Q2886" t="s">
        <v>8271</v>
      </c>
      <c r="R2886" s="6">
        <f>E2886/D2886</f>
        <v>4.1111111111111114E-3</v>
      </c>
      <c r="S2886" s="5">
        <f>O2886/E2886</f>
        <v>2.1621621621621623E-2</v>
      </c>
      <c r="T2886" t="s">
        <v>8310</v>
      </c>
      <c r="U2886" t="s">
        <v>8311</v>
      </c>
    </row>
    <row r="2887" spans="1:21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0">
        <f t="shared" si="92"/>
        <v>42047.07640046296</v>
      </c>
      <c r="L2887" s="13" t="str">
        <f t="shared" si="93"/>
        <v>2015</v>
      </c>
      <c r="M2887" s="10">
        <f>(((I2887/60)/60)/24)+DATE(1970,1,1)</f>
        <v>42077.034733796296</v>
      </c>
      <c r="N2887" t="b">
        <v>0</v>
      </c>
      <c r="O2887">
        <v>5</v>
      </c>
      <c r="P2887" t="b">
        <v>0</v>
      </c>
      <c r="Q2887" t="s">
        <v>8271</v>
      </c>
      <c r="R2887" s="6">
        <f>E2887/D2887</f>
        <v>0.32500000000000001</v>
      </c>
      <c r="S2887" s="5">
        <f>O2887/E2887</f>
        <v>3.8461538461538464E-2</v>
      </c>
      <c r="T2887" t="s">
        <v>8310</v>
      </c>
      <c r="U2887" t="s">
        <v>8311</v>
      </c>
    </row>
    <row r="2888" spans="1:21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0">
        <f t="shared" si="92"/>
        <v>42261.632916666669</v>
      </c>
      <c r="L2888" s="13" t="str">
        <f t="shared" si="93"/>
        <v>2015</v>
      </c>
      <c r="M2888" s="10">
        <f>(((I2888/60)/60)/24)+DATE(1970,1,1)</f>
        <v>42266.165972222225</v>
      </c>
      <c r="N2888" t="b">
        <v>0</v>
      </c>
      <c r="O2888">
        <v>1</v>
      </c>
      <c r="P2888" t="b">
        <v>0</v>
      </c>
      <c r="Q2888" t="s">
        <v>8271</v>
      </c>
      <c r="R2888" s="6">
        <f>E2888/D2888</f>
        <v>0.05</v>
      </c>
      <c r="S2888" s="5">
        <f>O2888/E2888</f>
        <v>0.1</v>
      </c>
      <c r="T2888" t="s">
        <v>8310</v>
      </c>
      <c r="U2888" t="s">
        <v>8311</v>
      </c>
    </row>
    <row r="2889" spans="1:21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0">
        <f t="shared" si="92"/>
        <v>41985.427361111113</v>
      </c>
      <c r="L2889" s="13" t="str">
        <f t="shared" si="93"/>
        <v>2014</v>
      </c>
      <c r="M2889" s="10">
        <f>(((I2889/60)/60)/24)+DATE(1970,1,1)</f>
        <v>42015.427361111113</v>
      </c>
      <c r="N2889" t="b">
        <v>0</v>
      </c>
      <c r="O2889">
        <v>1</v>
      </c>
      <c r="P2889" t="b">
        <v>0</v>
      </c>
      <c r="Q2889" t="s">
        <v>8271</v>
      </c>
      <c r="R2889" s="6">
        <f>E2889/D2889</f>
        <v>1.6666666666666668E-3</v>
      </c>
      <c r="S2889" s="5">
        <f>O2889/E2889</f>
        <v>0.2</v>
      </c>
      <c r="T2889" t="s">
        <v>8310</v>
      </c>
      <c r="U2889" t="s">
        <v>8311</v>
      </c>
    </row>
    <row r="2890" spans="1:21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0">
        <f t="shared" si="92"/>
        <v>41922.535185185188</v>
      </c>
      <c r="L2890" s="13" t="str">
        <f t="shared" si="93"/>
        <v>2014</v>
      </c>
      <c r="M2890" s="10">
        <f>(((I2890/60)/60)/24)+DATE(1970,1,1)</f>
        <v>41930.207638888889</v>
      </c>
      <c r="N2890" t="b">
        <v>0</v>
      </c>
      <c r="O2890">
        <v>0</v>
      </c>
      <c r="P2890" t="b">
        <v>0</v>
      </c>
      <c r="Q2890" t="s">
        <v>8271</v>
      </c>
      <c r="R2890" s="6">
        <f>E2890/D2890</f>
        <v>0</v>
      </c>
      <c r="S2890" s="5" t="e">
        <f>O2890/E2890</f>
        <v>#DIV/0!</v>
      </c>
      <c r="T2890" t="s">
        <v>8310</v>
      </c>
      <c r="U2890" t="s">
        <v>8311</v>
      </c>
    </row>
    <row r="2891" spans="1:21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0">
        <f t="shared" si="92"/>
        <v>41850.863252314812</v>
      </c>
      <c r="L2891" s="13" t="str">
        <f t="shared" si="93"/>
        <v>2014</v>
      </c>
      <c r="M2891" s="10">
        <f>(((I2891/60)/60)/24)+DATE(1970,1,1)</f>
        <v>41880.863252314812</v>
      </c>
      <c r="N2891" t="b">
        <v>0</v>
      </c>
      <c r="O2891">
        <v>14</v>
      </c>
      <c r="P2891" t="b">
        <v>0</v>
      </c>
      <c r="Q2891" t="s">
        <v>8271</v>
      </c>
      <c r="R2891" s="6">
        <f>E2891/D2891</f>
        <v>0.38066666666666665</v>
      </c>
      <c r="S2891" s="5">
        <f>O2891/E2891</f>
        <v>1.2259194395796848E-2</v>
      </c>
      <c r="T2891" t="s">
        <v>8310</v>
      </c>
      <c r="U2891" t="s">
        <v>8311</v>
      </c>
    </row>
    <row r="2892" spans="1:21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0">
        <f t="shared" si="92"/>
        <v>41831.742962962962</v>
      </c>
      <c r="L2892" s="13" t="str">
        <f t="shared" si="93"/>
        <v>2014</v>
      </c>
      <c r="M2892" s="10">
        <f>(((I2892/60)/60)/24)+DATE(1970,1,1)</f>
        <v>41860.125</v>
      </c>
      <c r="N2892" t="b">
        <v>0</v>
      </c>
      <c r="O2892">
        <v>3</v>
      </c>
      <c r="P2892" t="b">
        <v>0</v>
      </c>
      <c r="Q2892" t="s">
        <v>8271</v>
      </c>
      <c r="R2892" s="6">
        <f>E2892/D2892</f>
        <v>1.0500000000000001E-2</v>
      </c>
      <c r="S2892" s="5">
        <f>O2892/E2892</f>
        <v>0.14285714285714285</v>
      </c>
      <c r="T2892" t="s">
        <v>8310</v>
      </c>
      <c r="U2892" t="s">
        <v>8311</v>
      </c>
    </row>
    <row r="2893" spans="1:21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0">
        <f t="shared" si="92"/>
        <v>42415.883425925931</v>
      </c>
      <c r="L2893" s="13" t="str">
        <f t="shared" si="93"/>
        <v>2016</v>
      </c>
      <c r="M2893" s="10">
        <f>(((I2893/60)/60)/24)+DATE(1970,1,1)</f>
        <v>42475.84175925926</v>
      </c>
      <c r="N2893" t="b">
        <v>0</v>
      </c>
      <c r="O2893">
        <v>10</v>
      </c>
      <c r="P2893" t="b">
        <v>0</v>
      </c>
      <c r="Q2893" t="s">
        <v>8271</v>
      </c>
      <c r="R2893" s="6">
        <f>E2893/D2893</f>
        <v>2.7300000000000001E-2</v>
      </c>
      <c r="S2893" s="5">
        <f>O2893/E2893</f>
        <v>3.6630036630036632E-2</v>
      </c>
      <c r="T2893" t="s">
        <v>8310</v>
      </c>
      <c r="U2893" t="s">
        <v>8311</v>
      </c>
    </row>
    <row r="2894" spans="1:21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0">
        <f t="shared" si="92"/>
        <v>41869.714166666665</v>
      </c>
      <c r="L2894" s="13" t="str">
        <f t="shared" si="93"/>
        <v>2014</v>
      </c>
      <c r="M2894" s="10">
        <f>(((I2894/60)/60)/24)+DATE(1970,1,1)</f>
        <v>41876.875</v>
      </c>
      <c r="N2894" t="b">
        <v>0</v>
      </c>
      <c r="O2894">
        <v>17</v>
      </c>
      <c r="P2894" t="b">
        <v>0</v>
      </c>
      <c r="Q2894" t="s">
        <v>8271</v>
      </c>
      <c r="R2894" s="6">
        <f>E2894/D2894</f>
        <v>9.0909090909090912E-2</v>
      </c>
      <c r="S2894" s="5">
        <f>O2894/E2894</f>
        <v>3.4000000000000002E-2</v>
      </c>
      <c r="T2894" t="s">
        <v>8310</v>
      </c>
      <c r="U2894" t="s">
        <v>8311</v>
      </c>
    </row>
    <row r="2895" spans="1:21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0">
        <f t="shared" si="92"/>
        <v>41953.773090277777</v>
      </c>
      <c r="L2895" s="13" t="str">
        <f t="shared" si="93"/>
        <v>2014</v>
      </c>
      <c r="M2895" s="10">
        <f>(((I2895/60)/60)/24)+DATE(1970,1,1)</f>
        <v>42013.083333333328</v>
      </c>
      <c r="N2895" t="b">
        <v>0</v>
      </c>
      <c r="O2895">
        <v>2</v>
      </c>
      <c r="P2895" t="b">
        <v>0</v>
      </c>
      <c r="Q2895" t="s">
        <v>8271</v>
      </c>
      <c r="R2895" s="6">
        <f>E2895/D2895</f>
        <v>5.0000000000000001E-3</v>
      </c>
      <c r="S2895" s="5">
        <f>O2895/E2895</f>
        <v>0.08</v>
      </c>
      <c r="T2895" t="s">
        <v>8310</v>
      </c>
      <c r="U2895" t="s">
        <v>8311</v>
      </c>
    </row>
    <row r="2896" spans="1:21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0">
        <f t="shared" si="92"/>
        <v>42037.986284722225</v>
      </c>
      <c r="L2896" s="13" t="str">
        <f t="shared" si="93"/>
        <v>2015</v>
      </c>
      <c r="M2896" s="10">
        <f>(((I2896/60)/60)/24)+DATE(1970,1,1)</f>
        <v>42097.944618055553</v>
      </c>
      <c r="N2896" t="b">
        <v>0</v>
      </c>
      <c r="O2896">
        <v>0</v>
      </c>
      <c r="P2896" t="b">
        <v>0</v>
      </c>
      <c r="Q2896" t="s">
        <v>8271</v>
      </c>
      <c r="R2896" s="6">
        <f>E2896/D2896</f>
        <v>0</v>
      </c>
      <c r="S2896" s="5" t="e">
        <f>O2896/E2896</f>
        <v>#DIV/0!</v>
      </c>
      <c r="T2896" t="s">
        <v>8310</v>
      </c>
      <c r="U2896" t="s">
        <v>8311</v>
      </c>
    </row>
    <row r="2897" spans="1:21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0">
        <f t="shared" si="92"/>
        <v>41811.555462962962</v>
      </c>
      <c r="L2897" s="13" t="str">
        <f t="shared" si="93"/>
        <v>2014</v>
      </c>
      <c r="M2897" s="10">
        <f>(((I2897/60)/60)/24)+DATE(1970,1,1)</f>
        <v>41812.875</v>
      </c>
      <c r="N2897" t="b">
        <v>0</v>
      </c>
      <c r="O2897">
        <v>4</v>
      </c>
      <c r="P2897" t="b">
        <v>0</v>
      </c>
      <c r="Q2897" t="s">
        <v>8271</v>
      </c>
      <c r="R2897" s="6">
        <f>E2897/D2897</f>
        <v>4.5999999999999999E-2</v>
      </c>
      <c r="S2897" s="5">
        <f>O2897/E2897</f>
        <v>0.17391304347826086</v>
      </c>
      <c r="T2897" t="s">
        <v>8310</v>
      </c>
      <c r="U2897" t="s">
        <v>8311</v>
      </c>
    </row>
    <row r="2898" spans="1:21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0">
        <f t="shared" si="92"/>
        <v>42701.908807870372</v>
      </c>
      <c r="L2898" s="13" t="str">
        <f t="shared" si="93"/>
        <v>2016</v>
      </c>
      <c r="M2898" s="10">
        <f>(((I2898/60)/60)/24)+DATE(1970,1,1)</f>
        <v>42716.25</v>
      </c>
      <c r="N2898" t="b">
        <v>0</v>
      </c>
      <c r="O2898">
        <v>12</v>
      </c>
      <c r="P2898" t="b">
        <v>0</v>
      </c>
      <c r="Q2898" t="s">
        <v>8271</v>
      </c>
      <c r="R2898" s="6">
        <f>E2898/D2898</f>
        <v>0.20833333333333334</v>
      </c>
      <c r="S2898" s="5">
        <f>O2898/E2898</f>
        <v>1.9199999999999998E-2</v>
      </c>
      <c r="T2898" t="s">
        <v>8310</v>
      </c>
      <c r="U2898" t="s">
        <v>8311</v>
      </c>
    </row>
    <row r="2899" spans="1:21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0">
        <f t="shared" si="92"/>
        <v>42258.646504629629</v>
      </c>
      <c r="L2899" s="13" t="str">
        <f t="shared" si="93"/>
        <v>2015</v>
      </c>
      <c r="M2899" s="10">
        <f>(((I2899/60)/60)/24)+DATE(1970,1,1)</f>
        <v>42288.645196759258</v>
      </c>
      <c r="N2899" t="b">
        <v>0</v>
      </c>
      <c r="O2899">
        <v>3</v>
      </c>
      <c r="P2899" t="b">
        <v>0</v>
      </c>
      <c r="Q2899" t="s">
        <v>8271</v>
      </c>
      <c r="R2899" s="6">
        <f>E2899/D2899</f>
        <v>4.583333333333333E-2</v>
      </c>
      <c r="S2899" s="5">
        <f>O2899/E2899</f>
        <v>5.454545454545455E-3</v>
      </c>
      <c r="T2899" t="s">
        <v>8310</v>
      </c>
      <c r="U2899" t="s">
        <v>8311</v>
      </c>
    </row>
    <row r="2900" spans="1:21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0">
        <f t="shared" si="92"/>
        <v>42278.664965277778</v>
      </c>
      <c r="L2900" s="13" t="str">
        <f t="shared" si="93"/>
        <v>2015</v>
      </c>
      <c r="M2900" s="10">
        <f>(((I2900/60)/60)/24)+DATE(1970,1,1)</f>
        <v>42308.664965277778</v>
      </c>
      <c r="N2900" t="b">
        <v>0</v>
      </c>
      <c r="O2900">
        <v>12</v>
      </c>
      <c r="P2900" t="b">
        <v>0</v>
      </c>
      <c r="Q2900" t="s">
        <v>8271</v>
      </c>
      <c r="R2900" s="6">
        <f>E2900/D2900</f>
        <v>4.2133333333333335E-2</v>
      </c>
      <c r="S2900" s="5">
        <f>O2900/E2900</f>
        <v>3.7974683544303799E-2</v>
      </c>
      <c r="T2900" t="s">
        <v>8310</v>
      </c>
      <c r="U2900" t="s">
        <v>8311</v>
      </c>
    </row>
    <row r="2901" spans="1:21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0">
        <f t="shared" si="92"/>
        <v>42515.078217592592</v>
      </c>
      <c r="L2901" s="13" t="str">
        <f t="shared" si="93"/>
        <v>2016</v>
      </c>
      <c r="M2901" s="10">
        <f>(((I2901/60)/60)/24)+DATE(1970,1,1)</f>
        <v>42575.078217592592</v>
      </c>
      <c r="N2901" t="b">
        <v>0</v>
      </c>
      <c r="O2901">
        <v>0</v>
      </c>
      <c r="P2901" t="b">
        <v>0</v>
      </c>
      <c r="Q2901" t="s">
        <v>8271</v>
      </c>
      <c r="R2901" s="6">
        <f>E2901/D2901</f>
        <v>0</v>
      </c>
      <c r="S2901" s="5" t="e">
        <f>O2901/E2901</f>
        <v>#DIV/0!</v>
      </c>
      <c r="T2901" t="s">
        <v>8310</v>
      </c>
      <c r="U2901" t="s">
        <v>8311</v>
      </c>
    </row>
    <row r="2902" spans="1:21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0">
        <f t="shared" si="92"/>
        <v>41830.234166666669</v>
      </c>
      <c r="L2902" s="13" t="str">
        <f t="shared" si="93"/>
        <v>2014</v>
      </c>
      <c r="M2902" s="10">
        <f>(((I2902/60)/60)/24)+DATE(1970,1,1)</f>
        <v>41860.234166666669</v>
      </c>
      <c r="N2902" t="b">
        <v>0</v>
      </c>
      <c r="O2902">
        <v>7</v>
      </c>
      <c r="P2902" t="b">
        <v>0</v>
      </c>
      <c r="Q2902" t="s">
        <v>8271</v>
      </c>
      <c r="R2902" s="6">
        <f>E2902/D2902</f>
        <v>0.61909090909090914</v>
      </c>
      <c r="S2902" s="5">
        <f>O2902/E2902</f>
        <v>2.0558002936857563E-3</v>
      </c>
      <c r="T2902" t="s">
        <v>8310</v>
      </c>
      <c r="U2902" t="s">
        <v>8311</v>
      </c>
    </row>
    <row r="2903" spans="1:21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0">
        <f t="shared" si="92"/>
        <v>41982.904386574075</v>
      </c>
      <c r="L2903" s="13" t="str">
        <f t="shared" si="93"/>
        <v>2014</v>
      </c>
      <c r="M2903" s="10">
        <f>(((I2903/60)/60)/24)+DATE(1970,1,1)</f>
        <v>42042.904386574075</v>
      </c>
      <c r="N2903" t="b">
        <v>0</v>
      </c>
      <c r="O2903">
        <v>2</v>
      </c>
      <c r="P2903" t="b">
        <v>0</v>
      </c>
      <c r="Q2903" t="s">
        <v>8271</v>
      </c>
      <c r="R2903" s="6">
        <f>E2903/D2903</f>
        <v>8.0000000000000002E-3</v>
      </c>
      <c r="S2903" s="5">
        <f>O2903/E2903</f>
        <v>0.33333333333333331</v>
      </c>
      <c r="T2903" t="s">
        <v>8310</v>
      </c>
      <c r="U2903" t="s">
        <v>8311</v>
      </c>
    </row>
    <row r="2904" spans="1:21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0">
        <f t="shared" si="92"/>
        <v>42210.439768518518</v>
      </c>
      <c r="L2904" s="13" t="str">
        <f t="shared" si="93"/>
        <v>2015</v>
      </c>
      <c r="M2904" s="10">
        <f>(((I2904/60)/60)/24)+DATE(1970,1,1)</f>
        <v>42240.439768518518</v>
      </c>
      <c r="N2904" t="b">
        <v>0</v>
      </c>
      <c r="O2904">
        <v>1</v>
      </c>
      <c r="P2904" t="b">
        <v>0</v>
      </c>
      <c r="Q2904" t="s">
        <v>8271</v>
      </c>
      <c r="R2904" s="6">
        <f>E2904/D2904</f>
        <v>1.6666666666666666E-4</v>
      </c>
      <c r="S2904" s="5">
        <f>O2904/E2904</f>
        <v>0.04</v>
      </c>
      <c r="T2904" t="s">
        <v>8310</v>
      </c>
      <c r="U2904" t="s">
        <v>8311</v>
      </c>
    </row>
    <row r="2905" spans="1:21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0">
        <f t="shared" si="92"/>
        <v>42196.166874999995</v>
      </c>
      <c r="L2905" s="13" t="str">
        <f t="shared" si="93"/>
        <v>2015</v>
      </c>
      <c r="M2905" s="10">
        <f>(((I2905/60)/60)/24)+DATE(1970,1,1)</f>
        <v>42256.166874999995</v>
      </c>
      <c r="N2905" t="b">
        <v>0</v>
      </c>
      <c r="O2905">
        <v>4</v>
      </c>
      <c r="P2905" t="b">
        <v>0</v>
      </c>
      <c r="Q2905" t="s">
        <v>8271</v>
      </c>
      <c r="R2905" s="6">
        <f>E2905/D2905</f>
        <v>7.7999999999999996E-3</v>
      </c>
      <c r="S2905" s="5">
        <f>O2905/E2905</f>
        <v>0.10256410256410256</v>
      </c>
      <c r="T2905" t="s">
        <v>8310</v>
      </c>
      <c r="U2905" t="s">
        <v>8311</v>
      </c>
    </row>
    <row r="2906" spans="1:21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0">
        <f t="shared" si="92"/>
        <v>41940.967951388891</v>
      </c>
      <c r="L2906" s="13" t="str">
        <f t="shared" si="93"/>
        <v>2014</v>
      </c>
      <c r="M2906" s="10">
        <f>(((I2906/60)/60)/24)+DATE(1970,1,1)</f>
        <v>41952.5</v>
      </c>
      <c r="N2906" t="b">
        <v>0</v>
      </c>
      <c r="O2906">
        <v>4</v>
      </c>
      <c r="P2906" t="b">
        <v>0</v>
      </c>
      <c r="Q2906" t="s">
        <v>8271</v>
      </c>
      <c r="R2906" s="6">
        <f>E2906/D2906</f>
        <v>0.05</v>
      </c>
      <c r="S2906" s="5">
        <f>O2906/E2906</f>
        <v>5.3333333333333337E-2</v>
      </c>
      <c r="T2906" t="s">
        <v>8310</v>
      </c>
      <c r="U2906" t="s">
        <v>8311</v>
      </c>
    </row>
    <row r="2907" spans="1:21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0">
        <f t="shared" si="92"/>
        <v>42606.056863425925</v>
      </c>
      <c r="L2907" s="13" t="str">
        <f t="shared" si="93"/>
        <v>2016</v>
      </c>
      <c r="M2907" s="10">
        <f>(((I2907/60)/60)/24)+DATE(1970,1,1)</f>
        <v>42620.056863425925</v>
      </c>
      <c r="N2907" t="b">
        <v>0</v>
      </c>
      <c r="O2907">
        <v>17</v>
      </c>
      <c r="P2907" t="b">
        <v>0</v>
      </c>
      <c r="Q2907" t="s">
        <v>8271</v>
      </c>
      <c r="R2907" s="6">
        <f>E2907/D2907</f>
        <v>0.17771428571428571</v>
      </c>
      <c r="S2907" s="5">
        <f>O2907/E2907</f>
        <v>2.7331189710610933E-2</v>
      </c>
      <c r="T2907" t="s">
        <v>8310</v>
      </c>
      <c r="U2907" t="s">
        <v>8311</v>
      </c>
    </row>
    <row r="2908" spans="1:21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0">
        <f t="shared" si="92"/>
        <v>42199.648912037039</v>
      </c>
      <c r="L2908" s="13" t="str">
        <f t="shared" si="93"/>
        <v>2015</v>
      </c>
      <c r="M2908" s="10">
        <f>(((I2908/60)/60)/24)+DATE(1970,1,1)</f>
        <v>42217.041666666672</v>
      </c>
      <c r="N2908" t="b">
        <v>0</v>
      </c>
      <c r="O2908">
        <v>7</v>
      </c>
      <c r="P2908" t="b">
        <v>0</v>
      </c>
      <c r="Q2908" t="s">
        <v>8271</v>
      </c>
      <c r="R2908" s="6">
        <f>E2908/D2908</f>
        <v>9.4166666666666662E-2</v>
      </c>
      <c r="S2908" s="5">
        <f>O2908/E2908</f>
        <v>1.2389380530973451E-2</v>
      </c>
      <c r="T2908" t="s">
        <v>8310</v>
      </c>
      <c r="U2908" t="s">
        <v>8311</v>
      </c>
    </row>
    <row r="2909" spans="1:21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0">
        <f t="shared" si="92"/>
        <v>42444.877743055549</v>
      </c>
      <c r="L2909" s="13" t="str">
        <f t="shared" si="93"/>
        <v>2016</v>
      </c>
      <c r="M2909" s="10">
        <f>(((I2909/60)/60)/24)+DATE(1970,1,1)</f>
        <v>42504.877743055549</v>
      </c>
      <c r="N2909" t="b">
        <v>0</v>
      </c>
      <c r="O2909">
        <v>2</v>
      </c>
      <c r="P2909" t="b">
        <v>0</v>
      </c>
      <c r="Q2909" t="s">
        <v>8271</v>
      </c>
      <c r="R2909" s="6">
        <f>E2909/D2909</f>
        <v>8.0000000000000004E-4</v>
      </c>
      <c r="S2909" s="5">
        <f>O2909/E2909</f>
        <v>1</v>
      </c>
      <c r="T2909" t="s">
        <v>8310</v>
      </c>
      <c r="U2909" t="s">
        <v>8311</v>
      </c>
    </row>
    <row r="2910" spans="1:21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0">
        <f t="shared" si="92"/>
        <v>42499.731701388882</v>
      </c>
      <c r="L2910" s="13" t="str">
        <f t="shared" si="93"/>
        <v>2016</v>
      </c>
      <c r="M2910" s="10">
        <f>(((I2910/60)/60)/24)+DATE(1970,1,1)</f>
        <v>42529.731701388882</v>
      </c>
      <c r="N2910" t="b">
        <v>0</v>
      </c>
      <c r="O2910">
        <v>5</v>
      </c>
      <c r="P2910" t="b">
        <v>0</v>
      </c>
      <c r="Q2910" t="s">
        <v>8271</v>
      </c>
      <c r="R2910" s="6">
        <f>E2910/D2910</f>
        <v>2.75E-2</v>
      </c>
      <c r="S2910" s="5">
        <f>O2910/E2910</f>
        <v>1.893939393939394E-2</v>
      </c>
      <c r="T2910" t="s">
        <v>8310</v>
      </c>
      <c r="U2910" t="s">
        <v>8311</v>
      </c>
    </row>
    <row r="2911" spans="1:21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0">
        <f t="shared" si="92"/>
        <v>41929.266215277778</v>
      </c>
      <c r="L2911" s="13" t="str">
        <f t="shared" si="93"/>
        <v>2014</v>
      </c>
      <c r="M2911" s="10">
        <f>(((I2911/60)/60)/24)+DATE(1970,1,1)</f>
        <v>41968.823611111111</v>
      </c>
      <c r="N2911" t="b">
        <v>0</v>
      </c>
      <c r="O2911">
        <v>1</v>
      </c>
      <c r="P2911" t="b">
        <v>0</v>
      </c>
      <c r="Q2911" t="s">
        <v>8271</v>
      </c>
      <c r="R2911" s="6">
        <f>E2911/D2911</f>
        <v>1.1111111111111112E-4</v>
      </c>
      <c r="S2911" s="5">
        <f>O2911/E2911</f>
        <v>0.05</v>
      </c>
      <c r="T2911" t="s">
        <v>8310</v>
      </c>
      <c r="U2911" t="s">
        <v>8311</v>
      </c>
    </row>
    <row r="2912" spans="1:21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0">
        <f t="shared" si="92"/>
        <v>42107.841284722221</v>
      </c>
      <c r="L2912" s="13" t="str">
        <f t="shared" si="93"/>
        <v>2015</v>
      </c>
      <c r="M2912" s="10">
        <f>(((I2912/60)/60)/24)+DATE(1970,1,1)</f>
        <v>42167.841284722221</v>
      </c>
      <c r="N2912" t="b">
        <v>0</v>
      </c>
      <c r="O2912">
        <v>1</v>
      </c>
      <c r="P2912" t="b">
        <v>0</v>
      </c>
      <c r="Q2912" t="s">
        <v>8271</v>
      </c>
      <c r="R2912" s="6">
        <f>E2912/D2912</f>
        <v>3.3333333333333335E-5</v>
      </c>
      <c r="S2912" s="5">
        <f>O2912/E2912</f>
        <v>1</v>
      </c>
      <c r="T2912" t="s">
        <v>8310</v>
      </c>
      <c r="U2912" t="s">
        <v>8311</v>
      </c>
    </row>
    <row r="2913" spans="1:21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0">
        <f t="shared" si="92"/>
        <v>42142.768819444449</v>
      </c>
      <c r="L2913" s="13" t="str">
        <f t="shared" si="93"/>
        <v>2015</v>
      </c>
      <c r="M2913" s="10">
        <f>(((I2913/60)/60)/24)+DATE(1970,1,1)</f>
        <v>42182.768819444449</v>
      </c>
      <c r="N2913" t="b">
        <v>0</v>
      </c>
      <c r="O2913">
        <v>14</v>
      </c>
      <c r="P2913" t="b">
        <v>0</v>
      </c>
      <c r="Q2913" t="s">
        <v>8271</v>
      </c>
      <c r="R2913" s="6">
        <f>E2913/D2913</f>
        <v>0.36499999999999999</v>
      </c>
      <c r="S2913" s="5">
        <f>O2913/E2913</f>
        <v>2.1308980213089801E-2</v>
      </c>
      <c r="T2913" t="s">
        <v>8310</v>
      </c>
      <c r="U2913" t="s">
        <v>8311</v>
      </c>
    </row>
    <row r="2914" spans="1:21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0">
        <f t="shared" si="92"/>
        <v>42354.131643518514</v>
      </c>
      <c r="L2914" s="13" t="str">
        <f t="shared" si="93"/>
        <v>2015</v>
      </c>
      <c r="M2914" s="10">
        <f>(((I2914/60)/60)/24)+DATE(1970,1,1)</f>
        <v>42384.131643518514</v>
      </c>
      <c r="N2914" t="b">
        <v>0</v>
      </c>
      <c r="O2914">
        <v>26</v>
      </c>
      <c r="P2914" t="b">
        <v>0</v>
      </c>
      <c r="Q2914" t="s">
        <v>8271</v>
      </c>
      <c r="R2914" s="6">
        <f>E2914/D2914</f>
        <v>0.14058171745152354</v>
      </c>
      <c r="S2914" s="5">
        <f>O2914/E2914</f>
        <v>1.2807881773399015E-2</v>
      </c>
      <c r="T2914" t="s">
        <v>8310</v>
      </c>
      <c r="U2914" t="s">
        <v>8311</v>
      </c>
    </row>
    <row r="2915" spans="1:21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0">
        <f t="shared" si="92"/>
        <v>41828.922905092593</v>
      </c>
      <c r="L2915" s="13" t="str">
        <f t="shared" si="93"/>
        <v>2014</v>
      </c>
      <c r="M2915" s="10">
        <f>(((I2915/60)/60)/24)+DATE(1970,1,1)</f>
        <v>41888.922905092593</v>
      </c>
      <c r="N2915" t="b">
        <v>0</v>
      </c>
      <c r="O2915">
        <v>2</v>
      </c>
      <c r="P2915" t="b">
        <v>0</v>
      </c>
      <c r="Q2915" t="s">
        <v>8271</v>
      </c>
      <c r="R2915" s="6">
        <f>E2915/D2915</f>
        <v>2.0000000000000001E-4</v>
      </c>
      <c r="S2915" s="5">
        <f>O2915/E2915</f>
        <v>1</v>
      </c>
      <c r="T2915" t="s">
        <v>8310</v>
      </c>
      <c r="U2915" t="s">
        <v>8311</v>
      </c>
    </row>
    <row r="2916" spans="1:21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0">
        <f t="shared" si="92"/>
        <v>42017.907337962963</v>
      </c>
      <c r="L2916" s="13" t="str">
        <f t="shared" si="93"/>
        <v>2015</v>
      </c>
      <c r="M2916" s="10">
        <f>(((I2916/60)/60)/24)+DATE(1970,1,1)</f>
        <v>42077.865671296298</v>
      </c>
      <c r="N2916" t="b">
        <v>0</v>
      </c>
      <c r="O2916">
        <v>1</v>
      </c>
      <c r="P2916" t="b">
        <v>0</v>
      </c>
      <c r="Q2916" t="s">
        <v>8271</v>
      </c>
      <c r="R2916" s="6">
        <f>E2916/D2916</f>
        <v>4.0000000000000003E-5</v>
      </c>
      <c r="S2916" s="5">
        <f>O2916/E2916</f>
        <v>1</v>
      </c>
      <c r="T2916" t="s">
        <v>8310</v>
      </c>
      <c r="U2916" t="s">
        <v>8311</v>
      </c>
    </row>
    <row r="2917" spans="1:21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0">
        <f t="shared" si="92"/>
        <v>42415.398032407407</v>
      </c>
      <c r="L2917" s="13" t="str">
        <f t="shared" si="93"/>
        <v>2016</v>
      </c>
      <c r="M2917" s="10">
        <f>(((I2917/60)/60)/24)+DATE(1970,1,1)</f>
        <v>42445.356365740736</v>
      </c>
      <c r="N2917" t="b">
        <v>0</v>
      </c>
      <c r="O2917">
        <v>3</v>
      </c>
      <c r="P2917" t="b">
        <v>0</v>
      </c>
      <c r="Q2917" t="s">
        <v>8271</v>
      </c>
      <c r="R2917" s="6">
        <f>E2917/D2917</f>
        <v>0.61099999999999999</v>
      </c>
      <c r="S2917" s="5">
        <f>O2917/E2917</f>
        <v>4.9099836333878887E-3</v>
      </c>
      <c r="T2917" t="s">
        <v>8310</v>
      </c>
      <c r="U2917" t="s">
        <v>8311</v>
      </c>
    </row>
    <row r="2918" spans="1:21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0">
        <f t="shared" si="92"/>
        <v>41755.476724537039</v>
      </c>
      <c r="L2918" s="13" t="str">
        <f t="shared" si="93"/>
        <v>2014</v>
      </c>
      <c r="M2918" s="10">
        <f>(((I2918/60)/60)/24)+DATE(1970,1,1)</f>
        <v>41778.476724537039</v>
      </c>
      <c r="N2918" t="b">
        <v>0</v>
      </c>
      <c r="O2918">
        <v>7</v>
      </c>
      <c r="P2918" t="b">
        <v>0</v>
      </c>
      <c r="Q2918" t="s">
        <v>8271</v>
      </c>
      <c r="R2918" s="6">
        <f>E2918/D2918</f>
        <v>7.8378378378378383E-2</v>
      </c>
      <c r="S2918" s="5">
        <f>O2918/E2918</f>
        <v>4.8275862068965517E-2</v>
      </c>
      <c r="T2918" t="s">
        <v>8310</v>
      </c>
      <c r="U2918" t="s">
        <v>8311</v>
      </c>
    </row>
    <row r="2919" spans="1:21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0">
        <f t="shared" si="92"/>
        <v>42245.234340277777</v>
      </c>
      <c r="L2919" s="13" t="str">
        <f t="shared" si="93"/>
        <v>2015</v>
      </c>
      <c r="M2919" s="10">
        <f>(((I2919/60)/60)/24)+DATE(1970,1,1)</f>
        <v>42263.234340277777</v>
      </c>
      <c r="N2919" t="b">
        <v>0</v>
      </c>
      <c r="O2919">
        <v>9</v>
      </c>
      <c r="P2919" t="b">
        <v>0</v>
      </c>
      <c r="Q2919" t="s">
        <v>8271</v>
      </c>
      <c r="R2919" s="6">
        <f>E2919/D2919</f>
        <v>0.2185</v>
      </c>
      <c r="S2919" s="5">
        <f>O2919/E2919</f>
        <v>2.0594965675057208E-2</v>
      </c>
      <c r="T2919" t="s">
        <v>8310</v>
      </c>
      <c r="U2919" t="s">
        <v>8311</v>
      </c>
    </row>
    <row r="2920" spans="1:21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0">
        <f t="shared" si="92"/>
        <v>42278.629710648151</v>
      </c>
      <c r="L2920" s="13" t="str">
        <f t="shared" si="93"/>
        <v>2015</v>
      </c>
      <c r="M2920" s="10">
        <f>(((I2920/60)/60)/24)+DATE(1970,1,1)</f>
        <v>42306.629710648151</v>
      </c>
      <c r="N2920" t="b">
        <v>0</v>
      </c>
      <c r="O2920">
        <v>20</v>
      </c>
      <c r="P2920" t="b">
        <v>0</v>
      </c>
      <c r="Q2920" t="s">
        <v>8271</v>
      </c>
      <c r="R2920" s="6">
        <f>E2920/D2920</f>
        <v>0.27239999999999998</v>
      </c>
      <c r="S2920" s="5">
        <f>O2920/E2920</f>
        <v>1.4684287812041116E-2</v>
      </c>
      <c r="T2920" t="s">
        <v>8310</v>
      </c>
      <c r="U2920" t="s">
        <v>8311</v>
      </c>
    </row>
    <row r="2921" spans="1:21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0">
        <f t="shared" si="92"/>
        <v>41826.61954861111</v>
      </c>
      <c r="L2921" s="13" t="str">
        <f t="shared" si="93"/>
        <v>2014</v>
      </c>
      <c r="M2921" s="10">
        <f>(((I2921/60)/60)/24)+DATE(1970,1,1)</f>
        <v>41856.61954861111</v>
      </c>
      <c r="N2921" t="b">
        <v>0</v>
      </c>
      <c r="O2921">
        <v>6</v>
      </c>
      <c r="P2921" t="b">
        <v>0</v>
      </c>
      <c r="Q2921" t="s">
        <v>8271</v>
      </c>
      <c r="R2921" s="6">
        <f>E2921/D2921</f>
        <v>8.5000000000000006E-2</v>
      </c>
      <c r="S2921" s="5">
        <f>O2921/E2921</f>
        <v>0.11764705882352941</v>
      </c>
      <c r="T2921" t="s">
        <v>8310</v>
      </c>
      <c r="U2921" t="s">
        <v>8311</v>
      </c>
    </row>
    <row r="2922" spans="1:21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0">
        <f t="shared" si="92"/>
        <v>42058.792476851857</v>
      </c>
      <c r="L2922" s="13" t="str">
        <f t="shared" si="93"/>
        <v>2015</v>
      </c>
      <c r="M2922" s="10">
        <f>(((I2922/60)/60)/24)+DATE(1970,1,1)</f>
        <v>42088.750810185185</v>
      </c>
      <c r="N2922" t="b">
        <v>0</v>
      </c>
      <c r="O2922">
        <v>13</v>
      </c>
      <c r="P2922" t="b">
        <v>0</v>
      </c>
      <c r="Q2922" t="s">
        <v>8271</v>
      </c>
      <c r="R2922" s="6">
        <f>E2922/D2922</f>
        <v>0.26840000000000003</v>
      </c>
      <c r="S2922" s="5">
        <f>O2922/E2922</f>
        <v>1.9374068554396422E-2</v>
      </c>
      <c r="T2922" t="s">
        <v>8310</v>
      </c>
      <c r="U2922" t="s">
        <v>8311</v>
      </c>
    </row>
    <row r="2923" spans="1:21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0">
        <f t="shared" si="92"/>
        <v>41877.886620370373</v>
      </c>
      <c r="L2923" s="13" t="str">
        <f t="shared" si="93"/>
        <v>2014</v>
      </c>
      <c r="M2923" s="10">
        <f>(((I2923/60)/60)/24)+DATE(1970,1,1)</f>
        <v>41907.886620370373</v>
      </c>
      <c r="N2923" t="b">
        <v>0</v>
      </c>
      <c r="O2923">
        <v>3</v>
      </c>
      <c r="P2923" t="b">
        <v>1</v>
      </c>
      <c r="Q2923" t="s">
        <v>8305</v>
      </c>
      <c r="R2923" s="6">
        <f>E2923/D2923</f>
        <v>1.29</v>
      </c>
      <c r="S2923" s="5">
        <f>O2923/E2923</f>
        <v>2.3255813953488372E-2</v>
      </c>
      <c r="T2923" t="s">
        <v>8310</v>
      </c>
      <c r="U2923" t="s">
        <v>8313</v>
      </c>
    </row>
    <row r="2924" spans="1:21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0">
        <f t="shared" si="92"/>
        <v>42097.874155092592</v>
      </c>
      <c r="L2924" s="13" t="str">
        <f t="shared" si="93"/>
        <v>2015</v>
      </c>
      <c r="M2924" s="10">
        <f>(((I2924/60)/60)/24)+DATE(1970,1,1)</f>
        <v>42142.874155092592</v>
      </c>
      <c r="N2924" t="b">
        <v>0</v>
      </c>
      <c r="O2924">
        <v>6</v>
      </c>
      <c r="P2924" t="b">
        <v>1</v>
      </c>
      <c r="Q2924" t="s">
        <v>8305</v>
      </c>
      <c r="R2924" s="6">
        <f>E2924/D2924</f>
        <v>1</v>
      </c>
      <c r="S2924" s="5">
        <f>O2924/E2924</f>
        <v>1.2E-2</v>
      </c>
      <c r="T2924" t="s">
        <v>8310</v>
      </c>
      <c r="U2924" t="s">
        <v>8313</v>
      </c>
    </row>
    <row r="2925" spans="1:21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0">
        <f t="shared" si="92"/>
        <v>42013.15253472222</v>
      </c>
      <c r="L2925" s="13" t="str">
        <f t="shared" si="93"/>
        <v>2015</v>
      </c>
      <c r="M2925" s="10">
        <f>(((I2925/60)/60)/24)+DATE(1970,1,1)</f>
        <v>42028.125</v>
      </c>
      <c r="N2925" t="b">
        <v>0</v>
      </c>
      <c r="O2925">
        <v>10</v>
      </c>
      <c r="P2925" t="b">
        <v>1</v>
      </c>
      <c r="Q2925" t="s">
        <v>8305</v>
      </c>
      <c r="R2925" s="6">
        <f>E2925/D2925</f>
        <v>1</v>
      </c>
      <c r="S2925" s="5">
        <f>O2925/E2925</f>
        <v>3.3333333333333333E-2</v>
      </c>
      <c r="T2925" t="s">
        <v>8310</v>
      </c>
      <c r="U2925" t="s">
        <v>8313</v>
      </c>
    </row>
    <row r="2926" spans="1:21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0">
        <f t="shared" si="92"/>
        <v>42103.556828703702</v>
      </c>
      <c r="L2926" s="13" t="str">
        <f t="shared" si="93"/>
        <v>2015</v>
      </c>
      <c r="M2926" s="10">
        <f>(((I2926/60)/60)/24)+DATE(1970,1,1)</f>
        <v>42133.165972222225</v>
      </c>
      <c r="N2926" t="b">
        <v>0</v>
      </c>
      <c r="O2926">
        <v>147</v>
      </c>
      <c r="P2926" t="b">
        <v>1</v>
      </c>
      <c r="Q2926" t="s">
        <v>8305</v>
      </c>
      <c r="R2926" s="6">
        <f>E2926/D2926</f>
        <v>1.032</v>
      </c>
      <c r="S2926" s="5">
        <f>O2926/E2926</f>
        <v>5.6976744186046507E-3</v>
      </c>
      <c r="T2926" t="s">
        <v>8310</v>
      </c>
      <c r="U2926" t="s">
        <v>8313</v>
      </c>
    </row>
    <row r="2927" spans="1:21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0">
        <f t="shared" si="92"/>
        <v>41863.584120370368</v>
      </c>
      <c r="L2927" s="13" t="str">
        <f t="shared" si="93"/>
        <v>2014</v>
      </c>
      <c r="M2927" s="10">
        <f>(((I2927/60)/60)/24)+DATE(1970,1,1)</f>
        <v>41893.584120370368</v>
      </c>
      <c r="N2927" t="b">
        <v>0</v>
      </c>
      <c r="O2927">
        <v>199</v>
      </c>
      <c r="P2927" t="b">
        <v>1</v>
      </c>
      <c r="Q2927" t="s">
        <v>8305</v>
      </c>
      <c r="R2927" s="6">
        <f>E2927/D2927</f>
        <v>1.0244597777777777</v>
      </c>
      <c r="S2927" s="5">
        <f>O2927/E2927</f>
        <v>4.3166382108380591E-3</v>
      </c>
      <c r="T2927" t="s">
        <v>8310</v>
      </c>
      <c r="U2927" t="s">
        <v>8313</v>
      </c>
    </row>
    <row r="2928" spans="1:21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0">
        <f t="shared" si="92"/>
        <v>42044.765960648147</v>
      </c>
      <c r="L2928" s="13" t="str">
        <f t="shared" si="93"/>
        <v>2015</v>
      </c>
      <c r="M2928" s="10">
        <f>(((I2928/60)/60)/24)+DATE(1970,1,1)</f>
        <v>42058.765960648147</v>
      </c>
      <c r="N2928" t="b">
        <v>0</v>
      </c>
      <c r="O2928">
        <v>50</v>
      </c>
      <c r="P2928" t="b">
        <v>1</v>
      </c>
      <c r="Q2928" t="s">
        <v>8305</v>
      </c>
      <c r="R2928" s="6">
        <f>E2928/D2928</f>
        <v>1.25</v>
      </c>
      <c r="S2928" s="5">
        <f>O2928/E2928</f>
        <v>1.3333333333333334E-2</v>
      </c>
      <c r="T2928" t="s">
        <v>8310</v>
      </c>
      <c r="U2928" t="s">
        <v>8313</v>
      </c>
    </row>
    <row r="2929" spans="1:21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0">
        <f t="shared" si="92"/>
        <v>41806.669317129628</v>
      </c>
      <c r="L2929" s="13" t="str">
        <f t="shared" si="93"/>
        <v>2014</v>
      </c>
      <c r="M2929" s="10">
        <f>(((I2929/60)/60)/24)+DATE(1970,1,1)</f>
        <v>41835.208333333336</v>
      </c>
      <c r="N2929" t="b">
        <v>0</v>
      </c>
      <c r="O2929">
        <v>21</v>
      </c>
      <c r="P2929" t="b">
        <v>1</v>
      </c>
      <c r="Q2929" t="s">
        <v>8305</v>
      </c>
      <c r="R2929" s="6">
        <f>E2929/D2929</f>
        <v>1.3083333333333333</v>
      </c>
      <c r="S2929" s="5">
        <f>O2929/E2929</f>
        <v>8.9171974522292991E-3</v>
      </c>
      <c r="T2929" t="s">
        <v>8310</v>
      </c>
      <c r="U2929" t="s">
        <v>8313</v>
      </c>
    </row>
    <row r="2930" spans="1:21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0">
        <f t="shared" si="92"/>
        <v>42403.998217592598</v>
      </c>
      <c r="L2930" s="13" t="str">
        <f t="shared" si="93"/>
        <v>2016</v>
      </c>
      <c r="M2930" s="10">
        <f>(((I2930/60)/60)/24)+DATE(1970,1,1)</f>
        <v>42433.998217592598</v>
      </c>
      <c r="N2930" t="b">
        <v>0</v>
      </c>
      <c r="O2930">
        <v>24</v>
      </c>
      <c r="P2930" t="b">
        <v>1</v>
      </c>
      <c r="Q2930" t="s">
        <v>8305</v>
      </c>
      <c r="R2930" s="6">
        <f>E2930/D2930</f>
        <v>1</v>
      </c>
      <c r="S2930" s="5">
        <f>O2930/E2930</f>
        <v>2.4E-2</v>
      </c>
      <c r="T2930" t="s">
        <v>8310</v>
      </c>
      <c r="U2930" t="s">
        <v>8313</v>
      </c>
    </row>
    <row r="2931" spans="1:21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0">
        <f t="shared" si="92"/>
        <v>41754.564328703702</v>
      </c>
      <c r="L2931" s="13" t="str">
        <f t="shared" si="93"/>
        <v>2014</v>
      </c>
      <c r="M2931" s="10">
        <f>(((I2931/60)/60)/24)+DATE(1970,1,1)</f>
        <v>41784.564328703702</v>
      </c>
      <c r="N2931" t="b">
        <v>0</v>
      </c>
      <c r="O2931">
        <v>32</v>
      </c>
      <c r="P2931" t="b">
        <v>1</v>
      </c>
      <c r="Q2931" t="s">
        <v>8305</v>
      </c>
      <c r="R2931" s="6">
        <f>E2931/D2931</f>
        <v>1.02069375</v>
      </c>
      <c r="S2931" s="5">
        <f>O2931/E2931</f>
        <v>3.9189031969677482E-3</v>
      </c>
      <c r="T2931" t="s">
        <v>8310</v>
      </c>
      <c r="U2931" t="s">
        <v>8313</v>
      </c>
    </row>
    <row r="2932" spans="1:21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0">
        <f t="shared" si="92"/>
        <v>42101.584074074075</v>
      </c>
      <c r="L2932" s="13" t="str">
        <f t="shared" si="93"/>
        <v>2015</v>
      </c>
      <c r="M2932" s="10">
        <f>(((I2932/60)/60)/24)+DATE(1970,1,1)</f>
        <v>42131.584074074075</v>
      </c>
      <c r="N2932" t="b">
        <v>0</v>
      </c>
      <c r="O2932">
        <v>62</v>
      </c>
      <c r="P2932" t="b">
        <v>1</v>
      </c>
      <c r="Q2932" t="s">
        <v>8305</v>
      </c>
      <c r="R2932" s="6">
        <f>E2932/D2932</f>
        <v>1.0092000000000001</v>
      </c>
      <c r="S2932" s="5">
        <f>O2932/E2932</f>
        <v>6.143479984145858E-3</v>
      </c>
      <c r="T2932" t="s">
        <v>8310</v>
      </c>
      <c r="U2932" t="s">
        <v>8313</v>
      </c>
    </row>
    <row r="2933" spans="1:21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0">
        <f t="shared" si="92"/>
        <v>41872.291238425925</v>
      </c>
      <c r="L2933" s="13" t="str">
        <f t="shared" si="93"/>
        <v>2014</v>
      </c>
      <c r="M2933" s="10">
        <f>(((I2933/60)/60)/24)+DATE(1970,1,1)</f>
        <v>41897.255555555559</v>
      </c>
      <c r="N2933" t="b">
        <v>0</v>
      </c>
      <c r="O2933">
        <v>9</v>
      </c>
      <c r="P2933" t="b">
        <v>1</v>
      </c>
      <c r="Q2933" t="s">
        <v>8305</v>
      </c>
      <c r="R2933" s="6">
        <f>E2933/D2933</f>
        <v>1.06</v>
      </c>
      <c r="S2933" s="5">
        <f>O2933/E2933</f>
        <v>1.1320754716981131E-2</v>
      </c>
      <c r="T2933" t="s">
        <v>8310</v>
      </c>
      <c r="U2933" t="s">
        <v>8313</v>
      </c>
    </row>
    <row r="2934" spans="1:21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0">
        <f t="shared" si="92"/>
        <v>42025.164780092593</v>
      </c>
      <c r="L2934" s="13" t="str">
        <f t="shared" si="93"/>
        <v>2015</v>
      </c>
      <c r="M2934" s="10">
        <f>(((I2934/60)/60)/24)+DATE(1970,1,1)</f>
        <v>42056.458333333328</v>
      </c>
      <c r="N2934" t="b">
        <v>0</v>
      </c>
      <c r="O2934">
        <v>38</v>
      </c>
      <c r="P2934" t="b">
        <v>1</v>
      </c>
      <c r="Q2934" t="s">
        <v>8305</v>
      </c>
      <c r="R2934" s="6">
        <f>E2934/D2934</f>
        <v>1.0509677419354839</v>
      </c>
      <c r="S2934" s="5">
        <f>O2934/E2934</f>
        <v>1.1663597298956415E-2</v>
      </c>
      <c r="T2934" t="s">
        <v>8310</v>
      </c>
      <c r="U2934" t="s">
        <v>8313</v>
      </c>
    </row>
    <row r="2935" spans="1:21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0">
        <f t="shared" si="92"/>
        <v>42495.956631944442</v>
      </c>
      <c r="L2935" s="13" t="str">
        <f t="shared" si="93"/>
        <v>2016</v>
      </c>
      <c r="M2935" s="10">
        <f>(((I2935/60)/60)/24)+DATE(1970,1,1)</f>
        <v>42525.956631944442</v>
      </c>
      <c r="N2935" t="b">
        <v>0</v>
      </c>
      <c r="O2935">
        <v>54</v>
      </c>
      <c r="P2935" t="b">
        <v>1</v>
      </c>
      <c r="Q2935" t="s">
        <v>8305</v>
      </c>
      <c r="R2935" s="6">
        <f>E2935/D2935</f>
        <v>1.0276000000000001</v>
      </c>
      <c r="S2935" s="5">
        <f>O2935/E2935</f>
        <v>2.1019852082522383E-2</v>
      </c>
      <c r="T2935" t="s">
        <v>8310</v>
      </c>
      <c r="U2935" t="s">
        <v>8313</v>
      </c>
    </row>
    <row r="2936" spans="1:21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0">
        <f t="shared" si="92"/>
        <v>41775.636157407411</v>
      </c>
      <c r="L2936" s="13" t="str">
        <f t="shared" si="93"/>
        <v>2014</v>
      </c>
      <c r="M2936" s="10">
        <f>(((I2936/60)/60)/24)+DATE(1970,1,1)</f>
        <v>41805.636157407411</v>
      </c>
      <c r="N2936" t="b">
        <v>0</v>
      </c>
      <c r="O2936">
        <v>37</v>
      </c>
      <c r="P2936" t="b">
        <v>1</v>
      </c>
      <c r="Q2936" t="s">
        <v>8305</v>
      </c>
      <c r="R2936" s="6">
        <f>E2936/D2936</f>
        <v>1.08</v>
      </c>
      <c r="S2936" s="5">
        <f>O2936/E2936</f>
        <v>1.3703703703703704E-2</v>
      </c>
      <c r="T2936" t="s">
        <v>8310</v>
      </c>
      <c r="U2936" t="s">
        <v>8313</v>
      </c>
    </row>
    <row r="2937" spans="1:21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0">
        <f t="shared" si="92"/>
        <v>42553.583425925928</v>
      </c>
      <c r="L2937" s="13" t="str">
        <f t="shared" si="93"/>
        <v>2016</v>
      </c>
      <c r="M2937" s="10">
        <f>(((I2937/60)/60)/24)+DATE(1970,1,1)</f>
        <v>42611.708333333328</v>
      </c>
      <c r="N2937" t="b">
        <v>0</v>
      </c>
      <c r="O2937">
        <v>39</v>
      </c>
      <c r="P2937" t="b">
        <v>1</v>
      </c>
      <c r="Q2937" t="s">
        <v>8305</v>
      </c>
      <c r="R2937" s="6">
        <f>E2937/D2937</f>
        <v>1.0088571428571429</v>
      </c>
      <c r="S2937" s="5">
        <f>O2937/E2937</f>
        <v>1.1045029736618521E-2</v>
      </c>
      <c r="T2937" t="s">
        <v>8310</v>
      </c>
      <c r="U2937" t="s">
        <v>8313</v>
      </c>
    </row>
    <row r="2938" spans="1:21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0">
        <f t="shared" si="92"/>
        <v>41912.650729166664</v>
      </c>
      <c r="L2938" s="13" t="str">
        <f t="shared" si="93"/>
        <v>2014</v>
      </c>
      <c r="M2938" s="10">
        <f>(((I2938/60)/60)/24)+DATE(1970,1,1)</f>
        <v>41925.207638888889</v>
      </c>
      <c r="N2938" t="b">
        <v>0</v>
      </c>
      <c r="O2938">
        <v>34</v>
      </c>
      <c r="P2938" t="b">
        <v>1</v>
      </c>
      <c r="Q2938" t="s">
        <v>8305</v>
      </c>
      <c r="R2938" s="6">
        <f>E2938/D2938</f>
        <v>1.28</v>
      </c>
      <c r="S2938" s="5">
        <f>O2938/E2938</f>
        <v>2.6562499999999999E-2</v>
      </c>
      <c r="T2938" t="s">
        <v>8310</v>
      </c>
      <c r="U2938" t="s">
        <v>8313</v>
      </c>
    </row>
    <row r="2939" spans="1:21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0">
        <f t="shared" si="92"/>
        <v>41803.457326388889</v>
      </c>
      <c r="L2939" s="13" t="str">
        <f t="shared" si="93"/>
        <v>2014</v>
      </c>
      <c r="M2939" s="10">
        <f>(((I2939/60)/60)/24)+DATE(1970,1,1)</f>
        <v>41833.457326388889</v>
      </c>
      <c r="N2939" t="b">
        <v>0</v>
      </c>
      <c r="O2939">
        <v>55</v>
      </c>
      <c r="P2939" t="b">
        <v>1</v>
      </c>
      <c r="Q2939" t="s">
        <v>8305</v>
      </c>
      <c r="R2939" s="6">
        <f>E2939/D2939</f>
        <v>1.3333333333333333</v>
      </c>
      <c r="S2939" s="5">
        <f>O2939/E2939</f>
        <v>2.75E-2</v>
      </c>
      <c r="T2939" t="s">
        <v>8310</v>
      </c>
      <c r="U2939" t="s">
        <v>8313</v>
      </c>
    </row>
    <row r="2940" spans="1:21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0">
        <f t="shared" si="92"/>
        <v>42004.703865740739</v>
      </c>
      <c r="L2940" s="13" t="str">
        <f t="shared" si="93"/>
        <v>2014</v>
      </c>
      <c r="M2940" s="10">
        <f>(((I2940/60)/60)/24)+DATE(1970,1,1)</f>
        <v>42034.703865740739</v>
      </c>
      <c r="N2940" t="b">
        <v>0</v>
      </c>
      <c r="O2940">
        <v>32</v>
      </c>
      <c r="P2940" t="b">
        <v>1</v>
      </c>
      <c r="Q2940" t="s">
        <v>8305</v>
      </c>
      <c r="R2940" s="6">
        <f>E2940/D2940</f>
        <v>1.0137499999999999</v>
      </c>
      <c r="S2940" s="5">
        <f>O2940/E2940</f>
        <v>7.8914919852034523E-3</v>
      </c>
      <c r="T2940" t="s">
        <v>8310</v>
      </c>
      <c r="U2940" t="s">
        <v>8313</v>
      </c>
    </row>
    <row r="2941" spans="1:21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0">
        <f t="shared" si="92"/>
        <v>41845.809166666666</v>
      </c>
      <c r="L2941" s="13" t="str">
        <f t="shared" si="93"/>
        <v>2014</v>
      </c>
      <c r="M2941" s="10">
        <f>(((I2941/60)/60)/24)+DATE(1970,1,1)</f>
        <v>41879.041666666664</v>
      </c>
      <c r="N2941" t="b">
        <v>0</v>
      </c>
      <c r="O2941">
        <v>25</v>
      </c>
      <c r="P2941" t="b">
        <v>1</v>
      </c>
      <c r="Q2941" t="s">
        <v>8305</v>
      </c>
      <c r="R2941" s="6">
        <f>E2941/D2941</f>
        <v>1.0287500000000001</v>
      </c>
      <c r="S2941" s="5">
        <f>O2941/E2941</f>
        <v>3.0376670716889429E-3</v>
      </c>
      <c r="T2941" t="s">
        <v>8310</v>
      </c>
      <c r="U2941" t="s">
        <v>8313</v>
      </c>
    </row>
    <row r="2942" spans="1:21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0">
        <f t="shared" si="92"/>
        <v>41982.773356481484</v>
      </c>
      <c r="L2942" s="13" t="str">
        <f t="shared" si="93"/>
        <v>2014</v>
      </c>
      <c r="M2942" s="10">
        <f>(((I2942/60)/60)/24)+DATE(1970,1,1)</f>
        <v>42022.773356481484</v>
      </c>
      <c r="N2942" t="b">
        <v>0</v>
      </c>
      <c r="O2942">
        <v>33</v>
      </c>
      <c r="P2942" t="b">
        <v>1</v>
      </c>
      <c r="Q2942" t="s">
        <v>8305</v>
      </c>
      <c r="R2942" s="6">
        <f>E2942/D2942</f>
        <v>1.0724</v>
      </c>
      <c r="S2942" s="5">
        <f>O2942/E2942</f>
        <v>1.2308839985080195E-2</v>
      </c>
      <c r="T2942" t="s">
        <v>8310</v>
      </c>
      <c r="U2942" t="s">
        <v>8313</v>
      </c>
    </row>
    <row r="2943" spans="1:21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0">
        <f t="shared" si="92"/>
        <v>42034.960127314815</v>
      </c>
      <c r="L2943" s="13" t="str">
        <f t="shared" si="93"/>
        <v>2015</v>
      </c>
      <c r="M2943" s="10">
        <f>(((I2943/60)/60)/24)+DATE(1970,1,1)</f>
        <v>42064.960127314815</v>
      </c>
      <c r="N2943" t="b">
        <v>0</v>
      </c>
      <c r="O2943">
        <v>1</v>
      </c>
      <c r="P2943" t="b">
        <v>0</v>
      </c>
      <c r="Q2943" t="s">
        <v>8303</v>
      </c>
      <c r="R2943" s="6">
        <f>E2943/D2943</f>
        <v>4.0000000000000003E-5</v>
      </c>
      <c r="S2943" s="5">
        <f>O2943/E2943</f>
        <v>1</v>
      </c>
      <c r="T2943" t="s">
        <v>8310</v>
      </c>
      <c r="U2943" t="s">
        <v>8312</v>
      </c>
    </row>
    <row r="2944" spans="1:21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0">
        <f t="shared" si="92"/>
        <v>42334.803923611107</v>
      </c>
      <c r="L2944" s="13" t="str">
        <f t="shared" si="93"/>
        <v>2015</v>
      </c>
      <c r="M2944" s="10">
        <f>(((I2944/60)/60)/24)+DATE(1970,1,1)</f>
        <v>42354.845833333333</v>
      </c>
      <c r="N2944" t="b">
        <v>0</v>
      </c>
      <c r="O2944">
        <v>202</v>
      </c>
      <c r="P2944" t="b">
        <v>0</v>
      </c>
      <c r="Q2944" t="s">
        <v>8303</v>
      </c>
      <c r="R2944" s="6">
        <f>E2944/D2944</f>
        <v>0.20424999999999999</v>
      </c>
      <c r="S2944" s="5">
        <f>O2944/E2944</f>
        <v>4.9449204406364746E-3</v>
      </c>
      <c r="T2944" t="s">
        <v>8310</v>
      </c>
      <c r="U2944" t="s">
        <v>8312</v>
      </c>
    </row>
    <row r="2945" spans="1:21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0">
        <f t="shared" si="92"/>
        <v>42077.129398148143</v>
      </c>
      <c r="L2945" s="13" t="str">
        <f t="shared" si="93"/>
        <v>2015</v>
      </c>
      <c r="M2945" s="10">
        <f>(((I2945/60)/60)/24)+DATE(1970,1,1)</f>
        <v>42107.129398148143</v>
      </c>
      <c r="N2945" t="b">
        <v>0</v>
      </c>
      <c r="O2945">
        <v>0</v>
      </c>
      <c r="P2945" t="b">
        <v>0</v>
      </c>
      <c r="Q2945" t="s">
        <v>8303</v>
      </c>
      <c r="R2945" s="6">
        <f>E2945/D2945</f>
        <v>0</v>
      </c>
      <c r="S2945" s="5" t="e">
        <f>O2945/E2945</f>
        <v>#DIV/0!</v>
      </c>
      <c r="T2945" t="s">
        <v>8310</v>
      </c>
      <c r="U2945" t="s">
        <v>8312</v>
      </c>
    </row>
    <row r="2946" spans="1:21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0">
        <f t="shared" si="92"/>
        <v>42132.9143287037</v>
      </c>
      <c r="L2946" s="13" t="str">
        <f t="shared" si="93"/>
        <v>2015</v>
      </c>
      <c r="M2946" s="10">
        <f>(((I2946/60)/60)/24)+DATE(1970,1,1)</f>
        <v>42162.9143287037</v>
      </c>
      <c r="N2946" t="b">
        <v>0</v>
      </c>
      <c r="O2946">
        <v>1</v>
      </c>
      <c r="P2946" t="b">
        <v>0</v>
      </c>
      <c r="Q2946" t="s">
        <v>8303</v>
      </c>
      <c r="R2946" s="6">
        <f>E2946/D2946</f>
        <v>0.01</v>
      </c>
      <c r="S2946" s="5">
        <f>O2946/E2946</f>
        <v>0.01</v>
      </c>
      <c r="T2946" t="s">
        <v>8310</v>
      </c>
      <c r="U2946" t="s">
        <v>8312</v>
      </c>
    </row>
    <row r="2947" spans="1:21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0">
        <f t="shared" ref="K2947:K3010" si="94">(((J2947/60)/60)/24)+DATE(1970,1,1)</f>
        <v>42118.139583333337</v>
      </c>
      <c r="L2947" s="13" t="str">
        <f t="shared" ref="L2947:L3010" si="95">TEXT(K2947,"yyyy")</f>
        <v>2015</v>
      </c>
      <c r="M2947" s="10">
        <f>(((I2947/60)/60)/24)+DATE(1970,1,1)</f>
        <v>42148.139583333337</v>
      </c>
      <c r="N2947" t="b">
        <v>0</v>
      </c>
      <c r="O2947">
        <v>0</v>
      </c>
      <c r="P2947" t="b">
        <v>0</v>
      </c>
      <c r="Q2947" t="s">
        <v>8303</v>
      </c>
      <c r="R2947" s="6">
        <f>E2947/D2947</f>
        <v>0</v>
      </c>
      <c r="S2947" s="5" t="e">
        <f>O2947/E2947</f>
        <v>#DIV/0!</v>
      </c>
      <c r="T2947" t="s">
        <v>8310</v>
      </c>
      <c r="U2947" t="s">
        <v>8312</v>
      </c>
    </row>
    <row r="2948" spans="1:21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0">
        <f t="shared" si="94"/>
        <v>42567.531157407408</v>
      </c>
      <c r="L2948" s="13" t="str">
        <f t="shared" si="95"/>
        <v>2016</v>
      </c>
      <c r="M2948" s="10">
        <f>(((I2948/60)/60)/24)+DATE(1970,1,1)</f>
        <v>42597.531157407408</v>
      </c>
      <c r="N2948" t="b">
        <v>0</v>
      </c>
      <c r="O2948">
        <v>2</v>
      </c>
      <c r="P2948" t="b">
        <v>0</v>
      </c>
      <c r="Q2948" t="s">
        <v>8303</v>
      </c>
      <c r="R2948" s="6">
        <f>E2948/D2948</f>
        <v>1E-3</v>
      </c>
      <c r="S2948" s="5">
        <f>O2948/E2948</f>
        <v>1</v>
      </c>
      <c r="T2948" t="s">
        <v>8310</v>
      </c>
      <c r="U2948" t="s">
        <v>8312</v>
      </c>
    </row>
    <row r="2949" spans="1:21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0">
        <f t="shared" si="94"/>
        <v>42649.562118055561</v>
      </c>
      <c r="L2949" s="13" t="str">
        <f t="shared" si="95"/>
        <v>2016</v>
      </c>
      <c r="M2949" s="10">
        <f>(((I2949/60)/60)/24)+DATE(1970,1,1)</f>
        <v>42698.715972222228</v>
      </c>
      <c r="N2949" t="b">
        <v>0</v>
      </c>
      <c r="O2949">
        <v>13</v>
      </c>
      <c r="P2949" t="b">
        <v>0</v>
      </c>
      <c r="Q2949" t="s">
        <v>8303</v>
      </c>
      <c r="R2949" s="6">
        <f>E2949/D2949</f>
        <v>4.2880000000000001E-2</v>
      </c>
      <c r="S2949" s="5">
        <f>O2949/E2949</f>
        <v>1.2126865671641791E-2</v>
      </c>
      <c r="T2949" t="s">
        <v>8310</v>
      </c>
      <c r="U2949" t="s">
        <v>8312</v>
      </c>
    </row>
    <row r="2950" spans="1:21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0">
        <f t="shared" si="94"/>
        <v>42097.649224537032</v>
      </c>
      <c r="L2950" s="13" t="str">
        <f t="shared" si="95"/>
        <v>2015</v>
      </c>
      <c r="M2950" s="10">
        <f>(((I2950/60)/60)/24)+DATE(1970,1,1)</f>
        <v>42157.649224537032</v>
      </c>
      <c r="N2950" t="b">
        <v>0</v>
      </c>
      <c r="O2950">
        <v>9</v>
      </c>
      <c r="P2950" t="b">
        <v>0</v>
      </c>
      <c r="Q2950" t="s">
        <v>8303</v>
      </c>
      <c r="R2950" s="6">
        <f>E2950/D2950</f>
        <v>4.8000000000000001E-5</v>
      </c>
      <c r="S2950" s="5">
        <f>O2950/E2950</f>
        <v>0.375</v>
      </c>
      <c r="T2950" t="s">
        <v>8310</v>
      </c>
      <c r="U2950" t="s">
        <v>8312</v>
      </c>
    </row>
    <row r="2951" spans="1:21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0">
        <f t="shared" si="94"/>
        <v>42297.823113425926</v>
      </c>
      <c r="L2951" s="13" t="str">
        <f t="shared" si="95"/>
        <v>2015</v>
      </c>
      <c r="M2951" s="10">
        <f>(((I2951/60)/60)/24)+DATE(1970,1,1)</f>
        <v>42327.864780092597</v>
      </c>
      <c r="N2951" t="b">
        <v>0</v>
      </c>
      <c r="O2951">
        <v>2</v>
      </c>
      <c r="P2951" t="b">
        <v>0</v>
      </c>
      <c r="Q2951" t="s">
        <v>8303</v>
      </c>
      <c r="R2951" s="6">
        <f>E2951/D2951</f>
        <v>2.5000000000000001E-2</v>
      </c>
      <c r="S2951" s="5">
        <f>O2951/E2951</f>
        <v>0.08</v>
      </c>
      <c r="T2951" t="s">
        <v>8310</v>
      </c>
      <c r="U2951" t="s">
        <v>8312</v>
      </c>
    </row>
    <row r="2952" spans="1:21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0">
        <f t="shared" si="94"/>
        <v>42362.36518518519</v>
      </c>
      <c r="L2952" s="13" t="str">
        <f t="shared" si="95"/>
        <v>2015</v>
      </c>
      <c r="M2952" s="10">
        <f>(((I2952/60)/60)/24)+DATE(1970,1,1)</f>
        <v>42392.36518518519</v>
      </c>
      <c r="N2952" t="b">
        <v>0</v>
      </c>
      <c r="O2952">
        <v>0</v>
      </c>
      <c r="P2952" t="b">
        <v>0</v>
      </c>
      <c r="Q2952" t="s">
        <v>8303</v>
      </c>
      <c r="R2952" s="6">
        <f>E2952/D2952</f>
        <v>0</v>
      </c>
      <c r="S2952" s="5" t="e">
        <f>O2952/E2952</f>
        <v>#DIV/0!</v>
      </c>
      <c r="T2952" t="s">
        <v>8310</v>
      </c>
      <c r="U2952" t="s">
        <v>8312</v>
      </c>
    </row>
    <row r="2953" spans="1:21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0">
        <f t="shared" si="94"/>
        <v>41872.802928240737</v>
      </c>
      <c r="L2953" s="13" t="str">
        <f t="shared" si="95"/>
        <v>2014</v>
      </c>
      <c r="M2953" s="10">
        <f>(((I2953/60)/60)/24)+DATE(1970,1,1)</f>
        <v>41917.802928240737</v>
      </c>
      <c r="N2953" t="b">
        <v>0</v>
      </c>
      <c r="O2953">
        <v>58</v>
      </c>
      <c r="P2953" t="b">
        <v>0</v>
      </c>
      <c r="Q2953" t="s">
        <v>8303</v>
      </c>
      <c r="R2953" s="6">
        <f>E2953/D2953</f>
        <v>2.1919999999999999E-2</v>
      </c>
      <c r="S2953" s="5">
        <f>O2953/E2953</f>
        <v>5.2919708029197078E-2</v>
      </c>
      <c r="T2953" t="s">
        <v>8310</v>
      </c>
      <c r="U2953" t="s">
        <v>8312</v>
      </c>
    </row>
    <row r="2954" spans="1:21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0">
        <f t="shared" si="94"/>
        <v>42628.690266203703</v>
      </c>
      <c r="L2954" s="13" t="str">
        <f t="shared" si="95"/>
        <v>2016</v>
      </c>
      <c r="M2954" s="10">
        <f>(((I2954/60)/60)/24)+DATE(1970,1,1)</f>
        <v>42660.166666666672</v>
      </c>
      <c r="N2954" t="b">
        <v>0</v>
      </c>
      <c r="O2954">
        <v>8</v>
      </c>
      <c r="P2954" t="b">
        <v>0</v>
      </c>
      <c r="Q2954" t="s">
        <v>8303</v>
      </c>
      <c r="R2954" s="6">
        <f>E2954/D2954</f>
        <v>8.0250000000000002E-2</v>
      </c>
      <c r="S2954" s="5">
        <f>O2954/E2954</f>
        <v>4.9844236760124613E-3</v>
      </c>
      <c r="T2954" t="s">
        <v>8310</v>
      </c>
      <c r="U2954" t="s">
        <v>8312</v>
      </c>
    </row>
    <row r="2955" spans="1:21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0">
        <f t="shared" si="94"/>
        <v>42255.791909722218</v>
      </c>
      <c r="L2955" s="13" t="str">
        <f t="shared" si="95"/>
        <v>2015</v>
      </c>
      <c r="M2955" s="10">
        <f>(((I2955/60)/60)/24)+DATE(1970,1,1)</f>
        <v>42285.791909722218</v>
      </c>
      <c r="N2955" t="b">
        <v>0</v>
      </c>
      <c r="O2955">
        <v>3</v>
      </c>
      <c r="P2955" t="b">
        <v>0</v>
      </c>
      <c r="Q2955" t="s">
        <v>8303</v>
      </c>
      <c r="R2955" s="6">
        <f>E2955/D2955</f>
        <v>1.5125E-3</v>
      </c>
      <c r="S2955" s="5">
        <f>O2955/E2955</f>
        <v>4.9586776859504135E-3</v>
      </c>
      <c r="T2955" t="s">
        <v>8310</v>
      </c>
      <c r="U2955" t="s">
        <v>8312</v>
      </c>
    </row>
    <row r="2956" spans="1:21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0">
        <f t="shared" si="94"/>
        <v>42790.583368055552</v>
      </c>
      <c r="L2956" s="13" t="str">
        <f t="shared" si="95"/>
        <v>2017</v>
      </c>
      <c r="M2956" s="10">
        <f>(((I2956/60)/60)/24)+DATE(1970,1,1)</f>
        <v>42810.541701388895</v>
      </c>
      <c r="N2956" t="b">
        <v>0</v>
      </c>
      <c r="O2956">
        <v>0</v>
      </c>
      <c r="P2956" t="b">
        <v>0</v>
      </c>
      <c r="Q2956" t="s">
        <v>8303</v>
      </c>
      <c r="R2956" s="6">
        <f>E2956/D2956</f>
        <v>0</v>
      </c>
      <c r="S2956" s="5" t="e">
        <f>O2956/E2956</f>
        <v>#DIV/0!</v>
      </c>
      <c r="T2956" t="s">
        <v>8310</v>
      </c>
      <c r="U2956" t="s">
        <v>8312</v>
      </c>
    </row>
    <row r="2957" spans="1:21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0">
        <f t="shared" si="94"/>
        <v>42141.741307870368</v>
      </c>
      <c r="L2957" s="13" t="str">
        <f t="shared" si="95"/>
        <v>2015</v>
      </c>
      <c r="M2957" s="10">
        <f>(((I2957/60)/60)/24)+DATE(1970,1,1)</f>
        <v>42171.741307870368</v>
      </c>
      <c r="N2957" t="b">
        <v>0</v>
      </c>
      <c r="O2957">
        <v>11</v>
      </c>
      <c r="P2957" t="b">
        <v>0</v>
      </c>
      <c r="Q2957" t="s">
        <v>8303</v>
      </c>
      <c r="R2957" s="6">
        <f>E2957/D2957</f>
        <v>0.59583333333333333</v>
      </c>
      <c r="S2957" s="5">
        <f>O2957/E2957</f>
        <v>1.5384615384615385E-2</v>
      </c>
      <c r="T2957" t="s">
        <v>8310</v>
      </c>
      <c r="U2957" t="s">
        <v>8312</v>
      </c>
    </row>
    <row r="2958" spans="1:21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0">
        <f t="shared" si="94"/>
        <v>42464.958912037036</v>
      </c>
      <c r="L2958" s="13" t="str">
        <f t="shared" si="95"/>
        <v>2016</v>
      </c>
      <c r="M2958" s="10">
        <f>(((I2958/60)/60)/24)+DATE(1970,1,1)</f>
        <v>42494.958912037036</v>
      </c>
      <c r="N2958" t="b">
        <v>0</v>
      </c>
      <c r="O2958">
        <v>20</v>
      </c>
      <c r="P2958" t="b">
        <v>0</v>
      </c>
      <c r="Q2958" t="s">
        <v>8303</v>
      </c>
      <c r="R2958" s="6">
        <f>E2958/D2958</f>
        <v>0.16734177215189874</v>
      </c>
      <c r="S2958" s="5">
        <f>O2958/E2958</f>
        <v>1.5128593040847202E-2</v>
      </c>
      <c r="T2958" t="s">
        <v>8310</v>
      </c>
      <c r="U2958" t="s">
        <v>8312</v>
      </c>
    </row>
    <row r="2959" spans="1:21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0">
        <f t="shared" si="94"/>
        <v>42031.011249999996</v>
      </c>
      <c r="L2959" s="13" t="str">
        <f t="shared" si="95"/>
        <v>2015</v>
      </c>
      <c r="M2959" s="10">
        <f>(((I2959/60)/60)/24)+DATE(1970,1,1)</f>
        <v>42090.969583333332</v>
      </c>
      <c r="N2959" t="b">
        <v>0</v>
      </c>
      <c r="O2959">
        <v>3</v>
      </c>
      <c r="P2959" t="b">
        <v>0</v>
      </c>
      <c r="Q2959" t="s">
        <v>8303</v>
      </c>
      <c r="R2959" s="6">
        <f>E2959/D2959</f>
        <v>1.8666666666666668E-2</v>
      </c>
      <c r="S2959" s="5">
        <f>O2959/E2959</f>
        <v>1.0714285714285714E-2</v>
      </c>
      <c r="T2959" t="s">
        <v>8310</v>
      </c>
      <c r="U2959" t="s">
        <v>8312</v>
      </c>
    </row>
    <row r="2960" spans="1:21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0">
        <f t="shared" si="94"/>
        <v>42438.779131944444</v>
      </c>
      <c r="L2960" s="13" t="str">
        <f t="shared" si="95"/>
        <v>2016</v>
      </c>
      <c r="M2960" s="10">
        <f>(((I2960/60)/60)/24)+DATE(1970,1,1)</f>
        <v>42498.73746527778</v>
      </c>
      <c r="N2960" t="b">
        <v>0</v>
      </c>
      <c r="O2960">
        <v>0</v>
      </c>
      <c r="P2960" t="b">
        <v>0</v>
      </c>
      <c r="Q2960" t="s">
        <v>8303</v>
      </c>
      <c r="R2960" s="6">
        <f>E2960/D2960</f>
        <v>0</v>
      </c>
      <c r="S2960" s="5" t="e">
        <f>O2960/E2960</f>
        <v>#DIV/0!</v>
      </c>
      <c r="T2960" t="s">
        <v>8310</v>
      </c>
      <c r="U2960" t="s">
        <v>8312</v>
      </c>
    </row>
    <row r="2961" spans="1:21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0">
        <f t="shared" si="94"/>
        <v>42498.008391203708</v>
      </c>
      <c r="L2961" s="13" t="str">
        <f t="shared" si="95"/>
        <v>2016</v>
      </c>
      <c r="M2961" s="10">
        <f>(((I2961/60)/60)/24)+DATE(1970,1,1)</f>
        <v>42528.008391203708</v>
      </c>
      <c r="N2961" t="b">
        <v>0</v>
      </c>
      <c r="O2961">
        <v>0</v>
      </c>
      <c r="P2961" t="b">
        <v>0</v>
      </c>
      <c r="Q2961" t="s">
        <v>8303</v>
      </c>
      <c r="R2961" s="6">
        <f>E2961/D2961</f>
        <v>0</v>
      </c>
      <c r="S2961" s="5" t="e">
        <f>O2961/E2961</f>
        <v>#DIV/0!</v>
      </c>
      <c r="T2961" t="s">
        <v>8310</v>
      </c>
      <c r="U2961" t="s">
        <v>8312</v>
      </c>
    </row>
    <row r="2962" spans="1:21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0">
        <f t="shared" si="94"/>
        <v>41863.757210648146</v>
      </c>
      <c r="L2962" s="13" t="str">
        <f t="shared" si="95"/>
        <v>2014</v>
      </c>
      <c r="M2962" s="10">
        <f>(((I2962/60)/60)/24)+DATE(1970,1,1)</f>
        <v>41893.757210648146</v>
      </c>
      <c r="N2962" t="b">
        <v>0</v>
      </c>
      <c r="O2962">
        <v>0</v>
      </c>
      <c r="P2962" t="b">
        <v>0</v>
      </c>
      <c r="Q2962" t="s">
        <v>8303</v>
      </c>
      <c r="R2962" s="6">
        <f>E2962/D2962</f>
        <v>0</v>
      </c>
      <c r="S2962" s="5" t="e">
        <f>O2962/E2962</f>
        <v>#DIV/0!</v>
      </c>
      <c r="T2962" t="s">
        <v>8310</v>
      </c>
      <c r="U2962" t="s">
        <v>8312</v>
      </c>
    </row>
    <row r="2963" spans="1:21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0">
        <f t="shared" si="94"/>
        <v>42061.212488425925</v>
      </c>
      <c r="L2963" s="13" t="str">
        <f t="shared" si="95"/>
        <v>2015</v>
      </c>
      <c r="M2963" s="10">
        <f>(((I2963/60)/60)/24)+DATE(1970,1,1)</f>
        <v>42089.166666666672</v>
      </c>
      <c r="N2963" t="b">
        <v>0</v>
      </c>
      <c r="O2963">
        <v>108</v>
      </c>
      <c r="P2963" t="b">
        <v>1</v>
      </c>
      <c r="Q2963" t="s">
        <v>8271</v>
      </c>
      <c r="R2963" s="6">
        <f>E2963/D2963</f>
        <v>1.0962000000000001</v>
      </c>
      <c r="S2963" s="5">
        <f>O2963/E2963</f>
        <v>1.9704433497536946E-2</v>
      </c>
      <c r="T2963" t="s">
        <v>8310</v>
      </c>
      <c r="U2963" t="s">
        <v>8311</v>
      </c>
    </row>
    <row r="2964" spans="1:21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0">
        <f t="shared" si="94"/>
        <v>42036.24428240741</v>
      </c>
      <c r="L2964" s="13" t="str">
        <f t="shared" si="95"/>
        <v>2015</v>
      </c>
      <c r="M2964" s="10">
        <f>(((I2964/60)/60)/24)+DATE(1970,1,1)</f>
        <v>42064.290972222225</v>
      </c>
      <c r="N2964" t="b">
        <v>0</v>
      </c>
      <c r="O2964">
        <v>20</v>
      </c>
      <c r="P2964" t="b">
        <v>1</v>
      </c>
      <c r="Q2964" t="s">
        <v>8271</v>
      </c>
      <c r="R2964" s="6">
        <f>E2964/D2964</f>
        <v>1.218</v>
      </c>
      <c r="S2964" s="5">
        <f>O2964/E2964</f>
        <v>1.6420361247947456E-2</v>
      </c>
      <c r="T2964" t="s">
        <v>8310</v>
      </c>
      <c r="U2964" t="s">
        <v>8311</v>
      </c>
    </row>
    <row r="2965" spans="1:21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0">
        <f t="shared" si="94"/>
        <v>42157.470185185186</v>
      </c>
      <c r="L2965" s="13" t="str">
        <f t="shared" si="95"/>
        <v>2015</v>
      </c>
      <c r="M2965" s="10">
        <f>(((I2965/60)/60)/24)+DATE(1970,1,1)</f>
        <v>42187.470185185186</v>
      </c>
      <c r="N2965" t="b">
        <v>0</v>
      </c>
      <c r="O2965">
        <v>98</v>
      </c>
      <c r="P2965" t="b">
        <v>1</v>
      </c>
      <c r="Q2965" t="s">
        <v>8271</v>
      </c>
      <c r="R2965" s="6">
        <f>E2965/D2965</f>
        <v>1.0685</v>
      </c>
      <c r="S2965" s="5">
        <f>O2965/E2965</f>
        <v>9.17173607861488E-3</v>
      </c>
      <c r="T2965" t="s">
        <v>8310</v>
      </c>
      <c r="U2965" t="s">
        <v>8311</v>
      </c>
    </row>
    <row r="2966" spans="1:21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0">
        <f t="shared" si="94"/>
        <v>41827.909942129627</v>
      </c>
      <c r="L2966" s="13" t="str">
        <f t="shared" si="95"/>
        <v>2014</v>
      </c>
      <c r="M2966" s="10">
        <f>(((I2966/60)/60)/24)+DATE(1970,1,1)</f>
        <v>41857.897222222222</v>
      </c>
      <c r="N2966" t="b">
        <v>0</v>
      </c>
      <c r="O2966">
        <v>196</v>
      </c>
      <c r="P2966" t="b">
        <v>1</v>
      </c>
      <c r="Q2966" t="s">
        <v>8271</v>
      </c>
      <c r="R2966" s="6">
        <f>E2966/D2966</f>
        <v>1.0071379999999999</v>
      </c>
      <c r="S2966" s="5">
        <f>O2966/E2966</f>
        <v>3.8922173525375872E-2</v>
      </c>
      <c r="T2966" t="s">
        <v>8310</v>
      </c>
      <c r="U2966" t="s">
        <v>8311</v>
      </c>
    </row>
    <row r="2967" spans="1:21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0">
        <f t="shared" si="94"/>
        <v>42162.729548611111</v>
      </c>
      <c r="L2967" s="13" t="str">
        <f t="shared" si="95"/>
        <v>2015</v>
      </c>
      <c r="M2967" s="10">
        <f>(((I2967/60)/60)/24)+DATE(1970,1,1)</f>
        <v>42192.729548611111</v>
      </c>
      <c r="N2967" t="b">
        <v>0</v>
      </c>
      <c r="O2967">
        <v>39</v>
      </c>
      <c r="P2967" t="b">
        <v>1</v>
      </c>
      <c r="Q2967" t="s">
        <v>8271</v>
      </c>
      <c r="R2967" s="6">
        <f>E2967/D2967</f>
        <v>1.0900000000000001</v>
      </c>
      <c r="S2967" s="5">
        <f>O2967/E2967</f>
        <v>2.3853211009174313E-2</v>
      </c>
      <c r="T2967" t="s">
        <v>8310</v>
      </c>
      <c r="U2967" t="s">
        <v>8311</v>
      </c>
    </row>
    <row r="2968" spans="1:21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0">
        <f t="shared" si="94"/>
        <v>42233.738564814819</v>
      </c>
      <c r="L2968" s="13" t="str">
        <f t="shared" si="95"/>
        <v>2015</v>
      </c>
      <c r="M2968" s="10">
        <f>(((I2968/60)/60)/24)+DATE(1970,1,1)</f>
        <v>42263.738564814819</v>
      </c>
      <c r="N2968" t="b">
        <v>0</v>
      </c>
      <c r="O2968">
        <v>128</v>
      </c>
      <c r="P2968" t="b">
        <v>1</v>
      </c>
      <c r="Q2968" t="s">
        <v>8271</v>
      </c>
      <c r="R2968" s="6">
        <f>E2968/D2968</f>
        <v>1.1363000000000001</v>
      </c>
      <c r="S2968" s="5">
        <f>O2968/E2968</f>
        <v>1.1264630819325883E-2</v>
      </c>
      <c r="T2968" t="s">
        <v>8310</v>
      </c>
      <c r="U2968" t="s">
        <v>8311</v>
      </c>
    </row>
    <row r="2969" spans="1:21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0">
        <f t="shared" si="94"/>
        <v>42042.197824074072</v>
      </c>
      <c r="L2969" s="13" t="str">
        <f t="shared" si="95"/>
        <v>2015</v>
      </c>
      <c r="M2969" s="10">
        <f>(((I2969/60)/60)/24)+DATE(1970,1,1)</f>
        <v>42072.156157407408</v>
      </c>
      <c r="N2969" t="b">
        <v>0</v>
      </c>
      <c r="O2969">
        <v>71</v>
      </c>
      <c r="P2969" t="b">
        <v>1</v>
      </c>
      <c r="Q2969" t="s">
        <v>8271</v>
      </c>
      <c r="R2969" s="6">
        <f>E2969/D2969</f>
        <v>1.1392</v>
      </c>
      <c r="S2969" s="5">
        <f>O2969/E2969</f>
        <v>1.2464887640449437E-2</v>
      </c>
      <c r="T2969" t="s">
        <v>8310</v>
      </c>
      <c r="U2969" t="s">
        <v>8311</v>
      </c>
    </row>
    <row r="2970" spans="1:21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0">
        <f t="shared" si="94"/>
        <v>42585.523842592593</v>
      </c>
      <c r="L2970" s="13" t="str">
        <f t="shared" si="95"/>
        <v>2016</v>
      </c>
      <c r="M2970" s="10">
        <f>(((I2970/60)/60)/24)+DATE(1970,1,1)</f>
        <v>42599.165972222225</v>
      </c>
      <c r="N2970" t="b">
        <v>0</v>
      </c>
      <c r="O2970">
        <v>47</v>
      </c>
      <c r="P2970" t="b">
        <v>1</v>
      </c>
      <c r="Q2970" t="s">
        <v>8271</v>
      </c>
      <c r="R2970" s="6">
        <f>E2970/D2970</f>
        <v>1.06</v>
      </c>
      <c r="S2970" s="5">
        <f>O2970/E2970</f>
        <v>1.2668463611859838E-2</v>
      </c>
      <c r="T2970" t="s">
        <v>8310</v>
      </c>
      <c r="U2970" t="s">
        <v>8311</v>
      </c>
    </row>
    <row r="2971" spans="1:21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0">
        <f t="shared" si="94"/>
        <v>42097.786493055552</v>
      </c>
      <c r="L2971" s="13" t="str">
        <f t="shared" si="95"/>
        <v>2015</v>
      </c>
      <c r="M2971" s="10">
        <f>(((I2971/60)/60)/24)+DATE(1970,1,1)</f>
        <v>42127.952083333337</v>
      </c>
      <c r="N2971" t="b">
        <v>0</v>
      </c>
      <c r="O2971">
        <v>17</v>
      </c>
      <c r="P2971" t="b">
        <v>1</v>
      </c>
      <c r="Q2971" t="s">
        <v>8271</v>
      </c>
      <c r="R2971" s="6">
        <f>E2971/D2971</f>
        <v>1.625</v>
      </c>
      <c r="S2971" s="5">
        <f>O2971/E2971</f>
        <v>1.0461538461538461E-2</v>
      </c>
      <c r="T2971" t="s">
        <v>8310</v>
      </c>
      <c r="U2971" t="s">
        <v>8311</v>
      </c>
    </row>
    <row r="2972" spans="1:21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0">
        <f t="shared" si="94"/>
        <v>41808.669571759259</v>
      </c>
      <c r="L2972" s="13" t="str">
        <f t="shared" si="95"/>
        <v>2014</v>
      </c>
      <c r="M2972" s="10">
        <f>(((I2972/60)/60)/24)+DATE(1970,1,1)</f>
        <v>41838.669571759259</v>
      </c>
      <c r="N2972" t="b">
        <v>0</v>
      </c>
      <c r="O2972">
        <v>91</v>
      </c>
      <c r="P2972" t="b">
        <v>1</v>
      </c>
      <c r="Q2972" t="s">
        <v>8271</v>
      </c>
      <c r="R2972" s="6">
        <f>E2972/D2972</f>
        <v>1.06</v>
      </c>
      <c r="S2972" s="5">
        <f>O2972/E2972</f>
        <v>1.4308176100628931E-2</v>
      </c>
      <c r="T2972" t="s">
        <v>8310</v>
      </c>
      <c r="U2972" t="s">
        <v>8311</v>
      </c>
    </row>
    <row r="2973" spans="1:21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0">
        <f t="shared" si="94"/>
        <v>41852.658310185187</v>
      </c>
      <c r="L2973" s="13" t="str">
        <f t="shared" si="95"/>
        <v>2014</v>
      </c>
      <c r="M2973" s="10">
        <f>(((I2973/60)/60)/24)+DATE(1970,1,1)</f>
        <v>41882.658310185187</v>
      </c>
      <c r="N2973" t="b">
        <v>0</v>
      </c>
      <c r="O2973">
        <v>43</v>
      </c>
      <c r="P2973" t="b">
        <v>1</v>
      </c>
      <c r="Q2973" t="s">
        <v>8271</v>
      </c>
      <c r="R2973" s="6">
        <f>E2973/D2973</f>
        <v>1.0015624999999999</v>
      </c>
      <c r="S2973" s="5">
        <f>O2973/E2973</f>
        <v>1.3416536661466459E-2</v>
      </c>
      <c r="T2973" t="s">
        <v>8310</v>
      </c>
      <c r="U2973" t="s">
        <v>8311</v>
      </c>
    </row>
    <row r="2974" spans="1:21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0">
        <f t="shared" si="94"/>
        <v>42694.110185185185</v>
      </c>
      <c r="L2974" s="13" t="str">
        <f t="shared" si="95"/>
        <v>2016</v>
      </c>
      <c r="M2974" s="10">
        <f>(((I2974/60)/60)/24)+DATE(1970,1,1)</f>
        <v>42709.041666666672</v>
      </c>
      <c r="N2974" t="b">
        <v>0</v>
      </c>
      <c r="O2974">
        <v>17</v>
      </c>
      <c r="P2974" t="b">
        <v>1</v>
      </c>
      <c r="Q2974" t="s">
        <v>8271</v>
      </c>
      <c r="R2974" s="6">
        <f>E2974/D2974</f>
        <v>1.0535000000000001</v>
      </c>
      <c r="S2974" s="5">
        <f>O2974/E2974</f>
        <v>8.0683436165163748E-3</v>
      </c>
      <c r="T2974" t="s">
        <v>8310</v>
      </c>
      <c r="U2974" t="s">
        <v>8311</v>
      </c>
    </row>
    <row r="2975" spans="1:21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0">
        <f t="shared" si="94"/>
        <v>42341.818379629629</v>
      </c>
      <c r="L2975" s="13" t="str">
        <f t="shared" si="95"/>
        <v>2015</v>
      </c>
      <c r="M2975" s="10">
        <f>(((I2975/60)/60)/24)+DATE(1970,1,1)</f>
        <v>42370.166666666672</v>
      </c>
      <c r="N2975" t="b">
        <v>0</v>
      </c>
      <c r="O2975">
        <v>33</v>
      </c>
      <c r="P2975" t="b">
        <v>1</v>
      </c>
      <c r="Q2975" t="s">
        <v>8271</v>
      </c>
      <c r="R2975" s="6">
        <f>E2975/D2975</f>
        <v>1.748</v>
      </c>
      <c r="S2975" s="5">
        <f>O2975/E2975</f>
        <v>3.7757437070938217E-3</v>
      </c>
      <c r="T2975" t="s">
        <v>8310</v>
      </c>
      <c r="U2975" t="s">
        <v>8311</v>
      </c>
    </row>
    <row r="2976" spans="1:21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0">
        <f t="shared" si="94"/>
        <v>41880.061006944445</v>
      </c>
      <c r="L2976" s="13" t="str">
        <f t="shared" si="95"/>
        <v>2014</v>
      </c>
      <c r="M2976" s="10">
        <f>(((I2976/60)/60)/24)+DATE(1970,1,1)</f>
        <v>41908.065972222219</v>
      </c>
      <c r="N2976" t="b">
        <v>0</v>
      </c>
      <c r="O2976">
        <v>87</v>
      </c>
      <c r="P2976" t="b">
        <v>1</v>
      </c>
      <c r="Q2976" t="s">
        <v>8271</v>
      </c>
      <c r="R2976" s="6">
        <f>E2976/D2976</f>
        <v>1.02</v>
      </c>
      <c r="S2976" s="5">
        <f>O2976/E2976</f>
        <v>1.7058823529411765E-2</v>
      </c>
      <c r="T2976" t="s">
        <v>8310</v>
      </c>
      <c r="U2976" t="s">
        <v>8311</v>
      </c>
    </row>
    <row r="2977" spans="1:21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0">
        <f t="shared" si="94"/>
        <v>41941.683865740742</v>
      </c>
      <c r="L2977" s="13" t="str">
        <f t="shared" si="95"/>
        <v>2014</v>
      </c>
      <c r="M2977" s="10">
        <f>(((I2977/60)/60)/24)+DATE(1970,1,1)</f>
        <v>41970.125</v>
      </c>
      <c r="N2977" t="b">
        <v>0</v>
      </c>
      <c r="O2977">
        <v>113</v>
      </c>
      <c r="P2977" t="b">
        <v>1</v>
      </c>
      <c r="Q2977" t="s">
        <v>8271</v>
      </c>
      <c r="R2977" s="6">
        <f>E2977/D2977</f>
        <v>1.00125</v>
      </c>
      <c r="S2977" s="5">
        <f>O2977/E2977</f>
        <v>1.4107365792759051E-2</v>
      </c>
      <c r="T2977" t="s">
        <v>8310</v>
      </c>
      <c r="U2977" t="s">
        <v>8311</v>
      </c>
    </row>
    <row r="2978" spans="1:21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0">
        <f t="shared" si="94"/>
        <v>42425.730671296296</v>
      </c>
      <c r="L2978" s="13" t="str">
        <f t="shared" si="95"/>
        <v>2016</v>
      </c>
      <c r="M2978" s="10">
        <f>(((I2978/60)/60)/24)+DATE(1970,1,1)</f>
        <v>42442.5</v>
      </c>
      <c r="N2978" t="b">
        <v>0</v>
      </c>
      <c r="O2978">
        <v>14</v>
      </c>
      <c r="P2978" t="b">
        <v>1</v>
      </c>
      <c r="Q2978" t="s">
        <v>8271</v>
      </c>
      <c r="R2978" s="6">
        <f>E2978/D2978</f>
        <v>1.7142857142857142</v>
      </c>
      <c r="S2978" s="5">
        <f>O2978/E2978</f>
        <v>0.11666666666666667</v>
      </c>
      <c r="T2978" t="s">
        <v>8310</v>
      </c>
      <c r="U2978" t="s">
        <v>8311</v>
      </c>
    </row>
    <row r="2979" spans="1:21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0">
        <f t="shared" si="94"/>
        <v>42026.88118055556</v>
      </c>
      <c r="L2979" s="13" t="str">
        <f t="shared" si="95"/>
        <v>2015</v>
      </c>
      <c r="M2979" s="10">
        <f>(((I2979/60)/60)/24)+DATE(1970,1,1)</f>
        <v>42086.093055555553</v>
      </c>
      <c r="N2979" t="b">
        <v>0</v>
      </c>
      <c r="O2979">
        <v>30</v>
      </c>
      <c r="P2979" t="b">
        <v>1</v>
      </c>
      <c r="Q2979" t="s">
        <v>8271</v>
      </c>
      <c r="R2979" s="6">
        <f>E2979/D2979</f>
        <v>1.1356666666666666</v>
      </c>
      <c r="S2979" s="5">
        <f>O2979/E2979</f>
        <v>8.8054006457293811E-3</v>
      </c>
      <c r="T2979" t="s">
        <v>8310</v>
      </c>
      <c r="U2979" t="s">
        <v>8311</v>
      </c>
    </row>
    <row r="2980" spans="1:21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0">
        <f t="shared" si="94"/>
        <v>41922.640590277777</v>
      </c>
      <c r="L2980" s="13" t="str">
        <f t="shared" si="95"/>
        <v>2014</v>
      </c>
      <c r="M2980" s="10">
        <f>(((I2980/60)/60)/24)+DATE(1970,1,1)</f>
        <v>41932.249305555553</v>
      </c>
      <c r="N2980" t="b">
        <v>0</v>
      </c>
      <c r="O2980">
        <v>16</v>
      </c>
      <c r="P2980" t="b">
        <v>1</v>
      </c>
      <c r="Q2980" t="s">
        <v>8271</v>
      </c>
      <c r="R2980" s="6">
        <f>E2980/D2980</f>
        <v>1.2946666666666666</v>
      </c>
      <c r="S2980" s="5">
        <f>O2980/E2980</f>
        <v>1.6477857878475798E-2</v>
      </c>
      <c r="T2980" t="s">
        <v>8310</v>
      </c>
      <c r="U2980" t="s">
        <v>8311</v>
      </c>
    </row>
    <row r="2981" spans="1:21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0">
        <f t="shared" si="94"/>
        <v>41993.824340277773</v>
      </c>
      <c r="L2981" s="13" t="str">
        <f t="shared" si="95"/>
        <v>2014</v>
      </c>
      <c r="M2981" s="10">
        <f>(((I2981/60)/60)/24)+DATE(1970,1,1)</f>
        <v>42010.25</v>
      </c>
      <c r="N2981" t="b">
        <v>0</v>
      </c>
      <c r="O2981">
        <v>46</v>
      </c>
      <c r="P2981" t="b">
        <v>1</v>
      </c>
      <c r="Q2981" t="s">
        <v>8271</v>
      </c>
      <c r="R2981" s="6">
        <f>E2981/D2981</f>
        <v>1.014</v>
      </c>
      <c r="S2981" s="5">
        <f>O2981/E2981</f>
        <v>9.0729783037475347E-3</v>
      </c>
      <c r="T2981" t="s">
        <v>8310</v>
      </c>
      <c r="U2981" t="s">
        <v>8311</v>
      </c>
    </row>
    <row r="2982" spans="1:21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0">
        <f t="shared" si="94"/>
        <v>42219.915856481486</v>
      </c>
      <c r="L2982" s="13" t="str">
        <f t="shared" si="95"/>
        <v>2015</v>
      </c>
      <c r="M2982" s="10">
        <f>(((I2982/60)/60)/24)+DATE(1970,1,1)</f>
        <v>42240.083333333328</v>
      </c>
      <c r="N2982" t="b">
        <v>0</v>
      </c>
      <c r="O2982">
        <v>24</v>
      </c>
      <c r="P2982" t="b">
        <v>1</v>
      </c>
      <c r="Q2982" t="s">
        <v>8271</v>
      </c>
      <c r="R2982" s="6">
        <f>E2982/D2982</f>
        <v>1.0916666666666666</v>
      </c>
      <c r="S2982" s="5">
        <f>O2982/E2982</f>
        <v>7.3282442748091601E-3</v>
      </c>
      <c r="T2982" t="s">
        <v>8310</v>
      </c>
      <c r="U2982" t="s">
        <v>8311</v>
      </c>
    </row>
    <row r="2983" spans="1:21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0">
        <f t="shared" si="94"/>
        <v>42225.559675925921</v>
      </c>
      <c r="L2983" s="13" t="str">
        <f t="shared" si="95"/>
        <v>2015</v>
      </c>
      <c r="M2983" s="10">
        <f>(((I2983/60)/60)/24)+DATE(1970,1,1)</f>
        <v>42270.559675925921</v>
      </c>
      <c r="N2983" t="b">
        <v>1</v>
      </c>
      <c r="O2983">
        <v>97</v>
      </c>
      <c r="P2983" t="b">
        <v>1</v>
      </c>
      <c r="Q2983" t="s">
        <v>8303</v>
      </c>
      <c r="R2983" s="6">
        <f>E2983/D2983</f>
        <v>1.28925</v>
      </c>
      <c r="S2983" s="5">
        <f>O2983/E2983</f>
        <v>1.8809385301531898E-2</v>
      </c>
      <c r="T2983" t="s">
        <v>8310</v>
      </c>
      <c r="U2983" t="s">
        <v>8312</v>
      </c>
    </row>
    <row r="2984" spans="1:21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0">
        <f t="shared" si="94"/>
        <v>42381.686840277776</v>
      </c>
      <c r="L2984" s="13" t="str">
        <f t="shared" si="95"/>
        <v>2016</v>
      </c>
      <c r="M2984" s="10">
        <f>(((I2984/60)/60)/24)+DATE(1970,1,1)</f>
        <v>42411.686840277776</v>
      </c>
      <c r="N2984" t="b">
        <v>1</v>
      </c>
      <c r="O2984">
        <v>59</v>
      </c>
      <c r="P2984" t="b">
        <v>1</v>
      </c>
      <c r="Q2984" t="s">
        <v>8303</v>
      </c>
      <c r="R2984" s="6">
        <f>E2984/D2984</f>
        <v>1.0206</v>
      </c>
      <c r="S2984" s="5">
        <f>O2984/E2984</f>
        <v>1.1561826376641191E-2</v>
      </c>
      <c r="T2984" t="s">
        <v>8310</v>
      </c>
      <c r="U2984" t="s">
        <v>8312</v>
      </c>
    </row>
    <row r="2985" spans="1:21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0">
        <f t="shared" si="94"/>
        <v>41894.632361111115</v>
      </c>
      <c r="L2985" s="13" t="str">
        <f t="shared" si="95"/>
        <v>2014</v>
      </c>
      <c r="M2985" s="10">
        <f>(((I2985/60)/60)/24)+DATE(1970,1,1)</f>
        <v>41954.674027777779</v>
      </c>
      <c r="N2985" t="b">
        <v>1</v>
      </c>
      <c r="O2985">
        <v>1095</v>
      </c>
      <c r="P2985" t="b">
        <v>1</v>
      </c>
      <c r="Q2985" t="s">
        <v>8303</v>
      </c>
      <c r="R2985" s="6">
        <f>E2985/D2985</f>
        <v>1.465395775862069</v>
      </c>
      <c r="S2985" s="5">
        <f>O2985/E2985</f>
        <v>6.4417103747010556E-3</v>
      </c>
      <c r="T2985" t="s">
        <v>8310</v>
      </c>
      <c r="U2985" t="s">
        <v>8312</v>
      </c>
    </row>
    <row r="2986" spans="1:21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0">
        <f t="shared" si="94"/>
        <v>42576.278715277775</v>
      </c>
      <c r="L2986" s="13" t="str">
        <f t="shared" si="95"/>
        <v>2016</v>
      </c>
      <c r="M2986" s="10">
        <f>(((I2986/60)/60)/24)+DATE(1970,1,1)</f>
        <v>42606.278715277775</v>
      </c>
      <c r="N2986" t="b">
        <v>1</v>
      </c>
      <c r="O2986">
        <v>218</v>
      </c>
      <c r="P2986" t="b">
        <v>1</v>
      </c>
      <c r="Q2986" t="s">
        <v>8303</v>
      </c>
      <c r="R2986" s="6">
        <f>E2986/D2986</f>
        <v>1.00352</v>
      </c>
      <c r="S2986" s="5">
        <f>O2986/E2986</f>
        <v>8.6894132653061226E-3</v>
      </c>
      <c r="T2986" t="s">
        <v>8310</v>
      </c>
      <c r="U2986" t="s">
        <v>8312</v>
      </c>
    </row>
    <row r="2987" spans="1:21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0">
        <f t="shared" si="94"/>
        <v>42654.973703703698</v>
      </c>
      <c r="L2987" s="13" t="str">
        <f t="shared" si="95"/>
        <v>2016</v>
      </c>
      <c r="M2987" s="10">
        <f>(((I2987/60)/60)/24)+DATE(1970,1,1)</f>
        <v>42674.166666666672</v>
      </c>
      <c r="N2987" t="b">
        <v>0</v>
      </c>
      <c r="O2987">
        <v>111</v>
      </c>
      <c r="P2987" t="b">
        <v>1</v>
      </c>
      <c r="Q2987" t="s">
        <v>8303</v>
      </c>
      <c r="R2987" s="6">
        <f>E2987/D2987</f>
        <v>1.2164999999999999</v>
      </c>
      <c r="S2987" s="5">
        <f>O2987/E2987</f>
        <v>9.1245376078914926E-3</v>
      </c>
      <c r="T2987" t="s">
        <v>8310</v>
      </c>
      <c r="U2987" t="s">
        <v>8312</v>
      </c>
    </row>
    <row r="2988" spans="1:21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0">
        <f t="shared" si="94"/>
        <v>42431.500069444446</v>
      </c>
      <c r="L2988" s="13" t="str">
        <f t="shared" si="95"/>
        <v>2016</v>
      </c>
      <c r="M2988" s="10">
        <f>(((I2988/60)/60)/24)+DATE(1970,1,1)</f>
        <v>42491.458402777775</v>
      </c>
      <c r="N2988" t="b">
        <v>0</v>
      </c>
      <c r="O2988">
        <v>56</v>
      </c>
      <c r="P2988" t="b">
        <v>1</v>
      </c>
      <c r="Q2988" t="s">
        <v>8303</v>
      </c>
      <c r="R2988" s="6">
        <f>E2988/D2988</f>
        <v>1.0549999999999999</v>
      </c>
      <c r="S2988" s="5">
        <f>O2988/E2988</f>
        <v>2.2116903633491312E-2</v>
      </c>
      <c r="T2988" t="s">
        <v>8310</v>
      </c>
      <c r="U2988" t="s">
        <v>8312</v>
      </c>
    </row>
    <row r="2989" spans="1:21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0">
        <f t="shared" si="94"/>
        <v>42627.307303240741</v>
      </c>
      <c r="L2989" s="13" t="str">
        <f t="shared" si="95"/>
        <v>2016</v>
      </c>
      <c r="M2989" s="10">
        <f>(((I2989/60)/60)/24)+DATE(1970,1,1)</f>
        <v>42656</v>
      </c>
      <c r="N2989" t="b">
        <v>0</v>
      </c>
      <c r="O2989">
        <v>265</v>
      </c>
      <c r="P2989" t="b">
        <v>1</v>
      </c>
      <c r="Q2989" t="s">
        <v>8303</v>
      </c>
      <c r="R2989" s="6">
        <f>E2989/D2989</f>
        <v>1.1040080000000001</v>
      </c>
      <c r="S2989" s="5">
        <f>O2989/E2989</f>
        <v>9.6013797001471002E-3</v>
      </c>
      <c r="T2989" t="s">
        <v>8310</v>
      </c>
      <c r="U2989" t="s">
        <v>8312</v>
      </c>
    </row>
    <row r="2990" spans="1:21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0">
        <f t="shared" si="94"/>
        <v>42511.362048611118</v>
      </c>
      <c r="L2990" s="13" t="str">
        <f t="shared" si="95"/>
        <v>2016</v>
      </c>
      <c r="M2990" s="10">
        <f>(((I2990/60)/60)/24)+DATE(1970,1,1)</f>
        <v>42541.362048611118</v>
      </c>
      <c r="N2990" t="b">
        <v>0</v>
      </c>
      <c r="O2990">
        <v>28</v>
      </c>
      <c r="P2990" t="b">
        <v>1</v>
      </c>
      <c r="Q2990" t="s">
        <v>8303</v>
      </c>
      <c r="R2990" s="6">
        <f>E2990/D2990</f>
        <v>1</v>
      </c>
      <c r="S2990" s="5">
        <f>O2990/E2990</f>
        <v>2.8000000000000001E-2</v>
      </c>
      <c r="T2990" t="s">
        <v>8310</v>
      </c>
      <c r="U2990" t="s">
        <v>8312</v>
      </c>
    </row>
    <row r="2991" spans="1:2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0">
        <f t="shared" si="94"/>
        <v>42337.02039351852</v>
      </c>
      <c r="L2991" s="13" t="str">
        <f t="shared" si="95"/>
        <v>2015</v>
      </c>
      <c r="M2991" s="10">
        <f>(((I2991/60)/60)/24)+DATE(1970,1,1)</f>
        <v>42359.207638888889</v>
      </c>
      <c r="N2991" t="b">
        <v>0</v>
      </c>
      <c r="O2991">
        <v>364</v>
      </c>
      <c r="P2991" t="b">
        <v>1</v>
      </c>
      <c r="Q2991" t="s">
        <v>8303</v>
      </c>
      <c r="R2991" s="6">
        <f>E2991/D2991</f>
        <v>1.76535</v>
      </c>
      <c r="S2991" s="5">
        <f>O2991/E2991</f>
        <v>1.0309570340159176E-2</v>
      </c>
      <c r="T2991" t="s">
        <v>8310</v>
      </c>
      <c r="U2991" t="s">
        <v>8312</v>
      </c>
    </row>
    <row r="2992" spans="1:21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0">
        <f t="shared" si="94"/>
        <v>42341.57430555555</v>
      </c>
      <c r="L2992" s="13" t="str">
        <f t="shared" si="95"/>
        <v>2015</v>
      </c>
      <c r="M2992" s="10">
        <f>(((I2992/60)/60)/24)+DATE(1970,1,1)</f>
        <v>42376.57430555555</v>
      </c>
      <c r="N2992" t="b">
        <v>0</v>
      </c>
      <c r="O2992">
        <v>27</v>
      </c>
      <c r="P2992" t="b">
        <v>1</v>
      </c>
      <c r="Q2992" t="s">
        <v>8303</v>
      </c>
      <c r="R2992" s="6">
        <f>E2992/D2992</f>
        <v>1</v>
      </c>
      <c r="S2992" s="5">
        <f>O2992/E2992</f>
        <v>2.7000000000000001E-3</v>
      </c>
      <c r="T2992" t="s">
        <v>8310</v>
      </c>
      <c r="U2992" t="s">
        <v>8312</v>
      </c>
    </row>
    <row r="2993" spans="1:21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0">
        <f t="shared" si="94"/>
        <v>42740.837152777778</v>
      </c>
      <c r="L2993" s="13" t="str">
        <f t="shared" si="95"/>
        <v>2017</v>
      </c>
      <c r="M2993" s="10">
        <f>(((I2993/60)/60)/24)+DATE(1970,1,1)</f>
        <v>42762.837152777778</v>
      </c>
      <c r="N2993" t="b">
        <v>0</v>
      </c>
      <c r="O2993">
        <v>93</v>
      </c>
      <c r="P2993" t="b">
        <v>1</v>
      </c>
      <c r="Q2993" t="s">
        <v>8303</v>
      </c>
      <c r="R2993" s="6">
        <f>E2993/D2993</f>
        <v>1.0329411764705883</v>
      </c>
      <c r="S2993" s="5">
        <f>O2993/E2993</f>
        <v>1.0592255125284738E-2</v>
      </c>
      <c r="T2993" t="s">
        <v>8310</v>
      </c>
      <c r="U2993" t="s">
        <v>8312</v>
      </c>
    </row>
    <row r="2994" spans="1:21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0">
        <f t="shared" si="94"/>
        <v>42622.767476851848</v>
      </c>
      <c r="L2994" s="13" t="str">
        <f t="shared" si="95"/>
        <v>2016</v>
      </c>
      <c r="M2994" s="10">
        <f>(((I2994/60)/60)/24)+DATE(1970,1,1)</f>
        <v>42652.767476851848</v>
      </c>
      <c r="N2994" t="b">
        <v>0</v>
      </c>
      <c r="O2994">
        <v>64</v>
      </c>
      <c r="P2994" t="b">
        <v>1</v>
      </c>
      <c r="Q2994" t="s">
        <v>8303</v>
      </c>
      <c r="R2994" s="6">
        <f>E2994/D2994</f>
        <v>1.0449999999999999</v>
      </c>
      <c r="S2994" s="5">
        <f>O2994/E2994</f>
        <v>2.0414673046251993E-2</v>
      </c>
      <c r="T2994" t="s">
        <v>8310</v>
      </c>
      <c r="U2994" t="s">
        <v>8312</v>
      </c>
    </row>
    <row r="2995" spans="1:2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0">
        <f t="shared" si="94"/>
        <v>42390.838738425926</v>
      </c>
      <c r="L2995" s="13" t="str">
        <f t="shared" si="95"/>
        <v>2016</v>
      </c>
      <c r="M2995" s="10">
        <f>(((I2995/60)/60)/24)+DATE(1970,1,1)</f>
        <v>42420.838738425926</v>
      </c>
      <c r="N2995" t="b">
        <v>0</v>
      </c>
      <c r="O2995">
        <v>22</v>
      </c>
      <c r="P2995" t="b">
        <v>1</v>
      </c>
      <c r="Q2995" t="s">
        <v>8303</v>
      </c>
      <c r="R2995" s="6">
        <f>E2995/D2995</f>
        <v>1.0029999999999999</v>
      </c>
      <c r="S2995" s="5">
        <f>O2995/E2995</f>
        <v>2.1934197407776669E-2</v>
      </c>
      <c r="T2995" t="s">
        <v>8310</v>
      </c>
      <c r="U2995" t="s">
        <v>8312</v>
      </c>
    </row>
    <row r="2996" spans="1:21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0">
        <f t="shared" si="94"/>
        <v>41885.478842592594</v>
      </c>
      <c r="L2996" s="13" t="str">
        <f t="shared" si="95"/>
        <v>2014</v>
      </c>
      <c r="M2996" s="10">
        <f>(((I2996/60)/60)/24)+DATE(1970,1,1)</f>
        <v>41915.478842592594</v>
      </c>
      <c r="N2996" t="b">
        <v>0</v>
      </c>
      <c r="O2996">
        <v>59</v>
      </c>
      <c r="P2996" t="b">
        <v>1</v>
      </c>
      <c r="Q2996" t="s">
        <v>8303</v>
      </c>
      <c r="R2996" s="6">
        <f>E2996/D2996</f>
        <v>4.577466666666667</v>
      </c>
      <c r="S2996" s="5">
        <f>O2996/E2996</f>
        <v>4.2964084937811307E-2</v>
      </c>
      <c r="T2996" t="s">
        <v>8310</v>
      </c>
      <c r="U2996" t="s">
        <v>8312</v>
      </c>
    </row>
    <row r="2997" spans="1:21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0">
        <f t="shared" si="94"/>
        <v>42724.665173611109</v>
      </c>
      <c r="L2997" s="13" t="str">
        <f t="shared" si="95"/>
        <v>2016</v>
      </c>
      <c r="M2997" s="10">
        <f>(((I2997/60)/60)/24)+DATE(1970,1,1)</f>
        <v>42754.665173611109</v>
      </c>
      <c r="N2997" t="b">
        <v>0</v>
      </c>
      <c r="O2997">
        <v>249</v>
      </c>
      <c r="P2997" t="b">
        <v>1</v>
      </c>
      <c r="Q2997" t="s">
        <v>8303</v>
      </c>
      <c r="R2997" s="6">
        <f>E2997/D2997</f>
        <v>1.0496000000000001</v>
      </c>
      <c r="S2997" s="5">
        <f>O2997/E2997</f>
        <v>1.5815548780487805E-2</v>
      </c>
      <c r="T2997" t="s">
        <v>8310</v>
      </c>
      <c r="U2997" t="s">
        <v>8312</v>
      </c>
    </row>
    <row r="2998" spans="1:21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0">
        <f t="shared" si="94"/>
        <v>42090.912500000006</v>
      </c>
      <c r="L2998" s="13" t="str">
        <f t="shared" si="95"/>
        <v>2015</v>
      </c>
      <c r="M2998" s="10">
        <f>(((I2998/60)/60)/24)+DATE(1970,1,1)</f>
        <v>42150.912500000006</v>
      </c>
      <c r="N2998" t="b">
        <v>0</v>
      </c>
      <c r="O2998">
        <v>392</v>
      </c>
      <c r="P2998" t="b">
        <v>1</v>
      </c>
      <c r="Q2998" t="s">
        <v>8303</v>
      </c>
      <c r="R2998" s="6">
        <f>E2998/D2998</f>
        <v>1.7194285714285715</v>
      </c>
      <c r="S2998" s="5">
        <f>O2998/E2998</f>
        <v>6.5137919574609505E-3</v>
      </c>
      <c r="T2998" t="s">
        <v>8310</v>
      </c>
      <c r="U2998" t="s">
        <v>8312</v>
      </c>
    </row>
    <row r="2999" spans="1:21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0">
        <f t="shared" si="94"/>
        <v>42775.733715277776</v>
      </c>
      <c r="L2999" s="13" t="str">
        <f t="shared" si="95"/>
        <v>2017</v>
      </c>
      <c r="M2999" s="10">
        <f>(((I2999/60)/60)/24)+DATE(1970,1,1)</f>
        <v>42793.207638888889</v>
      </c>
      <c r="N2999" t="b">
        <v>0</v>
      </c>
      <c r="O2999">
        <v>115</v>
      </c>
      <c r="P2999" t="b">
        <v>1</v>
      </c>
      <c r="Q2999" t="s">
        <v>8303</v>
      </c>
      <c r="R2999" s="6">
        <f>E2999/D2999</f>
        <v>1.0373000000000001</v>
      </c>
      <c r="S2999" s="5">
        <f>O2999/E2999</f>
        <v>1.1086474501108648E-2</v>
      </c>
      <c r="T2999" t="s">
        <v>8310</v>
      </c>
      <c r="U2999" t="s">
        <v>8312</v>
      </c>
    </row>
    <row r="3000" spans="1:21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0">
        <f t="shared" si="94"/>
        <v>41778.193622685183</v>
      </c>
      <c r="L3000" s="13" t="str">
        <f t="shared" si="95"/>
        <v>2014</v>
      </c>
      <c r="M3000" s="10">
        <f>(((I3000/60)/60)/24)+DATE(1970,1,1)</f>
        <v>41806.184027777781</v>
      </c>
      <c r="N3000" t="b">
        <v>0</v>
      </c>
      <c r="O3000">
        <v>433</v>
      </c>
      <c r="P3000" t="b">
        <v>1</v>
      </c>
      <c r="Q3000" t="s">
        <v>8303</v>
      </c>
      <c r="R3000" s="6">
        <f>E3000/D3000</f>
        <v>1.0302899999999999</v>
      </c>
      <c r="S3000" s="5">
        <f>O3000/E3000</f>
        <v>8.4054004212406209E-3</v>
      </c>
      <c r="T3000" t="s">
        <v>8310</v>
      </c>
      <c r="U3000" t="s">
        <v>8312</v>
      </c>
    </row>
    <row r="3001" spans="1:21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0">
        <f t="shared" si="94"/>
        <v>42780.740277777775</v>
      </c>
      <c r="L3001" s="13" t="str">
        <f t="shared" si="95"/>
        <v>2017</v>
      </c>
      <c r="M3001" s="10">
        <f>(((I3001/60)/60)/24)+DATE(1970,1,1)</f>
        <v>42795.083333333328</v>
      </c>
      <c r="N3001" t="b">
        <v>0</v>
      </c>
      <c r="O3001">
        <v>20</v>
      </c>
      <c r="P3001" t="b">
        <v>1</v>
      </c>
      <c r="Q3001" t="s">
        <v>8303</v>
      </c>
      <c r="R3001" s="6">
        <f>E3001/D3001</f>
        <v>1.1888888888888889</v>
      </c>
      <c r="S3001" s="5">
        <f>O3001/E3001</f>
        <v>1.2461059190031152E-2</v>
      </c>
      <c r="T3001" t="s">
        <v>8310</v>
      </c>
      <c r="U3001" t="s">
        <v>8312</v>
      </c>
    </row>
    <row r="3002" spans="1:21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0">
        <f t="shared" si="94"/>
        <v>42752.827199074076</v>
      </c>
      <c r="L3002" s="13" t="str">
        <f t="shared" si="95"/>
        <v>2017</v>
      </c>
      <c r="M3002" s="10">
        <f>(((I3002/60)/60)/24)+DATE(1970,1,1)</f>
        <v>42766.75</v>
      </c>
      <c r="N3002" t="b">
        <v>0</v>
      </c>
      <c r="O3002">
        <v>8</v>
      </c>
      <c r="P3002" t="b">
        <v>1</v>
      </c>
      <c r="Q3002" t="s">
        <v>8303</v>
      </c>
      <c r="R3002" s="6">
        <f>E3002/D3002</f>
        <v>1</v>
      </c>
      <c r="S3002" s="5">
        <f>O3002/E3002</f>
        <v>1.6E-2</v>
      </c>
      <c r="T3002" t="s">
        <v>8310</v>
      </c>
      <c r="U3002" t="s">
        <v>8312</v>
      </c>
    </row>
    <row r="3003" spans="1:21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0">
        <f t="shared" si="94"/>
        <v>42534.895625000005</v>
      </c>
      <c r="L3003" s="13" t="str">
        <f t="shared" si="95"/>
        <v>2016</v>
      </c>
      <c r="M3003" s="10">
        <f>(((I3003/60)/60)/24)+DATE(1970,1,1)</f>
        <v>42564.895625000005</v>
      </c>
      <c r="N3003" t="b">
        <v>0</v>
      </c>
      <c r="O3003">
        <v>175</v>
      </c>
      <c r="P3003" t="b">
        <v>1</v>
      </c>
      <c r="Q3003" t="s">
        <v>8303</v>
      </c>
      <c r="R3003" s="6">
        <f>E3003/D3003</f>
        <v>3.1869988910451896</v>
      </c>
      <c r="S3003" s="5">
        <f>O3003/E3003</f>
        <v>7.6116708226389362E-3</v>
      </c>
      <c r="T3003" t="s">
        <v>8310</v>
      </c>
      <c r="U3003" t="s">
        <v>8312</v>
      </c>
    </row>
    <row r="3004" spans="1:21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0">
        <f t="shared" si="94"/>
        <v>41239.83625</v>
      </c>
      <c r="L3004" s="13" t="str">
        <f t="shared" si="95"/>
        <v>2012</v>
      </c>
      <c r="M3004" s="10">
        <f>(((I3004/60)/60)/24)+DATE(1970,1,1)</f>
        <v>41269.83625</v>
      </c>
      <c r="N3004" t="b">
        <v>0</v>
      </c>
      <c r="O3004">
        <v>104</v>
      </c>
      <c r="P3004" t="b">
        <v>1</v>
      </c>
      <c r="Q3004" t="s">
        <v>8303</v>
      </c>
      <c r="R3004" s="6">
        <f>E3004/D3004</f>
        <v>1.0850614285714286</v>
      </c>
      <c r="S3004" s="5">
        <f>O3004/E3004</f>
        <v>1.3692444009094942E-2</v>
      </c>
      <c r="T3004" t="s">
        <v>8310</v>
      </c>
      <c r="U3004" t="s">
        <v>8312</v>
      </c>
    </row>
    <row r="3005" spans="1:21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0">
        <f t="shared" si="94"/>
        <v>42398.849259259259</v>
      </c>
      <c r="L3005" s="13" t="str">
        <f t="shared" si="95"/>
        <v>2016</v>
      </c>
      <c r="M3005" s="10">
        <f>(((I3005/60)/60)/24)+DATE(1970,1,1)</f>
        <v>42430.249305555553</v>
      </c>
      <c r="N3005" t="b">
        <v>0</v>
      </c>
      <c r="O3005">
        <v>17</v>
      </c>
      <c r="P3005" t="b">
        <v>1</v>
      </c>
      <c r="Q3005" t="s">
        <v>8303</v>
      </c>
      <c r="R3005" s="6">
        <f>E3005/D3005</f>
        <v>1.0116666666666667</v>
      </c>
      <c r="S3005" s="5">
        <f>O3005/E3005</f>
        <v>5.6013179571663919E-3</v>
      </c>
      <c r="T3005" t="s">
        <v>8310</v>
      </c>
      <c r="U3005" t="s">
        <v>8312</v>
      </c>
    </row>
    <row r="3006" spans="1:21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0">
        <f t="shared" si="94"/>
        <v>41928.881064814814</v>
      </c>
      <c r="L3006" s="13" t="str">
        <f t="shared" si="95"/>
        <v>2014</v>
      </c>
      <c r="M3006" s="10">
        <f>(((I3006/60)/60)/24)+DATE(1970,1,1)</f>
        <v>41958.922731481478</v>
      </c>
      <c r="N3006" t="b">
        <v>0</v>
      </c>
      <c r="O3006">
        <v>277</v>
      </c>
      <c r="P3006" t="b">
        <v>1</v>
      </c>
      <c r="Q3006" t="s">
        <v>8303</v>
      </c>
      <c r="R3006" s="6">
        <f>E3006/D3006</f>
        <v>1.12815</v>
      </c>
      <c r="S3006" s="5">
        <f>O3006/E3006</f>
        <v>6.1383681248060986E-3</v>
      </c>
      <c r="T3006" t="s">
        <v>8310</v>
      </c>
      <c r="U3006" t="s">
        <v>8312</v>
      </c>
    </row>
    <row r="3007" spans="1:21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0">
        <f t="shared" si="94"/>
        <v>41888.674826388888</v>
      </c>
      <c r="L3007" s="13" t="str">
        <f t="shared" si="95"/>
        <v>2014</v>
      </c>
      <c r="M3007" s="10">
        <f>(((I3007/60)/60)/24)+DATE(1970,1,1)</f>
        <v>41918.674826388888</v>
      </c>
      <c r="N3007" t="b">
        <v>0</v>
      </c>
      <c r="O3007">
        <v>118</v>
      </c>
      <c r="P3007" t="b">
        <v>1</v>
      </c>
      <c r="Q3007" t="s">
        <v>8303</v>
      </c>
      <c r="R3007" s="6">
        <f>E3007/D3007</f>
        <v>1.2049622641509434</v>
      </c>
      <c r="S3007" s="5">
        <f>O3007/E3007</f>
        <v>9.238526220190094E-3</v>
      </c>
      <c r="T3007" t="s">
        <v>8310</v>
      </c>
      <c r="U3007" t="s">
        <v>8312</v>
      </c>
    </row>
    <row r="3008" spans="1:21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0">
        <f t="shared" si="94"/>
        <v>41957.756840277783</v>
      </c>
      <c r="L3008" s="13" t="str">
        <f t="shared" si="95"/>
        <v>2014</v>
      </c>
      <c r="M3008" s="10">
        <f>(((I3008/60)/60)/24)+DATE(1970,1,1)</f>
        <v>41987.756840277783</v>
      </c>
      <c r="N3008" t="b">
        <v>0</v>
      </c>
      <c r="O3008">
        <v>97</v>
      </c>
      <c r="P3008" t="b">
        <v>1</v>
      </c>
      <c r="Q3008" t="s">
        <v>8303</v>
      </c>
      <c r="R3008" s="6">
        <f>E3008/D3008</f>
        <v>1.0774999999999999</v>
      </c>
      <c r="S3008" s="5">
        <f>O3008/E3008</f>
        <v>1.1252900232018562E-2</v>
      </c>
      <c r="T3008" t="s">
        <v>8310</v>
      </c>
      <c r="U3008" t="s">
        <v>8312</v>
      </c>
    </row>
    <row r="3009" spans="1:21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0">
        <f t="shared" si="94"/>
        <v>42098.216238425928</v>
      </c>
      <c r="L3009" s="13" t="str">
        <f t="shared" si="95"/>
        <v>2015</v>
      </c>
      <c r="M3009" s="10">
        <f>(((I3009/60)/60)/24)+DATE(1970,1,1)</f>
        <v>42119.216238425928</v>
      </c>
      <c r="N3009" t="b">
        <v>0</v>
      </c>
      <c r="O3009">
        <v>20</v>
      </c>
      <c r="P3009" t="b">
        <v>1</v>
      </c>
      <c r="Q3009" t="s">
        <v>8303</v>
      </c>
      <c r="R3009" s="6">
        <f>E3009/D3009</f>
        <v>1.8</v>
      </c>
      <c r="S3009" s="5">
        <f>O3009/E3009</f>
        <v>1.8518518518518517E-2</v>
      </c>
      <c r="T3009" t="s">
        <v>8310</v>
      </c>
      <c r="U3009" t="s">
        <v>8312</v>
      </c>
    </row>
    <row r="3010" spans="1:21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0">
        <f t="shared" si="94"/>
        <v>42360.212025462963</v>
      </c>
      <c r="L3010" s="13" t="str">
        <f t="shared" si="95"/>
        <v>2015</v>
      </c>
      <c r="M3010" s="10">
        <f>(((I3010/60)/60)/24)+DATE(1970,1,1)</f>
        <v>42390.212025462963</v>
      </c>
      <c r="N3010" t="b">
        <v>0</v>
      </c>
      <c r="O3010">
        <v>26</v>
      </c>
      <c r="P3010" t="b">
        <v>1</v>
      </c>
      <c r="Q3010" t="s">
        <v>8303</v>
      </c>
      <c r="R3010" s="6">
        <f>E3010/D3010</f>
        <v>1.0116666666666667</v>
      </c>
      <c r="S3010" s="5">
        <f>O3010/E3010</f>
        <v>8.5667215815486003E-3</v>
      </c>
      <c r="T3010" t="s">
        <v>8310</v>
      </c>
      <c r="U3010" t="s">
        <v>8312</v>
      </c>
    </row>
    <row r="3011" spans="1:21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0">
        <f t="shared" ref="K3011:K3074" si="96">(((J3011/60)/60)/24)+DATE(1970,1,1)</f>
        <v>41939.569907407407</v>
      </c>
      <c r="L3011" s="13" t="str">
        <f t="shared" ref="L3011:L3074" si="97">TEXT(K3011,"yyyy")</f>
        <v>2014</v>
      </c>
      <c r="M3011" s="10">
        <f>(((I3011/60)/60)/24)+DATE(1970,1,1)</f>
        <v>41969.611574074079</v>
      </c>
      <c r="N3011" t="b">
        <v>0</v>
      </c>
      <c r="O3011">
        <v>128</v>
      </c>
      <c r="P3011" t="b">
        <v>1</v>
      </c>
      <c r="Q3011" t="s">
        <v>8303</v>
      </c>
      <c r="R3011" s="6">
        <f>E3011/D3011</f>
        <v>1.19756</v>
      </c>
      <c r="S3011" s="5">
        <f>O3011/E3011</f>
        <v>4.2753598984602023E-3</v>
      </c>
      <c r="T3011" t="s">
        <v>8310</v>
      </c>
      <c r="U3011" t="s">
        <v>8312</v>
      </c>
    </row>
    <row r="3012" spans="1:21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0">
        <f t="shared" si="96"/>
        <v>41996.832395833335</v>
      </c>
      <c r="L3012" s="13" t="str">
        <f t="shared" si="97"/>
        <v>2014</v>
      </c>
      <c r="M3012" s="10">
        <f>(((I3012/60)/60)/24)+DATE(1970,1,1)</f>
        <v>42056.832395833335</v>
      </c>
      <c r="N3012" t="b">
        <v>0</v>
      </c>
      <c r="O3012">
        <v>15</v>
      </c>
      <c r="P3012" t="b">
        <v>1</v>
      </c>
      <c r="Q3012" t="s">
        <v>8303</v>
      </c>
      <c r="R3012" s="6">
        <f>E3012/D3012</f>
        <v>1.58</v>
      </c>
      <c r="S3012" s="5">
        <f>O3012/E3012</f>
        <v>6.3291139240506328E-3</v>
      </c>
      <c r="T3012" t="s">
        <v>8310</v>
      </c>
      <c r="U3012" t="s">
        <v>8312</v>
      </c>
    </row>
    <row r="3013" spans="1:21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0">
        <f t="shared" si="96"/>
        <v>42334.468935185185</v>
      </c>
      <c r="L3013" s="13" t="str">
        <f t="shared" si="97"/>
        <v>2015</v>
      </c>
      <c r="M3013" s="10">
        <f>(((I3013/60)/60)/24)+DATE(1970,1,1)</f>
        <v>42361.957638888889</v>
      </c>
      <c r="N3013" t="b">
        <v>0</v>
      </c>
      <c r="O3013">
        <v>25</v>
      </c>
      <c r="P3013" t="b">
        <v>1</v>
      </c>
      <c r="Q3013" t="s">
        <v>8303</v>
      </c>
      <c r="R3013" s="6">
        <f>E3013/D3013</f>
        <v>1.2366666666666666</v>
      </c>
      <c r="S3013" s="5">
        <f>O3013/E3013</f>
        <v>6.7385444743935305E-2</v>
      </c>
      <c r="T3013" t="s">
        <v>8310</v>
      </c>
      <c r="U3013" t="s">
        <v>8312</v>
      </c>
    </row>
    <row r="3014" spans="1:21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0">
        <f t="shared" si="96"/>
        <v>42024.702893518523</v>
      </c>
      <c r="L3014" s="13" t="str">
        <f t="shared" si="97"/>
        <v>2015</v>
      </c>
      <c r="M3014" s="10">
        <f>(((I3014/60)/60)/24)+DATE(1970,1,1)</f>
        <v>42045.702893518523</v>
      </c>
      <c r="N3014" t="b">
        <v>0</v>
      </c>
      <c r="O3014">
        <v>55</v>
      </c>
      <c r="P3014" t="b">
        <v>1</v>
      </c>
      <c r="Q3014" t="s">
        <v>8303</v>
      </c>
      <c r="R3014" s="6">
        <f>E3014/D3014</f>
        <v>1.1712499999999999</v>
      </c>
      <c r="S3014" s="5">
        <f>O3014/E3014</f>
        <v>1.1739594450373533E-2</v>
      </c>
      <c r="T3014" t="s">
        <v>8310</v>
      </c>
      <c r="U3014" t="s">
        <v>8312</v>
      </c>
    </row>
    <row r="3015" spans="1:21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0">
        <f t="shared" si="96"/>
        <v>42146.836215277777</v>
      </c>
      <c r="L3015" s="13" t="str">
        <f t="shared" si="97"/>
        <v>2015</v>
      </c>
      <c r="M3015" s="10">
        <f>(((I3015/60)/60)/24)+DATE(1970,1,1)</f>
        <v>42176.836215277777</v>
      </c>
      <c r="N3015" t="b">
        <v>0</v>
      </c>
      <c r="O3015">
        <v>107</v>
      </c>
      <c r="P3015" t="b">
        <v>1</v>
      </c>
      <c r="Q3015" t="s">
        <v>8303</v>
      </c>
      <c r="R3015" s="6">
        <f>E3015/D3015</f>
        <v>1.5696000000000001</v>
      </c>
      <c r="S3015" s="5">
        <f>O3015/E3015</f>
        <v>6.8170234454638127E-3</v>
      </c>
      <c r="T3015" t="s">
        <v>8310</v>
      </c>
      <c r="U3015" t="s">
        <v>8312</v>
      </c>
    </row>
    <row r="3016" spans="1:21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0">
        <f t="shared" si="96"/>
        <v>41920.123611111114</v>
      </c>
      <c r="L3016" s="13" t="str">
        <f t="shared" si="97"/>
        <v>2014</v>
      </c>
      <c r="M3016" s="10">
        <f>(((I3016/60)/60)/24)+DATE(1970,1,1)</f>
        <v>41948.208333333336</v>
      </c>
      <c r="N3016" t="b">
        <v>0</v>
      </c>
      <c r="O3016">
        <v>557</v>
      </c>
      <c r="P3016" t="b">
        <v>1</v>
      </c>
      <c r="Q3016" t="s">
        <v>8303</v>
      </c>
      <c r="R3016" s="6">
        <f>E3016/D3016</f>
        <v>1.13104</v>
      </c>
      <c r="S3016" s="5">
        <f>O3016/E3016</f>
        <v>1.9698684396661479E-2</v>
      </c>
      <c r="T3016" t="s">
        <v>8310</v>
      </c>
      <c r="U3016" t="s">
        <v>8312</v>
      </c>
    </row>
    <row r="3017" spans="1:21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0">
        <f t="shared" si="96"/>
        <v>41785.72729166667</v>
      </c>
      <c r="L3017" s="13" t="str">
        <f t="shared" si="97"/>
        <v>2014</v>
      </c>
      <c r="M3017" s="10">
        <f>(((I3017/60)/60)/24)+DATE(1970,1,1)</f>
        <v>41801.166666666664</v>
      </c>
      <c r="N3017" t="b">
        <v>0</v>
      </c>
      <c r="O3017">
        <v>40</v>
      </c>
      <c r="P3017" t="b">
        <v>1</v>
      </c>
      <c r="Q3017" t="s">
        <v>8303</v>
      </c>
      <c r="R3017" s="6">
        <f>E3017/D3017</f>
        <v>1.0317647058823529</v>
      </c>
      <c r="S3017" s="5">
        <f>O3017/E3017</f>
        <v>1.1402508551881414E-2</v>
      </c>
      <c r="T3017" t="s">
        <v>8310</v>
      </c>
      <c r="U3017" t="s">
        <v>8312</v>
      </c>
    </row>
    <row r="3018" spans="1:21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0">
        <f t="shared" si="96"/>
        <v>41778.548055555555</v>
      </c>
      <c r="L3018" s="13" t="str">
        <f t="shared" si="97"/>
        <v>2014</v>
      </c>
      <c r="M3018" s="10">
        <f>(((I3018/60)/60)/24)+DATE(1970,1,1)</f>
        <v>41838.548055555555</v>
      </c>
      <c r="N3018" t="b">
        <v>0</v>
      </c>
      <c r="O3018">
        <v>36</v>
      </c>
      <c r="P3018" t="b">
        <v>1</v>
      </c>
      <c r="Q3018" t="s">
        <v>8303</v>
      </c>
      <c r="R3018" s="6">
        <f>E3018/D3018</f>
        <v>1.0261176470588236</v>
      </c>
      <c r="S3018" s="5">
        <f>O3018/E3018</f>
        <v>4.1274936941068565E-3</v>
      </c>
      <c r="T3018" t="s">
        <v>8310</v>
      </c>
      <c r="U3018" t="s">
        <v>8312</v>
      </c>
    </row>
    <row r="3019" spans="1:21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0">
        <f t="shared" si="96"/>
        <v>41841.850034722222</v>
      </c>
      <c r="L3019" s="13" t="str">
        <f t="shared" si="97"/>
        <v>2014</v>
      </c>
      <c r="M3019" s="10">
        <f>(((I3019/60)/60)/24)+DATE(1970,1,1)</f>
        <v>41871.850034722222</v>
      </c>
      <c r="N3019" t="b">
        <v>0</v>
      </c>
      <c r="O3019">
        <v>159</v>
      </c>
      <c r="P3019" t="b">
        <v>1</v>
      </c>
      <c r="Q3019" t="s">
        <v>8303</v>
      </c>
      <c r="R3019" s="6">
        <f>E3019/D3019</f>
        <v>1.0584090909090909</v>
      </c>
      <c r="S3019" s="5">
        <f>O3019/E3019</f>
        <v>6.8284303199484643E-3</v>
      </c>
      <c r="T3019" t="s">
        <v>8310</v>
      </c>
      <c r="U3019" t="s">
        <v>8312</v>
      </c>
    </row>
    <row r="3020" spans="1:21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0">
        <f t="shared" si="96"/>
        <v>42163.29833333334</v>
      </c>
      <c r="L3020" s="13" t="str">
        <f t="shared" si="97"/>
        <v>2015</v>
      </c>
      <c r="M3020" s="10">
        <f>(((I3020/60)/60)/24)+DATE(1970,1,1)</f>
        <v>42205.916666666672</v>
      </c>
      <c r="N3020" t="b">
        <v>0</v>
      </c>
      <c r="O3020">
        <v>41</v>
      </c>
      <c r="P3020" t="b">
        <v>1</v>
      </c>
      <c r="Q3020" t="s">
        <v>8303</v>
      </c>
      <c r="R3020" s="6">
        <f>E3020/D3020</f>
        <v>1.0071428571428571</v>
      </c>
      <c r="S3020" s="5">
        <f>O3020/E3020</f>
        <v>9.6926713947990545E-3</v>
      </c>
      <c r="T3020" t="s">
        <v>8310</v>
      </c>
      <c r="U3020" t="s">
        <v>8312</v>
      </c>
    </row>
    <row r="3021" spans="1:21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0">
        <f t="shared" si="96"/>
        <v>41758.833564814813</v>
      </c>
      <c r="L3021" s="13" t="str">
        <f t="shared" si="97"/>
        <v>2014</v>
      </c>
      <c r="M3021" s="10">
        <f>(((I3021/60)/60)/24)+DATE(1970,1,1)</f>
        <v>41786.125</v>
      </c>
      <c r="N3021" t="b">
        <v>0</v>
      </c>
      <c r="O3021">
        <v>226</v>
      </c>
      <c r="P3021" t="b">
        <v>1</v>
      </c>
      <c r="Q3021" t="s">
        <v>8303</v>
      </c>
      <c r="R3021" s="6">
        <f>E3021/D3021</f>
        <v>1.2123333333333333</v>
      </c>
      <c r="S3021" s="5">
        <f>O3021/E3021</f>
        <v>1.2427825130602145E-2</v>
      </c>
      <c r="T3021" t="s">
        <v>8310</v>
      </c>
      <c r="U3021" t="s">
        <v>8312</v>
      </c>
    </row>
    <row r="3022" spans="1:21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0">
        <f t="shared" si="96"/>
        <v>42170.846446759257</v>
      </c>
      <c r="L3022" s="13" t="str">
        <f t="shared" si="97"/>
        <v>2015</v>
      </c>
      <c r="M3022" s="10">
        <f>(((I3022/60)/60)/24)+DATE(1970,1,1)</f>
        <v>42230.846446759257</v>
      </c>
      <c r="N3022" t="b">
        <v>0</v>
      </c>
      <c r="O3022">
        <v>30</v>
      </c>
      <c r="P3022" t="b">
        <v>1</v>
      </c>
      <c r="Q3022" t="s">
        <v>8303</v>
      </c>
      <c r="R3022" s="6">
        <f>E3022/D3022</f>
        <v>1.0057142857142858</v>
      </c>
      <c r="S3022" s="5">
        <f>O3022/E3022</f>
        <v>4.261363636363636E-3</v>
      </c>
      <c r="T3022" t="s">
        <v>8310</v>
      </c>
      <c r="U3022" t="s">
        <v>8312</v>
      </c>
    </row>
    <row r="3023" spans="1:21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0">
        <f t="shared" si="96"/>
        <v>42660.618854166663</v>
      </c>
      <c r="L3023" s="13" t="str">
        <f t="shared" si="97"/>
        <v>2016</v>
      </c>
      <c r="M3023" s="10">
        <f>(((I3023/60)/60)/24)+DATE(1970,1,1)</f>
        <v>42696.249305555553</v>
      </c>
      <c r="N3023" t="b">
        <v>0</v>
      </c>
      <c r="O3023">
        <v>103</v>
      </c>
      <c r="P3023" t="b">
        <v>1</v>
      </c>
      <c r="Q3023" t="s">
        <v>8303</v>
      </c>
      <c r="R3023" s="6">
        <f>E3023/D3023</f>
        <v>1.1602222222222223</v>
      </c>
      <c r="S3023" s="5">
        <f>O3023/E3023</f>
        <v>1.9728021451829152E-2</v>
      </c>
      <c r="T3023" t="s">
        <v>8310</v>
      </c>
      <c r="U3023" t="s">
        <v>8312</v>
      </c>
    </row>
    <row r="3024" spans="1:21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0">
        <f t="shared" si="96"/>
        <v>42564.95380787037</v>
      </c>
      <c r="L3024" s="13" t="str">
        <f t="shared" si="97"/>
        <v>2016</v>
      </c>
      <c r="M3024" s="10">
        <f>(((I3024/60)/60)/24)+DATE(1970,1,1)</f>
        <v>42609.95380787037</v>
      </c>
      <c r="N3024" t="b">
        <v>0</v>
      </c>
      <c r="O3024">
        <v>62</v>
      </c>
      <c r="P3024" t="b">
        <v>1</v>
      </c>
      <c r="Q3024" t="s">
        <v>8303</v>
      </c>
      <c r="R3024" s="6">
        <f>E3024/D3024</f>
        <v>1.0087999999999999</v>
      </c>
      <c r="S3024" s="5">
        <f>O3024/E3024</f>
        <v>6.1459159397303726E-3</v>
      </c>
      <c r="T3024" t="s">
        <v>8310</v>
      </c>
      <c r="U3024" t="s">
        <v>8312</v>
      </c>
    </row>
    <row r="3025" spans="1:21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0">
        <f t="shared" si="96"/>
        <v>42121.675763888896</v>
      </c>
      <c r="L3025" s="13" t="str">
        <f t="shared" si="97"/>
        <v>2015</v>
      </c>
      <c r="M3025" s="10">
        <f>(((I3025/60)/60)/24)+DATE(1970,1,1)</f>
        <v>42166.675763888896</v>
      </c>
      <c r="N3025" t="b">
        <v>0</v>
      </c>
      <c r="O3025">
        <v>6</v>
      </c>
      <c r="P3025" t="b">
        <v>1</v>
      </c>
      <c r="Q3025" t="s">
        <v>8303</v>
      </c>
      <c r="R3025" s="6">
        <f>E3025/D3025</f>
        <v>1.03</v>
      </c>
      <c r="S3025" s="5">
        <f>O3025/E3025</f>
        <v>8.321775312066574E-3</v>
      </c>
      <c r="T3025" t="s">
        <v>8310</v>
      </c>
      <c r="U3025" t="s">
        <v>8312</v>
      </c>
    </row>
    <row r="3026" spans="1:21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0">
        <f t="shared" si="96"/>
        <v>41158.993923611109</v>
      </c>
      <c r="L3026" s="13" t="str">
        <f t="shared" si="97"/>
        <v>2012</v>
      </c>
      <c r="M3026" s="10">
        <f>(((I3026/60)/60)/24)+DATE(1970,1,1)</f>
        <v>41188.993923611109</v>
      </c>
      <c r="N3026" t="b">
        <v>0</v>
      </c>
      <c r="O3026">
        <v>182</v>
      </c>
      <c r="P3026" t="b">
        <v>1</v>
      </c>
      <c r="Q3026" t="s">
        <v>8303</v>
      </c>
      <c r="R3026" s="6">
        <f>E3026/D3026</f>
        <v>2.4641999999999999</v>
      </c>
      <c r="S3026" s="5">
        <f>O3026/E3026</f>
        <v>1.4771528285041798E-2</v>
      </c>
      <c r="T3026" t="s">
        <v>8310</v>
      </c>
      <c r="U3026" t="s">
        <v>8312</v>
      </c>
    </row>
    <row r="3027" spans="1:21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0">
        <f t="shared" si="96"/>
        <v>41761.509409722225</v>
      </c>
      <c r="L3027" s="13" t="str">
        <f t="shared" si="97"/>
        <v>2014</v>
      </c>
      <c r="M3027" s="10">
        <f>(((I3027/60)/60)/24)+DATE(1970,1,1)</f>
        <v>41789.666666666664</v>
      </c>
      <c r="N3027" t="b">
        <v>0</v>
      </c>
      <c r="O3027">
        <v>145</v>
      </c>
      <c r="P3027" t="b">
        <v>1</v>
      </c>
      <c r="Q3027" t="s">
        <v>8303</v>
      </c>
      <c r="R3027" s="6">
        <f>E3027/D3027</f>
        <v>3.0219999999999998</v>
      </c>
      <c r="S3027" s="5">
        <f>O3027/E3027</f>
        <v>1.9192587690271344E-2</v>
      </c>
      <c r="T3027" t="s">
        <v>8310</v>
      </c>
      <c r="U3027" t="s">
        <v>8312</v>
      </c>
    </row>
    <row r="3028" spans="1:21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0">
        <f t="shared" si="96"/>
        <v>42783.459398148145</v>
      </c>
      <c r="L3028" s="13" t="str">
        <f t="shared" si="97"/>
        <v>2017</v>
      </c>
      <c r="M3028" s="10">
        <f>(((I3028/60)/60)/24)+DATE(1970,1,1)</f>
        <v>42797.459398148145</v>
      </c>
      <c r="N3028" t="b">
        <v>0</v>
      </c>
      <c r="O3028">
        <v>25</v>
      </c>
      <c r="P3028" t="b">
        <v>1</v>
      </c>
      <c r="Q3028" t="s">
        <v>8303</v>
      </c>
      <c r="R3028" s="6">
        <f>E3028/D3028</f>
        <v>1.4333333333333333</v>
      </c>
      <c r="S3028" s="5">
        <f>O3028/E3028</f>
        <v>1.937984496124031E-2</v>
      </c>
      <c r="T3028" t="s">
        <v>8310</v>
      </c>
      <c r="U3028" t="s">
        <v>8312</v>
      </c>
    </row>
    <row r="3029" spans="1:21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0">
        <f t="shared" si="96"/>
        <v>42053.704293981486</v>
      </c>
      <c r="L3029" s="13" t="str">
        <f t="shared" si="97"/>
        <v>2015</v>
      </c>
      <c r="M3029" s="10">
        <f>(((I3029/60)/60)/24)+DATE(1970,1,1)</f>
        <v>42083.662627314814</v>
      </c>
      <c r="N3029" t="b">
        <v>0</v>
      </c>
      <c r="O3029">
        <v>320</v>
      </c>
      <c r="P3029" t="b">
        <v>1</v>
      </c>
      <c r="Q3029" t="s">
        <v>8303</v>
      </c>
      <c r="R3029" s="6">
        <f>E3029/D3029</f>
        <v>1.3144</v>
      </c>
      <c r="S3029" s="5">
        <f>O3029/E3029</f>
        <v>6.0864272671941567E-3</v>
      </c>
      <c r="T3029" t="s">
        <v>8310</v>
      </c>
      <c r="U3029" t="s">
        <v>8312</v>
      </c>
    </row>
    <row r="3030" spans="1:21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0">
        <f t="shared" si="96"/>
        <v>42567.264178240745</v>
      </c>
      <c r="L3030" s="13" t="str">
        <f t="shared" si="97"/>
        <v>2016</v>
      </c>
      <c r="M3030" s="10">
        <f>(((I3030/60)/60)/24)+DATE(1970,1,1)</f>
        <v>42597.264178240745</v>
      </c>
      <c r="N3030" t="b">
        <v>0</v>
      </c>
      <c r="O3030">
        <v>99</v>
      </c>
      <c r="P3030" t="b">
        <v>1</v>
      </c>
      <c r="Q3030" t="s">
        <v>8303</v>
      </c>
      <c r="R3030" s="6">
        <f>E3030/D3030</f>
        <v>1.6801999999999999</v>
      </c>
      <c r="S3030" s="5">
        <f>O3030/E3030</f>
        <v>1.1784311391501013E-2</v>
      </c>
      <c r="T3030" t="s">
        <v>8310</v>
      </c>
      <c r="U3030" t="s">
        <v>8312</v>
      </c>
    </row>
    <row r="3031" spans="1:21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0">
        <f t="shared" si="96"/>
        <v>41932.708877314813</v>
      </c>
      <c r="L3031" s="13" t="str">
        <f t="shared" si="97"/>
        <v>2014</v>
      </c>
      <c r="M3031" s="10">
        <f>(((I3031/60)/60)/24)+DATE(1970,1,1)</f>
        <v>41961.190972222219</v>
      </c>
      <c r="N3031" t="b">
        <v>0</v>
      </c>
      <c r="O3031">
        <v>348</v>
      </c>
      <c r="P3031" t="b">
        <v>1</v>
      </c>
      <c r="Q3031" t="s">
        <v>8303</v>
      </c>
      <c r="R3031" s="6">
        <f>E3031/D3031</f>
        <v>1.0967666666666667</v>
      </c>
      <c r="S3031" s="5">
        <f>O3031/E3031</f>
        <v>1.0576543172355105E-2</v>
      </c>
      <c r="T3031" t="s">
        <v>8310</v>
      </c>
      <c r="U3031" t="s">
        <v>8312</v>
      </c>
    </row>
    <row r="3032" spans="1:21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0">
        <f t="shared" si="96"/>
        <v>42233.747349537036</v>
      </c>
      <c r="L3032" s="13" t="str">
        <f t="shared" si="97"/>
        <v>2015</v>
      </c>
      <c r="M3032" s="10">
        <f>(((I3032/60)/60)/24)+DATE(1970,1,1)</f>
        <v>42263.747349537036</v>
      </c>
      <c r="N3032" t="b">
        <v>0</v>
      </c>
      <c r="O3032">
        <v>41</v>
      </c>
      <c r="P3032" t="b">
        <v>1</v>
      </c>
      <c r="Q3032" t="s">
        <v>8303</v>
      </c>
      <c r="R3032" s="6">
        <f>E3032/D3032</f>
        <v>1.0668571428571429</v>
      </c>
      <c r="S3032" s="5">
        <f>O3032/E3032</f>
        <v>2.1960364220674881E-2</v>
      </c>
      <c r="T3032" t="s">
        <v>8310</v>
      </c>
      <c r="U3032" t="s">
        <v>8312</v>
      </c>
    </row>
    <row r="3033" spans="1:21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0">
        <f t="shared" si="96"/>
        <v>42597.882488425923</v>
      </c>
      <c r="L3033" s="13" t="str">
        <f t="shared" si="97"/>
        <v>2016</v>
      </c>
      <c r="M3033" s="10">
        <f>(((I3033/60)/60)/24)+DATE(1970,1,1)</f>
        <v>42657.882488425923</v>
      </c>
      <c r="N3033" t="b">
        <v>0</v>
      </c>
      <c r="O3033">
        <v>29</v>
      </c>
      <c r="P3033" t="b">
        <v>1</v>
      </c>
      <c r="Q3033" t="s">
        <v>8303</v>
      </c>
      <c r="R3033" s="6">
        <f>E3033/D3033</f>
        <v>1</v>
      </c>
      <c r="S3033" s="5">
        <f>O3033/E3033</f>
        <v>1.9333333333333334E-2</v>
      </c>
      <c r="T3033" t="s">
        <v>8310</v>
      </c>
      <c r="U3033" t="s">
        <v>8312</v>
      </c>
    </row>
    <row r="3034" spans="1:21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0">
        <f t="shared" si="96"/>
        <v>42228.044664351852</v>
      </c>
      <c r="L3034" s="13" t="str">
        <f t="shared" si="97"/>
        <v>2015</v>
      </c>
      <c r="M3034" s="10">
        <f>(((I3034/60)/60)/24)+DATE(1970,1,1)</f>
        <v>42258.044664351852</v>
      </c>
      <c r="N3034" t="b">
        <v>0</v>
      </c>
      <c r="O3034">
        <v>25</v>
      </c>
      <c r="P3034" t="b">
        <v>1</v>
      </c>
      <c r="Q3034" t="s">
        <v>8303</v>
      </c>
      <c r="R3034" s="6">
        <f>E3034/D3034</f>
        <v>1.272</v>
      </c>
      <c r="S3034" s="5">
        <f>O3034/E3034</f>
        <v>1.9654088050314465E-2</v>
      </c>
      <c r="T3034" t="s">
        <v>8310</v>
      </c>
      <c r="U3034" t="s">
        <v>8312</v>
      </c>
    </row>
    <row r="3035" spans="1:21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0">
        <f t="shared" si="96"/>
        <v>42570.110243055555</v>
      </c>
      <c r="L3035" s="13" t="str">
        <f t="shared" si="97"/>
        <v>2016</v>
      </c>
      <c r="M3035" s="10">
        <f>(((I3035/60)/60)/24)+DATE(1970,1,1)</f>
        <v>42600.110243055555</v>
      </c>
      <c r="N3035" t="b">
        <v>0</v>
      </c>
      <c r="O3035">
        <v>23</v>
      </c>
      <c r="P3035" t="b">
        <v>1</v>
      </c>
      <c r="Q3035" t="s">
        <v>8303</v>
      </c>
      <c r="R3035" s="6">
        <f>E3035/D3035</f>
        <v>1.4653333333333334</v>
      </c>
      <c r="S3035" s="5">
        <f>O3035/E3035</f>
        <v>5.2320291173794361E-3</v>
      </c>
      <c r="T3035" t="s">
        <v>8310</v>
      </c>
      <c r="U3035" t="s">
        <v>8312</v>
      </c>
    </row>
    <row r="3036" spans="1:21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0">
        <f t="shared" si="96"/>
        <v>42644.535358796296</v>
      </c>
      <c r="L3036" s="13" t="str">
        <f t="shared" si="97"/>
        <v>2016</v>
      </c>
      <c r="M3036" s="10">
        <f>(((I3036/60)/60)/24)+DATE(1970,1,1)</f>
        <v>42675.165972222225</v>
      </c>
      <c r="N3036" t="b">
        <v>0</v>
      </c>
      <c r="O3036">
        <v>1260</v>
      </c>
      <c r="P3036" t="b">
        <v>1</v>
      </c>
      <c r="Q3036" t="s">
        <v>8303</v>
      </c>
      <c r="R3036" s="6">
        <f>E3036/D3036</f>
        <v>1.1253599999999999</v>
      </c>
      <c r="S3036" s="5">
        <f>O3036/E3036</f>
        <v>1.1196417146513116E-2</v>
      </c>
      <c r="T3036" t="s">
        <v>8310</v>
      </c>
      <c r="U3036" t="s">
        <v>8312</v>
      </c>
    </row>
    <row r="3037" spans="1:21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0">
        <f t="shared" si="96"/>
        <v>41368.560289351852</v>
      </c>
      <c r="L3037" s="13" t="str">
        <f t="shared" si="97"/>
        <v>2013</v>
      </c>
      <c r="M3037" s="10">
        <f>(((I3037/60)/60)/24)+DATE(1970,1,1)</f>
        <v>41398.560289351852</v>
      </c>
      <c r="N3037" t="b">
        <v>0</v>
      </c>
      <c r="O3037">
        <v>307</v>
      </c>
      <c r="P3037" t="b">
        <v>1</v>
      </c>
      <c r="Q3037" t="s">
        <v>8303</v>
      </c>
      <c r="R3037" s="6">
        <f>E3037/D3037</f>
        <v>1.0878684000000001</v>
      </c>
      <c r="S3037" s="5">
        <f>O3037/E3037</f>
        <v>1.128813007161528E-2</v>
      </c>
      <c r="T3037" t="s">
        <v>8310</v>
      </c>
      <c r="U3037" t="s">
        <v>8312</v>
      </c>
    </row>
    <row r="3038" spans="1:21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0">
        <f t="shared" si="96"/>
        <v>41466.785231481481</v>
      </c>
      <c r="L3038" s="13" t="str">
        <f t="shared" si="97"/>
        <v>2013</v>
      </c>
      <c r="M3038" s="10">
        <f>(((I3038/60)/60)/24)+DATE(1970,1,1)</f>
        <v>41502.499305555553</v>
      </c>
      <c r="N3038" t="b">
        <v>0</v>
      </c>
      <c r="O3038">
        <v>329</v>
      </c>
      <c r="P3038" t="b">
        <v>1</v>
      </c>
      <c r="Q3038" t="s">
        <v>8303</v>
      </c>
      <c r="R3038" s="6">
        <f>E3038/D3038</f>
        <v>1.26732</v>
      </c>
      <c r="S3038" s="5">
        <f>O3038/E3038</f>
        <v>1.0384117665625098E-2</v>
      </c>
      <c r="T3038" t="s">
        <v>8310</v>
      </c>
      <c r="U3038" t="s">
        <v>8312</v>
      </c>
    </row>
    <row r="3039" spans="1:21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0">
        <f t="shared" si="96"/>
        <v>40378.893206018518</v>
      </c>
      <c r="L3039" s="13" t="str">
        <f t="shared" si="97"/>
        <v>2010</v>
      </c>
      <c r="M3039" s="10">
        <f>(((I3039/60)/60)/24)+DATE(1970,1,1)</f>
        <v>40453.207638888889</v>
      </c>
      <c r="N3039" t="b">
        <v>0</v>
      </c>
      <c r="O3039">
        <v>32</v>
      </c>
      <c r="P3039" t="b">
        <v>1</v>
      </c>
      <c r="Q3039" t="s">
        <v>8303</v>
      </c>
      <c r="R3039" s="6">
        <f>E3039/D3039</f>
        <v>2.1320000000000001</v>
      </c>
      <c r="S3039" s="5">
        <f>O3039/E3039</f>
        <v>3.0018761726078799E-2</v>
      </c>
      <c r="T3039" t="s">
        <v>8310</v>
      </c>
      <c r="U3039" t="s">
        <v>8312</v>
      </c>
    </row>
    <row r="3040" spans="1:21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0">
        <f t="shared" si="96"/>
        <v>42373.252280092594</v>
      </c>
      <c r="L3040" s="13" t="str">
        <f t="shared" si="97"/>
        <v>2016</v>
      </c>
      <c r="M3040" s="10">
        <f>(((I3040/60)/60)/24)+DATE(1970,1,1)</f>
        <v>42433.252280092594</v>
      </c>
      <c r="N3040" t="b">
        <v>0</v>
      </c>
      <c r="O3040">
        <v>27</v>
      </c>
      <c r="P3040" t="b">
        <v>1</v>
      </c>
      <c r="Q3040" t="s">
        <v>8303</v>
      </c>
      <c r="R3040" s="6">
        <f>E3040/D3040</f>
        <v>1.0049999999999999</v>
      </c>
      <c r="S3040" s="5">
        <f>O3040/E3040</f>
        <v>2.6865671641791045E-2</v>
      </c>
      <c r="T3040" t="s">
        <v>8310</v>
      </c>
      <c r="U3040" t="s">
        <v>8312</v>
      </c>
    </row>
    <row r="3041" spans="1:21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0">
        <f t="shared" si="96"/>
        <v>41610.794421296298</v>
      </c>
      <c r="L3041" s="13" t="str">
        <f t="shared" si="97"/>
        <v>2013</v>
      </c>
      <c r="M3041" s="10">
        <f>(((I3041/60)/60)/24)+DATE(1970,1,1)</f>
        <v>41637.332638888889</v>
      </c>
      <c r="N3041" t="b">
        <v>0</v>
      </c>
      <c r="O3041">
        <v>236</v>
      </c>
      <c r="P3041" t="b">
        <v>1</v>
      </c>
      <c r="Q3041" t="s">
        <v>8303</v>
      </c>
      <c r="R3041" s="6">
        <f>E3041/D3041</f>
        <v>1.0871389999999999</v>
      </c>
      <c r="S3041" s="5">
        <f>O3041/E3041</f>
        <v>1.085417780063083E-2</v>
      </c>
      <c r="T3041" t="s">
        <v>8310</v>
      </c>
      <c r="U3041" t="s">
        <v>8312</v>
      </c>
    </row>
    <row r="3042" spans="1:21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0">
        <f t="shared" si="96"/>
        <v>42177.791909722218</v>
      </c>
      <c r="L3042" s="13" t="str">
        <f t="shared" si="97"/>
        <v>2015</v>
      </c>
      <c r="M3042" s="10">
        <f>(((I3042/60)/60)/24)+DATE(1970,1,1)</f>
        <v>42181.958333333328</v>
      </c>
      <c r="N3042" t="b">
        <v>0</v>
      </c>
      <c r="O3042">
        <v>42</v>
      </c>
      <c r="P3042" t="b">
        <v>1</v>
      </c>
      <c r="Q3042" t="s">
        <v>8303</v>
      </c>
      <c r="R3042" s="6">
        <f>E3042/D3042</f>
        <v>1.075</v>
      </c>
      <c r="S3042" s="5">
        <f>O3042/E3042</f>
        <v>1.3023255813953489E-2</v>
      </c>
      <c r="T3042" t="s">
        <v>8310</v>
      </c>
      <c r="U3042" t="s">
        <v>8312</v>
      </c>
    </row>
    <row r="3043" spans="1:21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0">
        <f t="shared" si="96"/>
        <v>42359.868611111116</v>
      </c>
      <c r="L3043" s="13" t="str">
        <f t="shared" si="97"/>
        <v>2015</v>
      </c>
      <c r="M3043" s="10">
        <f>(((I3043/60)/60)/24)+DATE(1970,1,1)</f>
        <v>42389.868611111116</v>
      </c>
      <c r="N3043" t="b">
        <v>0</v>
      </c>
      <c r="O3043">
        <v>95</v>
      </c>
      <c r="P3043" t="b">
        <v>1</v>
      </c>
      <c r="Q3043" t="s">
        <v>8303</v>
      </c>
      <c r="R3043" s="6">
        <f>E3043/D3043</f>
        <v>1.1048192771084338</v>
      </c>
      <c r="S3043" s="5">
        <f>O3043/E3043</f>
        <v>1.0359869138495093E-2</v>
      </c>
      <c r="T3043" t="s">
        <v>8310</v>
      </c>
      <c r="U3043" t="s">
        <v>8312</v>
      </c>
    </row>
    <row r="3044" spans="1:21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0">
        <f t="shared" si="96"/>
        <v>42253.688043981485</v>
      </c>
      <c r="L3044" s="13" t="str">
        <f t="shared" si="97"/>
        <v>2015</v>
      </c>
      <c r="M3044" s="10">
        <f>(((I3044/60)/60)/24)+DATE(1970,1,1)</f>
        <v>42283.688043981485</v>
      </c>
      <c r="N3044" t="b">
        <v>0</v>
      </c>
      <c r="O3044">
        <v>37</v>
      </c>
      <c r="P3044" t="b">
        <v>1</v>
      </c>
      <c r="Q3044" t="s">
        <v>8303</v>
      </c>
      <c r="R3044" s="6">
        <f>E3044/D3044</f>
        <v>1.28</v>
      </c>
      <c r="S3044" s="5">
        <f>O3044/E3044</f>
        <v>1.9270833333333334E-2</v>
      </c>
      <c r="T3044" t="s">
        <v>8310</v>
      </c>
      <c r="U3044" t="s">
        <v>8312</v>
      </c>
    </row>
    <row r="3045" spans="1:21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0">
        <f t="shared" si="96"/>
        <v>42083.070590277777</v>
      </c>
      <c r="L3045" s="13" t="str">
        <f t="shared" si="97"/>
        <v>2015</v>
      </c>
      <c r="M3045" s="10">
        <f>(((I3045/60)/60)/24)+DATE(1970,1,1)</f>
        <v>42110.118055555555</v>
      </c>
      <c r="N3045" t="b">
        <v>0</v>
      </c>
      <c r="O3045">
        <v>128</v>
      </c>
      <c r="P3045" t="b">
        <v>1</v>
      </c>
      <c r="Q3045" t="s">
        <v>8303</v>
      </c>
      <c r="R3045" s="6">
        <f>E3045/D3045</f>
        <v>1.1000666666666667</v>
      </c>
      <c r="S3045" s="5">
        <f>O3045/E3045</f>
        <v>7.7571056299618208E-3</v>
      </c>
      <c r="T3045" t="s">
        <v>8310</v>
      </c>
      <c r="U3045" t="s">
        <v>8312</v>
      </c>
    </row>
    <row r="3046" spans="1:21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0">
        <f t="shared" si="96"/>
        <v>42387.7268287037</v>
      </c>
      <c r="L3046" s="13" t="str">
        <f t="shared" si="97"/>
        <v>2016</v>
      </c>
      <c r="M3046" s="10">
        <f>(((I3046/60)/60)/24)+DATE(1970,1,1)</f>
        <v>42402.7268287037</v>
      </c>
      <c r="N3046" t="b">
        <v>0</v>
      </c>
      <c r="O3046">
        <v>156</v>
      </c>
      <c r="P3046" t="b">
        <v>1</v>
      </c>
      <c r="Q3046" t="s">
        <v>8303</v>
      </c>
      <c r="R3046" s="6">
        <f>E3046/D3046</f>
        <v>1.0934166666666667</v>
      </c>
      <c r="S3046" s="5">
        <f>O3046/E3046</f>
        <v>1.1889337702918985E-2</v>
      </c>
      <c r="T3046" t="s">
        <v>8310</v>
      </c>
      <c r="U3046" t="s">
        <v>8312</v>
      </c>
    </row>
    <row r="3047" spans="1:21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0">
        <f t="shared" si="96"/>
        <v>41843.155729166669</v>
      </c>
      <c r="L3047" s="13" t="str">
        <f t="shared" si="97"/>
        <v>2014</v>
      </c>
      <c r="M3047" s="10">
        <f>(((I3047/60)/60)/24)+DATE(1970,1,1)</f>
        <v>41873.155729166669</v>
      </c>
      <c r="N3047" t="b">
        <v>0</v>
      </c>
      <c r="O3047">
        <v>64</v>
      </c>
      <c r="P3047" t="b">
        <v>1</v>
      </c>
      <c r="Q3047" t="s">
        <v>8303</v>
      </c>
      <c r="R3047" s="6">
        <f>E3047/D3047</f>
        <v>1.3270650000000002</v>
      </c>
      <c r="S3047" s="5">
        <f>O3047/E3047</f>
        <v>1.2056681473778601E-2</v>
      </c>
      <c r="T3047" t="s">
        <v>8310</v>
      </c>
      <c r="U3047" t="s">
        <v>8312</v>
      </c>
    </row>
    <row r="3048" spans="1:21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0">
        <f t="shared" si="96"/>
        <v>41862.803078703706</v>
      </c>
      <c r="L3048" s="13" t="str">
        <f t="shared" si="97"/>
        <v>2014</v>
      </c>
      <c r="M3048" s="10">
        <f>(((I3048/60)/60)/24)+DATE(1970,1,1)</f>
        <v>41892.202777777777</v>
      </c>
      <c r="N3048" t="b">
        <v>0</v>
      </c>
      <c r="O3048">
        <v>58</v>
      </c>
      <c r="P3048" t="b">
        <v>1</v>
      </c>
      <c r="Q3048" t="s">
        <v>8303</v>
      </c>
      <c r="R3048" s="6">
        <f>E3048/D3048</f>
        <v>1.9084810126582279</v>
      </c>
      <c r="S3048" s="5">
        <f>O3048/E3048</f>
        <v>3.846919148371692E-3</v>
      </c>
      <c r="T3048" t="s">
        <v>8310</v>
      </c>
      <c r="U3048" t="s">
        <v>8312</v>
      </c>
    </row>
    <row r="3049" spans="1:21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0">
        <f t="shared" si="96"/>
        <v>42443.989050925928</v>
      </c>
      <c r="L3049" s="13" t="str">
        <f t="shared" si="97"/>
        <v>2016</v>
      </c>
      <c r="M3049" s="10">
        <f>(((I3049/60)/60)/24)+DATE(1970,1,1)</f>
        <v>42487.552777777775</v>
      </c>
      <c r="N3049" t="b">
        <v>0</v>
      </c>
      <c r="O3049">
        <v>20</v>
      </c>
      <c r="P3049" t="b">
        <v>1</v>
      </c>
      <c r="Q3049" t="s">
        <v>8303</v>
      </c>
      <c r="R3049" s="6">
        <f>E3049/D3049</f>
        <v>1.49</v>
      </c>
      <c r="S3049" s="5">
        <f>O3049/E3049</f>
        <v>2.6845637583892617E-2</v>
      </c>
      <c r="T3049" t="s">
        <v>8310</v>
      </c>
      <c r="U3049" t="s">
        <v>8312</v>
      </c>
    </row>
    <row r="3050" spans="1:21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0">
        <f t="shared" si="96"/>
        <v>41975.901180555549</v>
      </c>
      <c r="L3050" s="13" t="str">
        <f t="shared" si="97"/>
        <v>2014</v>
      </c>
      <c r="M3050" s="10">
        <f>(((I3050/60)/60)/24)+DATE(1970,1,1)</f>
        <v>42004.890277777777</v>
      </c>
      <c r="N3050" t="b">
        <v>0</v>
      </c>
      <c r="O3050">
        <v>47</v>
      </c>
      <c r="P3050" t="b">
        <v>1</v>
      </c>
      <c r="Q3050" t="s">
        <v>8303</v>
      </c>
      <c r="R3050" s="6">
        <f>E3050/D3050</f>
        <v>1.6639999999999999</v>
      </c>
      <c r="S3050" s="5">
        <f>O3050/E3050</f>
        <v>5.6490384615384614E-3</v>
      </c>
      <c r="T3050" t="s">
        <v>8310</v>
      </c>
      <c r="U3050" t="s">
        <v>8312</v>
      </c>
    </row>
    <row r="3051" spans="1:21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0">
        <f t="shared" si="96"/>
        <v>42139.014525462961</v>
      </c>
      <c r="L3051" s="13" t="str">
        <f t="shared" si="97"/>
        <v>2015</v>
      </c>
      <c r="M3051" s="10">
        <f>(((I3051/60)/60)/24)+DATE(1970,1,1)</f>
        <v>42169.014525462961</v>
      </c>
      <c r="N3051" t="b">
        <v>0</v>
      </c>
      <c r="O3051">
        <v>54</v>
      </c>
      <c r="P3051" t="b">
        <v>1</v>
      </c>
      <c r="Q3051" t="s">
        <v>8303</v>
      </c>
      <c r="R3051" s="6">
        <f>E3051/D3051</f>
        <v>1.0666666666666667</v>
      </c>
      <c r="S3051" s="5">
        <f>O3051/E3051</f>
        <v>1.35E-2</v>
      </c>
      <c r="T3051" t="s">
        <v>8310</v>
      </c>
      <c r="U3051" t="s">
        <v>8312</v>
      </c>
    </row>
    <row r="3052" spans="1:21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0">
        <f t="shared" si="96"/>
        <v>42465.16851851852</v>
      </c>
      <c r="L3052" s="13" t="str">
        <f t="shared" si="97"/>
        <v>2016</v>
      </c>
      <c r="M3052" s="10">
        <f>(((I3052/60)/60)/24)+DATE(1970,1,1)</f>
        <v>42495.16851851852</v>
      </c>
      <c r="N3052" t="b">
        <v>0</v>
      </c>
      <c r="O3052">
        <v>9</v>
      </c>
      <c r="P3052" t="b">
        <v>1</v>
      </c>
      <c r="Q3052" t="s">
        <v>8303</v>
      </c>
      <c r="R3052" s="6">
        <f>E3052/D3052</f>
        <v>1.06</v>
      </c>
      <c r="S3052" s="5">
        <f>O3052/E3052</f>
        <v>1.4150943396226415E-2</v>
      </c>
      <c r="T3052" t="s">
        <v>8310</v>
      </c>
      <c r="U3052" t="s">
        <v>8312</v>
      </c>
    </row>
    <row r="3053" spans="1:21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0">
        <f t="shared" si="96"/>
        <v>42744.416030092587</v>
      </c>
      <c r="L3053" s="13" t="str">
        <f t="shared" si="97"/>
        <v>2017</v>
      </c>
      <c r="M3053" s="10">
        <f>(((I3053/60)/60)/24)+DATE(1970,1,1)</f>
        <v>42774.416030092587</v>
      </c>
      <c r="N3053" t="b">
        <v>1</v>
      </c>
      <c r="O3053">
        <v>35</v>
      </c>
      <c r="P3053" t="b">
        <v>0</v>
      </c>
      <c r="Q3053" t="s">
        <v>8303</v>
      </c>
      <c r="R3053" s="6">
        <f>E3053/D3053</f>
        <v>0.23628571428571429</v>
      </c>
      <c r="S3053" s="5">
        <f>O3053/E3053</f>
        <v>4.2321644498186213E-2</v>
      </c>
      <c r="T3053" t="s">
        <v>8310</v>
      </c>
      <c r="U3053" t="s">
        <v>8312</v>
      </c>
    </row>
    <row r="3054" spans="1:21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0">
        <f t="shared" si="96"/>
        <v>42122.670069444444</v>
      </c>
      <c r="L3054" s="13" t="str">
        <f t="shared" si="97"/>
        <v>2015</v>
      </c>
      <c r="M3054" s="10">
        <f>(((I3054/60)/60)/24)+DATE(1970,1,1)</f>
        <v>42152.665972222225</v>
      </c>
      <c r="N3054" t="b">
        <v>0</v>
      </c>
      <c r="O3054">
        <v>2</v>
      </c>
      <c r="P3054" t="b">
        <v>0</v>
      </c>
      <c r="Q3054" t="s">
        <v>8303</v>
      </c>
      <c r="R3054" s="6">
        <f>E3054/D3054</f>
        <v>1.5E-3</v>
      </c>
      <c r="S3054" s="5">
        <f>O3054/E3054</f>
        <v>2.6666666666666668E-2</v>
      </c>
      <c r="T3054" t="s">
        <v>8310</v>
      </c>
      <c r="U3054" t="s">
        <v>8312</v>
      </c>
    </row>
    <row r="3055" spans="1:21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0">
        <f t="shared" si="96"/>
        <v>41862.761724537035</v>
      </c>
      <c r="L3055" s="13" t="str">
        <f t="shared" si="97"/>
        <v>2014</v>
      </c>
      <c r="M3055" s="10">
        <f>(((I3055/60)/60)/24)+DATE(1970,1,1)</f>
        <v>41914.165972222225</v>
      </c>
      <c r="N3055" t="b">
        <v>0</v>
      </c>
      <c r="O3055">
        <v>3</v>
      </c>
      <c r="P3055" t="b">
        <v>0</v>
      </c>
      <c r="Q3055" t="s">
        <v>8303</v>
      </c>
      <c r="R3055" s="6">
        <f>E3055/D3055</f>
        <v>4.0000000000000001E-3</v>
      </c>
      <c r="S3055" s="5">
        <f>O3055/E3055</f>
        <v>7.4999999999999997E-2</v>
      </c>
      <c r="T3055" t="s">
        <v>8310</v>
      </c>
      <c r="U3055" t="s">
        <v>8312</v>
      </c>
    </row>
    <row r="3056" spans="1:21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0">
        <f t="shared" si="96"/>
        <v>42027.832800925928</v>
      </c>
      <c r="L3056" s="13" t="str">
        <f t="shared" si="97"/>
        <v>2015</v>
      </c>
      <c r="M3056" s="10">
        <f>(((I3056/60)/60)/24)+DATE(1970,1,1)</f>
        <v>42065.044444444444</v>
      </c>
      <c r="N3056" t="b">
        <v>0</v>
      </c>
      <c r="O3056">
        <v>0</v>
      </c>
      <c r="P3056" t="b">
        <v>0</v>
      </c>
      <c r="Q3056" t="s">
        <v>8303</v>
      </c>
      <c r="R3056" s="6">
        <f>E3056/D3056</f>
        <v>0</v>
      </c>
      <c r="S3056" s="5" t="e">
        <f>O3056/E3056</f>
        <v>#DIV/0!</v>
      </c>
      <c r="T3056" t="s">
        <v>8310</v>
      </c>
      <c r="U3056" t="s">
        <v>8312</v>
      </c>
    </row>
    <row r="3057" spans="1:21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0">
        <f t="shared" si="96"/>
        <v>41953.95821759259</v>
      </c>
      <c r="L3057" s="13" t="str">
        <f t="shared" si="97"/>
        <v>2014</v>
      </c>
      <c r="M3057" s="10">
        <f>(((I3057/60)/60)/24)+DATE(1970,1,1)</f>
        <v>42013.95821759259</v>
      </c>
      <c r="N3057" t="b">
        <v>0</v>
      </c>
      <c r="O3057">
        <v>1</v>
      </c>
      <c r="P3057" t="b">
        <v>0</v>
      </c>
      <c r="Q3057" t="s">
        <v>8303</v>
      </c>
      <c r="R3057" s="6">
        <f>E3057/D3057</f>
        <v>5.0000000000000002E-5</v>
      </c>
      <c r="S3057" s="5">
        <f>O3057/E3057</f>
        <v>1</v>
      </c>
      <c r="T3057" t="s">
        <v>8310</v>
      </c>
      <c r="U3057" t="s">
        <v>8312</v>
      </c>
    </row>
    <row r="3058" spans="1:21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0">
        <f t="shared" si="96"/>
        <v>41851.636388888888</v>
      </c>
      <c r="L3058" s="13" t="str">
        <f t="shared" si="97"/>
        <v>2014</v>
      </c>
      <c r="M3058" s="10">
        <f>(((I3058/60)/60)/24)+DATE(1970,1,1)</f>
        <v>41911.636388888888</v>
      </c>
      <c r="N3058" t="b">
        <v>0</v>
      </c>
      <c r="O3058">
        <v>0</v>
      </c>
      <c r="P3058" t="b">
        <v>0</v>
      </c>
      <c r="Q3058" t="s">
        <v>8303</v>
      </c>
      <c r="R3058" s="6">
        <f>E3058/D3058</f>
        <v>0</v>
      </c>
      <c r="S3058" s="5" t="e">
        <f>O3058/E3058</f>
        <v>#DIV/0!</v>
      </c>
      <c r="T3058" t="s">
        <v>8310</v>
      </c>
      <c r="U3058" t="s">
        <v>8312</v>
      </c>
    </row>
    <row r="3059" spans="1:21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0">
        <f t="shared" si="96"/>
        <v>42433.650590277779</v>
      </c>
      <c r="L3059" s="13" t="str">
        <f t="shared" si="97"/>
        <v>2016</v>
      </c>
      <c r="M3059" s="10">
        <f>(((I3059/60)/60)/24)+DATE(1970,1,1)</f>
        <v>42463.608923611115</v>
      </c>
      <c r="N3059" t="b">
        <v>0</v>
      </c>
      <c r="O3059">
        <v>0</v>
      </c>
      <c r="P3059" t="b">
        <v>0</v>
      </c>
      <c r="Q3059" t="s">
        <v>8303</v>
      </c>
      <c r="R3059" s="6">
        <f>E3059/D3059</f>
        <v>0</v>
      </c>
      <c r="S3059" s="5" t="e">
        <f>O3059/E3059</f>
        <v>#DIV/0!</v>
      </c>
      <c r="T3059" t="s">
        <v>8310</v>
      </c>
      <c r="U3059" t="s">
        <v>8312</v>
      </c>
    </row>
    <row r="3060" spans="1:21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0">
        <f t="shared" si="96"/>
        <v>42460.374305555553</v>
      </c>
      <c r="L3060" s="13" t="str">
        <f t="shared" si="97"/>
        <v>2016</v>
      </c>
      <c r="M3060" s="10">
        <f>(((I3060/60)/60)/24)+DATE(1970,1,1)</f>
        <v>42510.374305555553</v>
      </c>
      <c r="N3060" t="b">
        <v>0</v>
      </c>
      <c r="O3060">
        <v>3</v>
      </c>
      <c r="P3060" t="b">
        <v>0</v>
      </c>
      <c r="Q3060" t="s">
        <v>8303</v>
      </c>
      <c r="R3060" s="6">
        <f>E3060/D3060</f>
        <v>1.6666666666666666E-4</v>
      </c>
      <c r="S3060" s="5">
        <f>O3060/E3060</f>
        <v>1</v>
      </c>
      <c r="T3060" t="s">
        <v>8310</v>
      </c>
      <c r="U3060" t="s">
        <v>8312</v>
      </c>
    </row>
    <row r="3061" spans="1:21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0">
        <f t="shared" si="96"/>
        <v>41829.935717592591</v>
      </c>
      <c r="L3061" s="13" t="str">
        <f t="shared" si="97"/>
        <v>2014</v>
      </c>
      <c r="M3061" s="10">
        <f>(((I3061/60)/60)/24)+DATE(1970,1,1)</f>
        <v>41859.935717592591</v>
      </c>
      <c r="N3061" t="b">
        <v>0</v>
      </c>
      <c r="O3061">
        <v>11</v>
      </c>
      <c r="P3061" t="b">
        <v>0</v>
      </c>
      <c r="Q3061" t="s">
        <v>8303</v>
      </c>
      <c r="R3061" s="6">
        <f>E3061/D3061</f>
        <v>3.0066666666666665E-2</v>
      </c>
      <c r="S3061" s="5">
        <f>O3061/E3061</f>
        <v>2.4390243902439025E-2</v>
      </c>
      <c r="T3061" t="s">
        <v>8310</v>
      </c>
      <c r="U3061" t="s">
        <v>8312</v>
      </c>
    </row>
    <row r="3062" spans="1:21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0">
        <f t="shared" si="96"/>
        <v>42245.274699074071</v>
      </c>
      <c r="L3062" s="13" t="str">
        <f t="shared" si="97"/>
        <v>2015</v>
      </c>
      <c r="M3062" s="10">
        <f>(((I3062/60)/60)/24)+DATE(1970,1,1)</f>
        <v>42275.274699074071</v>
      </c>
      <c r="N3062" t="b">
        <v>0</v>
      </c>
      <c r="O3062">
        <v>6</v>
      </c>
      <c r="P3062" t="b">
        <v>0</v>
      </c>
      <c r="Q3062" t="s">
        <v>8303</v>
      </c>
      <c r="R3062" s="6">
        <f>E3062/D3062</f>
        <v>1.5227272727272728E-3</v>
      </c>
      <c r="S3062" s="5">
        <f>O3062/E3062</f>
        <v>1.7910447761194031E-2</v>
      </c>
      <c r="T3062" t="s">
        <v>8310</v>
      </c>
      <c r="U3062" t="s">
        <v>8312</v>
      </c>
    </row>
    <row r="3063" spans="1:21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0">
        <f t="shared" si="96"/>
        <v>41834.784120370372</v>
      </c>
      <c r="L3063" s="13" t="str">
        <f t="shared" si="97"/>
        <v>2014</v>
      </c>
      <c r="M3063" s="10">
        <f>(((I3063/60)/60)/24)+DATE(1970,1,1)</f>
        <v>41864.784120370372</v>
      </c>
      <c r="N3063" t="b">
        <v>0</v>
      </c>
      <c r="O3063">
        <v>0</v>
      </c>
      <c r="P3063" t="b">
        <v>0</v>
      </c>
      <c r="Q3063" t="s">
        <v>8303</v>
      </c>
      <c r="R3063" s="6">
        <f>E3063/D3063</f>
        <v>0</v>
      </c>
      <c r="S3063" s="5" t="e">
        <f>O3063/E3063</f>
        <v>#DIV/0!</v>
      </c>
      <c r="T3063" t="s">
        <v>8310</v>
      </c>
      <c r="U3063" t="s">
        <v>8312</v>
      </c>
    </row>
    <row r="3064" spans="1:21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0">
        <f t="shared" si="96"/>
        <v>42248.535787037035</v>
      </c>
      <c r="L3064" s="13" t="str">
        <f t="shared" si="97"/>
        <v>2015</v>
      </c>
      <c r="M3064" s="10">
        <f>(((I3064/60)/60)/24)+DATE(1970,1,1)</f>
        <v>42277.75</v>
      </c>
      <c r="N3064" t="b">
        <v>0</v>
      </c>
      <c r="O3064">
        <v>67</v>
      </c>
      <c r="P3064" t="b">
        <v>0</v>
      </c>
      <c r="Q3064" t="s">
        <v>8303</v>
      </c>
      <c r="R3064" s="6">
        <f>E3064/D3064</f>
        <v>0.66839999999999999</v>
      </c>
      <c r="S3064" s="5">
        <f>O3064/E3064</f>
        <v>1.0023937761819269E-2</v>
      </c>
      <c r="T3064" t="s">
        <v>8310</v>
      </c>
      <c r="U3064" t="s">
        <v>8312</v>
      </c>
    </row>
    <row r="3065" spans="1:21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0">
        <f t="shared" si="96"/>
        <v>42630.922893518517</v>
      </c>
      <c r="L3065" s="13" t="str">
        <f t="shared" si="97"/>
        <v>2016</v>
      </c>
      <c r="M3065" s="10">
        <f>(((I3065/60)/60)/24)+DATE(1970,1,1)</f>
        <v>42665.922893518517</v>
      </c>
      <c r="N3065" t="b">
        <v>0</v>
      </c>
      <c r="O3065">
        <v>23</v>
      </c>
      <c r="P3065" t="b">
        <v>0</v>
      </c>
      <c r="Q3065" t="s">
        <v>8303</v>
      </c>
      <c r="R3065" s="6">
        <f>E3065/D3065</f>
        <v>0.19566666666666666</v>
      </c>
      <c r="S3065" s="5">
        <f>O3065/E3065</f>
        <v>3.9182282793867124E-2</v>
      </c>
      <c r="T3065" t="s">
        <v>8310</v>
      </c>
      <c r="U3065" t="s">
        <v>8312</v>
      </c>
    </row>
    <row r="3066" spans="1:21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0">
        <f t="shared" si="96"/>
        <v>42299.130162037036</v>
      </c>
      <c r="L3066" s="13" t="str">
        <f t="shared" si="97"/>
        <v>2015</v>
      </c>
      <c r="M3066" s="10">
        <f>(((I3066/60)/60)/24)+DATE(1970,1,1)</f>
        <v>42330.290972222225</v>
      </c>
      <c r="N3066" t="b">
        <v>0</v>
      </c>
      <c r="O3066">
        <v>72</v>
      </c>
      <c r="P3066" t="b">
        <v>0</v>
      </c>
      <c r="Q3066" t="s">
        <v>8303</v>
      </c>
      <c r="R3066" s="6">
        <f>E3066/D3066</f>
        <v>0.11294666666666667</v>
      </c>
      <c r="S3066" s="5">
        <f>O3066/E3066</f>
        <v>8.4995868256404206E-3</v>
      </c>
      <c r="T3066" t="s">
        <v>8310</v>
      </c>
      <c r="U3066" t="s">
        <v>8312</v>
      </c>
    </row>
    <row r="3067" spans="1:21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0">
        <f t="shared" si="96"/>
        <v>41825.055231481485</v>
      </c>
      <c r="L3067" s="13" t="str">
        <f t="shared" si="97"/>
        <v>2014</v>
      </c>
      <c r="M3067" s="10">
        <f>(((I3067/60)/60)/24)+DATE(1970,1,1)</f>
        <v>41850.055231481485</v>
      </c>
      <c r="N3067" t="b">
        <v>0</v>
      </c>
      <c r="O3067">
        <v>2</v>
      </c>
      <c r="P3067" t="b">
        <v>0</v>
      </c>
      <c r="Q3067" t="s">
        <v>8303</v>
      </c>
      <c r="R3067" s="6">
        <f>E3067/D3067</f>
        <v>4.0000000000000002E-4</v>
      </c>
      <c r="S3067" s="5">
        <f>O3067/E3067</f>
        <v>0.2</v>
      </c>
      <c r="T3067" t="s">
        <v>8310</v>
      </c>
      <c r="U3067" t="s">
        <v>8312</v>
      </c>
    </row>
    <row r="3068" spans="1:21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0">
        <f t="shared" si="96"/>
        <v>42531.228437500002</v>
      </c>
      <c r="L3068" s="13" t="str">
        <f t="shared" si="97"/>
        <v>2016</v>
      </c>
      <c r="M3068" s="10">
        <f>(((I3068/60)/60)/24)+DATE(1970,1,1)</f>
        <v>42561.228437500002</v>
      </c>
      <c r="N3068" t="b">
        <v>0</v>
      </c>
      <c r="O3068">
        <v>15</v>
      </c>
      <c r="P3068" t="b">
        <v>0</v>
      </c>
      <c r="Q3068" t="s">
        <v>8303</v>
      </c>
      <c r="R3068" s="6">
        <f>E3068/D3068</f>
        <v>0.11985714285714286</v>
      </c>
      <c r="S3068" s="5">
        <f>O3068/E3068</f>
        <v>3.5756853396901072E-4</v>
      </c>
      <c r="T3068" t="s">
        <v>8310</v>
      </c>
      <c r="U3068" t="s">
        <v>8312</v>
      </c>
    </row>
    <row r="3069" spans="1:21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0">
        <f t="shared" si="96"/>
        <v>42226.938414351855</v>
      </c>
      <c r="L3069" s="13" t="str">
        <f t="shared" si="97"/>
        <v>2015</v>
      </c>
      <c r="M3069" s="10">
        <f>(((I3069/60)/60)/24)+DATE(1970,1,1)</f>
        <v>42256.938414351855</v>
      </c>
      <c r="N3069" t="b">
        <v>0</v>
      </c>
      <c r="O3069">
        <v>1</v>
      </c>
      <c r="P3069" t="b">
        <v>0</v>
      </c>
      <c r="Q3069" t="s">
        <v>8303</v>
      </c>
      <c r="R3069" s="6">
        <f>E3069/D3069</f>
        <v>2.5000000000000001E-2</v>
      </c>
      <c r="S3069" s="5">
        <f>O3069/E3069</f>
        <v>5.0000000000000001E-3</v>
      </c>
      <c r="T3069" t="s">
        <v>8310</v>
      </c>
      <c r="U3069" t="s">
        <v>8312</v>
      </c>
    </row>
    <row r="3070" spans="1:21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0">
        <f t="shared" si="96"/>
        <v>42263.691574074073</v>
      </c>
      <c r="L3070" s="13" t="str">
        <f t="shared" si="97"/>
        <v>2015</v>
      </c>
      <c r="M3070" s="10">
        <f>(((I3070/60)/60)/24)+DATE(1970,1,1)</f>
        <v>42293.691574074073</v>
      </c>
      <c r="N3070" t="b">
        <v>0</v>
      </c>
      <c r="O3070">
        <v>2</v>
      </c>
      <c r="P3070" t="b">
        <v>0</v>
      </c>
      <c r="Q3070" t="s">
        <v>8303</v>
      </c>
      <c r="R3070" s="6">
        <f>E3070/D3070</f>
        <v>6.9999999999999999E-4</v>
      </c>
      <c r="S3070" s="5">
        <f>O3070/E3070</f>
        <v>1.1428571428571429E-2</v>
      </c>
      <c r="T3070" t="s">
        <v>8310</v>
      </c>
      <c r="U3070" t="s">
        <v>8312</v>
      </c>
    </row>
    <row r="3071" spans="1:21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0">
        <f t="shared" si="96"/>
        <v>41957.833726851852</v>
      </c>
      <c r="L3071" s="13" t="str">
        <f t="shared" si="97"/>
        <v>2014</v>
      </c>
      <c r="M3071" s="10">
        <f>(((I3071/60)/60)/24)+DATE(1970,1,1)</f>
        <v>41987.833726851852</v>
      </c>
      <c r="N3071" t="b">
        <v>0</v>
      </c>
      <c r="O3071">
        <v>7</v>
      </c>
      <c r="P3071" t="b">
        <v>0</v>
      </c>
      <c r="Q3071" t="s">
        <v>8303</v>
      </c>
      <c r="R3071" s="6">
        <f>E3071/D3071</f>
        <v>0.14099999999999999</v>
      </c>
      <c r="S3071" s="5">
        <f>O3071/E3071</f>
        <v>4.9645390070921988E-2</v>
      </c>
      <c r="T3071" t="s">
        <v>8310</v>
      </c>
      <c r="U3071" t="s">
        <v>8312</v>
      </c>
    </row>
    <row r="3072" spans="1:21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0">
        <f t="shared" si="96"/>
        <v>42690.733437499999</v>
      </c>
      <c r="L3072" s="13" t="str">
        <f t="shared" si="97"/>
        <v>2016</v>
      </c>
      <c r="M3072" s="10">
        <f>(((I3072/60)/60)/24)+DATE(1970,1,1)</f>
        <v>42711.733437499999</v>
      </c>
      <c r="N3072" t="b">
        <v>0</v>
      </c>
      <c r="O3072">
        <v>16</v>
      </c>
      <c r="P3072" t="b">
        <v>0</v>
      </c>
      <c r="Q3072" t="s">
        <v>8303</v>
      </c>
      <c r="R3072" s="6">
        <f>E3072/D3072</f>
        <v>3.3399999999999999E-2</v>
      </c>
      <c r="S3072" s="5">
        <f>O3072/E3072</f>
        <v>4.790419161676647E-2</v>
      </c>
      <c r="T3072" t="s">
        <v>8310</v>
      </c>
      <c r="U3072" t="s">
        <v>8312</v>
      </c>
    </row>
    <row r="3073" spans="1:21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0">
        <f t="shared" si="96"/>
        <v>42097.732418981483</v>
      </c>
      <c r="L3073" s="13" t="str">
        <f t="shared" si="97"/>
        <v>2015</v>
      </c>
      <c r="M3073" s="10">
        <f>(((I3073/60)/60)/24)+DATE(1970,1,1)</f>
        <v>42115.249305555553</v>
      </c>
      <c r="N3073" t="b">
        <v>0</v>
      </c>
      <c r="O3073">
        <v>117</v>
      </c>
      <c r="P3073" t="b">
        <v>0</v>
      </c>
      <c r="Q3073" t="s">
        <v>8303</v>
      </c>
      <c r="R3073" s="6">
        <f>E3073/D3073</f>
        <v>0.59775</v>
      </c>
      <c r="S3073" s="5">
        <f>O3073/E3073</f>
        <v>1.631116687578419E-2</v>
      </c>
      <c r="T3073" t="s">
        <v>8310</v>
      </c>
      <c r="U3073" t="s">
        <v>8312</v>
      </c>
    </row>
    <row r="3074" spans="1:21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0">
        <f t="shared" si="96"/>
        <v>42658.690532407403</v>
      </c>
      <c r="L3074" s="13" t="str">
        <f t="shared" si="97"/>
        <v>2016</v>
      </c>
      <c r="M3074" s="10">
        <f>(((I3074/60)/60)/24)+DATE(1970,1,1)</f>
        <v>42673.073611111111</v>
      </c>
      <c r="N3074" t="b">
        <v>0</v>
      </c>
      <c r="O3074">
        <v>2</v>
      </c>
      <c r="P3074" t="b">
        <v>0</v>
      </c>
      <c r="Q3074" t="s">
        <v>8303</v>
      </c>
      <c r="R3074" s="6">
        <f>E3074/D3074</f>
        <v>1.6666666666666666E-4</v>
      </c>
      <c r="S3074" s="5">
        <f>O3074/E3074</f>
        <v>1</v>
      </c>
      <c r="T3074" t="s">
        <v>8310</v>
      </c>
      <c r="U3074" t="s">
        <v>8312</v>
      </c>
    </row>
    <row r="3075" spans="1:21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0">
        <f t="shared" ref="K3075:K3138" si="98">(((J3075/60)/60)/24)+DATE(1970,1,1)</f>
        <v>42111.684027777781</v>
      </c>
      <c r="L3075" s="13" t="str">
        <f t="shared" ref="L3075:L3138" si="99">TEXT(K3075,"yyyy")</f>
        <v>2015</v>
      </c>
      <c r="M3075" s="10">
        <f>(((I3075/60)/60)/24)+DATE(1970,1,1)</f>
        <v>42169.804861111115</v>
      </c>
      <c r="N3075" t="b">
        <v>0</v>
      </c>
      <c r="O3075">
        <v>7</v>
      </c>
      <c r="P3075" t="b">
        <v>0</v>
      </c>
      <c r="Q3075" t="s">
        <v>8303</v>
      </c>
      <c r="R3075" s="6">
        <f>E3075/D3075</f>
        <v>2.3035714285714285E-4</v>
      </c>
      <c r="S3075" s="5">
        <f>O3075/E3075</f>
        <v>1.0852713178294573E-2</v>
      </c>
      <c r="T3075" t="s">
        <v>8310</v>
      </c>
      <c r="U3075" t="s">
        <v>8312</v>
      </c>
    </row>
    <row r="3076" spans="1:21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0">
        <f t="shared" si="98"/>
        <v>42409.571284722217</v>
      </c>
      <c r="L3076" s="13" t="str">
        <f t="shared" si="99"/>
        <v>2016</v>
      </c>
      <c r="M3076" s="10">
        <f>(((I3076/60)/60)/24)+DATE(1970,1,1)</f>
        <v>42439.571284722217</v>
      </c>
      <c r="N3076" t="b">
        <v>0</v>
      </c>
      <c r="O3076">
        <v>3</v>
      </c>
      <c r="P3076" t="b">
        <v>0</v>
      </c>
      <c r="Q3076" t="s">
        <v>8303</v>
      </c>
      <c r="R3076" s="6">
        <f>E3076/D3076</f>
        <v>8.8000000000000003E-4</v>
      </c>
      <c r="S3076" s="5">
        <f>O3076/E3076</f>
        <v>0.13636363636363635</v>
      </c>
      <c r="T3076" t="s">
        <v>8310</v>
      </c>
      <c r="U3076" t="s">
        <v>8312</v>
      </c>
    </row>
    <row r="3077" spans="1:21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0">
        <f t="shared" si="98"/>
        <v>42551.102314814809</v>
      </c>
      <c r="L3077" s="13" t="str">
        <f t="shared" si="99"/>
        <v>2016</v>
      </c>
      <c r="M3077" s="10">
        <f>(((I3077/60)/60)/24)+DATE(1970,1,1)</f>
        <v>42601.102314814809</v>
      </c>
      <c r="N3077" t="b">
        <v>0</v>
      </c>
      <c r="O3077">
        <v>20</v>
      </c>
      <c r="P3077" t="b">
        <v>0</v>
      </c>
      <c r="Q3077" t="s">
        <v>8303</v>
      </c>
      <c r="R3077" s="6">
        <f>E3077/D3077</f>
        <v>8.6400000000000005E-2</v>
      </c>
      <c r="S3077" s="5">
        <f>O3077/E3077</f>
        <v>1.5432098765432098E-2</v>
      </c>
      <c r="T3077" t="s">
        <v>8310</v>
      </c>
      <c r="U3077" t="s">
        <v>8312</v>
      </c>
    </row>
    <row r="3078" spans="1:21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0">
        <f t="shared" si="98"/>
        <v>42226.651886574073</v>
      </c>
      <c r="L3078" s="13" t="str">
        <f t="shared" si="99"/>
        <v>2015</v>
      </c>
      <c r="M3078" s="10">
        <f>(((I3078/60)/60)/24)+DATE(1970,1,1)</f>
        <v>42286.651886574073</v>
      </c>
      <c r="N3078" t="b">
        <v>0</v>
      </c>
      <c r="O3078">
        <v>50</v>
      </c>
      <c r="P3078" t="b">
        <v>0</v>
      </c>
      <c r="Q3078" t="s">
        <v>8303</v>
      </c>
      <c r="R3078" s="6">
        <f>E3078/D3078</f>
        <v>0.15060000000000001</v>
      </c>
      <c r="S3078" s="5">
        <f>O3078/E3078</f>
        <v>3.3200531208499334E-2</v>
      </c>
      <c r="T3078" t="s">
        <v>8310</v>
      </c>
      <c r="U3078" t="s">
        <v>8312</v>
      </c>
    </row>
    <row r="3079" spans="1:21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0">
        <f t="shared" si="98"/>
        <v>42766.956921296296</v>
      </c>
      <c r="L3079" s="13" t="str">
        <f t="shared" si="99"/>
        <v>2017</v>
      </c>
      <c r="M3079" s="10">
        <f>(((I3079/60)/60)/24)+DATE(1970,1,1)</f>
        <v>42796.956921296296</v>
      </c>
      <c r="N3079" t="b">
        <v>0</v>
      </c>
      <c r="O3079">
        <v>2</v>
      </c>
      <c r="P3079" t="b">
        <v>0</v>
      </c>
      <c r="Q3079" t="s">
        <v>8303</v>
      </c>
      <c r="R3079" s="6">
        <f>E3079/D3079</f>
        <v>4.7727272727272731E-3</v>
      </c>
      <c r="S3079" s="5">
        <f>O3079/E3079</f>
        <v>1.9047619047619049E-2</v>
      </c>
      <c r="T3079" t="s">
        <v>8310</v>
      </c>
      <c r="U3079" t="s">
        <v>8312</v>
      </c>
    </row>
    <row r="3080" spans="1:21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0">
        <f t="shared" si="98"/>
        <v>42031.138831018514</v>
      </c>
      <c r="L3080" s="13" t="str">
        <f t="shared" si="99"/>
        <v>2015</v>
      </c>
      <c r="M3080" s="10">
        <f>(((I3080/60)/60)/24)+DATE(1970,1,1)</f>
        <v>42061.138831018514</v>
      </c>
      <c r="N3080" t="b">
        <v>0</v>
      </c>
      <c r="O3080">
        <v>3</v>
      </c>
      <c r="P3080" t="b">
        <v>0</v>
      </c>
      <c r="Q3080" t="s">
        <v>8303</v>
      </c>
      <c r="R3080" s="6">
        <f>E3080/D3080</f>
        <v>1.1833333333333333E-3</v>
      </c>
      <c r="S3080" s="5">
        <f>O3080/E3080</f>
        <v>4.2253521126760563E-2</v>
      </c>
      <c r="T3080" t="s">
        <v>8310</v>
      </c>
      <c r="U3080" t="s">
        <v>8312</v>
      </c>
    </row>
    <row r="3081" spans="1:21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0">
        <f t="shared" si="98"/>
        <v>42055.713368055556</v>
      </c>
      <c r="L3081" s="13" t="str">
        <f t="shared" si="99"/>
        <v>2015</v>
      </c>
      <c r="M3081" s="10">
        <f>(((I3081/60)/60)/24)+DATE(1970,1,1)</f>
        <v>42085.671701388885</v>
      </c>
      <c r="N3081" t="b">
        <v>0</v>
      </c>
      <c r="O3081">
        <v>27</v>
      </c>
      <c r="P3081" t="b">
        <v>0</v>
      </c>
      <c r="Q3081" t="s">
        <v>8303</v>
      </c>
      <c r="R3081" s="6">
        <f>E3081/D3081</f>
        <v>8.4173998587352451E-3</v>
      </c>
      <c r="S3081" s="5">
        <f>O3081/E3081</f>
        <v>2.4051309460181719E-3</v>
      </c>
      <c r="T3081" t="s">
        <v>8310</v>
      </c>
      <c r="U3081" t="s">
        <v>8312</v>
      </c>
    </row>
    <row r="3082" spans="1:21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0">
        <f t="shared" si="98"/>
        <v>41940.028287037036</v>
      </c>
      <c r="L3082" s="13" t="str">
        <f t="shared" si="99"/>
        <v>2014</v>
      </c>
      <c r="M3082" s="10">
        <f>(((I3082/60)/60)/24)+DATE(1970,1,1)</f>
        <v>42000.0699537037</v>
      </c>
      <c r="N3082" t="b">
        <v>0</v>
      </c>
      <c r="O3082">
        <v>7</v>
      </c>
      <c r="P3082" t="b">
        <v>0</v>
      </c>
      <c r="Q3082" t="s">
        <v>8303</v>
      </c>
      <c r="R3082" s="6">
        <f>E3082/D3082</f>
        <v>1.8799999999999999E-4</v>
      </c>
      <c r="S3082" s="5">
        <f>O3082/E3082</f>
        <v>1.8617021276595744E-2</v>
      </c>
      <c r="T3082" t="s">
        <v>8310</v>
      </c>
      <c r="U3082" t="s">
        <v>8312</v>
      </c>
    </row>
    <row r="3083" spans="1:21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0">
        <f t="shared" si="98"/>
        <v>42237.181608796294</v>
      </c>
      <c r="L3083" s="13" t="str">
        <f t="shared" si="99"/>
        <v>2015</v>
      </c>
      <c r="M3083" s="10">
        <f>(((I3083/60)/60)/24)+DATE(1970,1,1)</f>
        <v>42267.181608796294</v>
      </c>
      <c r="N3083" t="b">
        <v>0</v>
      </c>
      <c r="O3083">
        <v>5</v>
      </c>
      <c r="P3083" t="b">
        <v>0</v>
      </c>
      <c r="Q3083" t="s">
        <v>8303</v>
      </c>
      <c r="R3083" s="6">
        <f>E3083/D3083</f>
        <v>2.1029999999999998E-3</v>
      </c>
      <c r="S3083" s="5">
        <f>O3083/E3083</f>
        <v>2.3775558725630053E-3</v>
      </c>
      <c r="T3083" t="s">
        <v>8310</v>
      </c>
      <c r="U3083" t="s">
        <v>8312</v>
      </c>
    </row>
    <row r="3084" spans="1:21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0">
        <f t="shared" si="98"/>
        <v>42293.922986111109</v>
      </c>
      <c r="L3084" s="13" t="str">
        <f t="shared" si="99"/>
        <v>2015</v>
      </c>
      <c r="M3084" s="10">
        <f>(((I3084/60)/60)/24)+DATE(1970,1,1)</f>
        <v>42323.96465277778</v>
      </c>
      <c r="N3084" t="b">
        <v>0</v>
      </c>
      <c r="O3084">
        <v>0</v>
      </c>
      <c r="P3084" t="b">
        <v>0</v>
      </c>
      <c r="Q3084" t="s">
        <v>8303</v>
      </c>
      <c r="R3084" s="6">
        <f>E3084/D3084</f>
        <v>0</v>
      </c>
      <c r="S3084" s="5" t="e">
        <f>O3084/E3084</f>
        <v>#DIV/0!</v>
      </c>
      <c r="T3084" t="s">
        <v>8310</v>
      </c>
      <c r="U3084" t="s">
        <v>8312</v>
      </c>
    </row>
    <row r="3085" spans="1:21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0">
        <f t="shared" si="98"/>
        <v>41853.563402777778</v>
      </c>
      <c r="L3085" s="13" t="str">
        <f t="shared" si="99"/>
        <v>2014</v>
      </c>
      <c r="M3085" s="10">
        <f>(((I3085/60)/60)/24)+DATE(1970,1,1)</f>
        <v>41883.208333333336</v>
      </c>
      <c r="N3085" t="b">
        <v>0</v>
      </c>
      <c r="O3085">
        <v>3</v>
      </c>
      <c r="P3085" t="b">
        <v>0</v>
      </c>
      <c r="Q3085" t="s">
        <v>8303</v>
      </c>
      <c r="R3085" s="6">
        <f>E3085/D3085</f>
        <v>2.8E-3</v>
      </c>
      <c r="S3085" s="5">
        <f>O3085/E3085</f>
        <v>5.3571428571428568E-2</v>
      </c>
      <c r="T3085" t="s">
        <v>8310</v>
      </c>
      <c r="U3085" t="s">
        <v>8312</v>
      </c>
    </row>
    <row r="3086" spans="1:21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0">
        <f t="shared" si="98"/>
        <v>42100.723738425921</v>
      </c>
      <c r="L3086" s="13" t="str">
        <f t="shared" si="99"/>
        <v>2015</v>
      </c>
      <c r="M3086" s="10">
        <f>(((I3086/60)/60)/24)+DATE(1970,1,1)</f>
        <v>42129.783333333333</v>
      </c>
      <c r="N3086" t="b">
        <v>0</v>
      </c>
      <c r="O3086">
        <v>6</v>
      </c>
      <c r="P3086" t="b">
        <v>0</v>
      </c>
      <c r="Q3086" t="s">
        <v>8303</v>
      </c>
      <c r="R3086" s="6">
        <f>E3086/D3086</f>
        <v>0.11579206701157921</v>
      </c>
      <c r="S3086" s="5">
        <f>O3086/E3086</f>
        <v>1.276595744680851E-2</v>
      </c>
      <c r="T3086" t="s">
        <v>8310</v>
      </c>
      <c r="U3086" t="s">
        <v>8312</v>
      </c>
    </row>
    <row r="3087" spans="1:21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0">
        <f t="shared" si="98"/>
        <v>42246.883784722217</v>
      </c>
      <c r="L3087" s="13" t="str">
        <f t="shared" si="99"/>
        <v>2015</v>
      </c>
      <c r="M3087" s="10">
        <f>(((I3087/60)/60)/24)+DATE(1970,1,1)</f>
        <v>42276.883784722217</v>
      </c>
      <c r="N3087" t="b">
        <v>0</v>
      </c>
      <c r="O3087">
        <v>9</v>
      </c>
      <c r="P3087" t="b">
        <v>0</v>
      </c>
      <c r="Q3087" t="s">
        <v>8303</v>
      </c>
      <c r="R3087" s="6">
        <f>E3087/D3087</f>
        <v>2.4400000000000002E-2</v>
      </c>
      <c r="S3087" s="5">
        <f>O3087/E3087</f>
        <v>1.4754098360655738E-2</v>
      </c>
      <c r="T3087" t="s">
        <v>8310</v>
      </c>
      <c r="U3087" t="s">
        <v>8312</v>
      </c>
    </row>
    <row r="3088" spans="1:21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0">
        <f t="shared" si="98"/>
        <v>42173.67082175926</v>
      </c>
      <c r="L3088" s="13" t="str">
        <f t="shared" si="99"/>
        <v>2015</v>
      </c>
      <c r="M3088" s="10">
        <f>(((I3088/60)/60)/24)+DATE(1970,1,1)</f>
        <v>42233.67082175926</v>
      </c>
      <c r="N3088" t="b">
        <v>0</v>
      </c>
      <c r="O3088">
        <v>3</v>
      </c>
      <c r="P3088" t="b">
        <v>0</v>
      </c>
      <c r="Q3088" t="s">
        <v>8303</v>
      </c>
      <c r="R3088" s="6">
        <f>E3088/D3088</f>
        <v>2.5000000000000001E-3</v>
      </c>
      <c r="S3088" s="5">
        <f>O3088/E3088</f>
        <v>0.06</v>
      </c>
      <c r="T3088" t="s">
        <v>8310</v>
      </c>
      <c r="U3088" t="s">
        <v>8312</v>
      </c>
    </row>
    <row r="3089" spans="1:21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0">
        <f t="shared" si="98"/>
        <v>42665.150347222225</v>
      </c>
      <c r="L3089" s="13" t="str">
        <f t="shared" si="99"/>
        <v>2016</v>
      </c>
      <c r="M3089" s="10">
        <f>(((I3089/60)/60)/24)+DATE(1970,1,1)</f>
        <v>42725.192013888889</v>
      </c>
      <c r="N3089" t="b">
        <v>0</v>
      </c>
      <c r="O3089">
        <v>2</v>
      </c>
      <c r="P3089" t="b">
        <v>0</v>
      </c>
      <c r="Q3089" t="s">
        <v>8303</v>
      </c>
      <c r="R3089" s="6">
        <f>E3089/D3089</f>
        <v>6.2500000000000003E-3</v>
      </c>
      <c r="S3089" s="5">
        <f>O3089/E3089</f>
        <v>1.6E-2</v>
      </c>
      <c r="T3089" t="s">
        <v>8310</v>
      </c>
      <c r="U3089" t="s">
        <v>8312</v>
      </c>
    </row>
    <row r="3090" spans="1:21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0">
        <f t="shared" si="98"/>
        <v>41981.57230324074</v>
      </c>
      <c r="L3090" s="13" t="str">
        <f t="shared" si="99"/>
        <v>2014</v>
      </c>
      <c r="M3090" s="10">
        <f>(((I3090/60)/60)/24)+DATE(1970,1,1)</f>
        <v>42012.570138888885</v>
      </c>
      <c r="N3090" t="b">
        <v>0</v>
      </c>
      <c r="O3090">
        <v>3</v>
      </c>
      <c r="P3090" t="b">
        <v>0</v>
      </c>
      <c r="Q3090" t="s">
        <v>8303</v>
      </c>
      <c r="R3090" s="6">
        <f>E3090/D3090</f>
        <v>1.9384615384615384E-3</v>
      </c>
      <c r="S3090" s="5">
        <f>O3090/E3090</f>
        <v>2.3809523809523808E-2</v>
      </c>
      <c r="T3090" t="s">
        <v>8310</v>
      </c>
      <c r="U3090" t="s">
        <v>8312</v>
      </c>
    </row>
    <row r="3091" spans="1:21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0">
        <f t="shared" si="98"/>
        <v>42528.542627314819</v>
      </c>
      <c r="L3091" s="13" t="str">
        <f t="shared" si="99"/>
        <v>2016</v>
      </c>
      <c r="M3091" s="10">
        <f>(((I3091/60)/60)/24)+DATE(1970,1,1)</f>
        <v>42560.082638888889</v>
      </c>
      <c r="N3091" t="b">
        <v>0</v>
      </c>
      <c r="O3091">
        <v>45</v>
      </c>
      <c r="P3091" t="b">
        <v>0</v>
      </c>
      <c r="Q3091" t="s">
        <v>8303</v>
      </c>
      <c r="R3091" s="6">
        <f>E3091/D3091</f>
        <v>0.23416000000000001</v>
      </c>
      <c r="S3091" s="5">
        <f>O3091/E3091</f>
        <v>7.687051588657328E-3</v>
      </c>
      <c r="T3091" t="s">
        <v>8310</v>
      </c>
      <c r="U3091" t="s">
        <v>8312</v>
      </c>
    </row>
    <row r="3092" spans="1:21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0">
        <f t="shared" si="98"/>
        <v>42065.818807870368</v>
      </c>
      <c r="L3092" s="13" t="str">
        <f t="shared" si="99"/>
        <v>2015</v>
      </c>
      <c r="M3092" s="10">
        <f>(((I3092/60)/60)/24)+DATE(1970,1,1)</f>
        <v>42125.777141203704</v>
      </c>
      <c r="N3092" t="b">
        <v>0</v>
      </c>
      <c r="O3092">
        <v>9</v>
      </c>
      <c r="P3092" t="b">
        <v>0</v>
      </c>
      <c r="Q3092" t="s">
        <v>8303</v>
      </c>
      <c r="R3092" s="6">
        <f>E3092/D3092</f>
        <v>5.080888888888889E-2</v>
      </c>
      <c r="S3092" s="5">
        <f>O3092/E3092</f>
        <v>7.8726382085374388E-4</v>
      </c>
      <c r="T3092" t="s">
        <v>8310</v>
      </c>
      <c r="U3092" t="s">
        <v>8312</v>
      </c>
    </row>
    <row r="3093" spans="1:21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0">
        <f t="shared" si="98"/>
        <v>42566.948414351849</v>
      </c>
      <c r="L3093" s="13" t="str">
        <f t="shared" si="99"/>
        <v>2016</v>
      </c>
      <c r="M3093" s="10">
        <f>(((I3093/60)/60)/24)+DATE(1970,1,1)</f>
        <v>42596.948414351849</v>
      </c>
      <c r="N3093" t="b">
        <v>0</v>
      </c>
      <c r="O3093">
        <v>9</v>
      </c>
      <c r="P3093" t="b">
        <v>0</v>
      </c>
      <c r="Q3093" t="s">
        <v>8303</v>
      </c>
      <c r="R3093" s="6">
        <f>E3093/D3093</f>
        <v>0.15920000000000001</v>
      </c>
      <c r="S3093" s="5">
        <f>O3093/E3093</f>
        <v>1.1306532663316583E-2</v>
      </c>
      <c r="T3093" t="s">
        <v>8310</v>
      </c>
      <c r="U3093" t="s">
        <v>8312</v>
      </c>
    </row>
    <row r="3094" spans="1:21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0">
        <f t="shared" si="98"/>
        <v>42255.619351851856</v>
      </c>
      <c r="L3094" s="13" t="str">
        <f t="shared" si="99"/>
        <v>2015</v>
      </c>
      <c r="M3094" s="10">
        <f>(((I3094/60)/60)/24)+DATE(1970,1,1)</f>
        <v>42292.916666666672</v>
      </c>
      <c r="N3094" t="b">
        <v>0</v>
      </c>
      <c r="O3094">
        <v>21</v>
      </c>
      <c r="P3094" t="b">
        <v>0</v>
      </c>
      <c r="Q3094" t="s">
        <v>8303</v>
      </c>
      <c r="R3094" s="6">
        <f>E3094/D3094</f>
        <v>1.1831900000000001E-2</v>
      </c>
      <c r="S3094" s="5">
        <f>O3094/E3094</f>
        <v>1.7748628707139173E-2</v>
      </c>
      <c r="T3094" t="s">
        <v>8310</v>
      </c>
      <c r="U3094" t="s">
        <v>8312</v>
      </c>
    </row>
    <row r="3095" spans="1:21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0">
        <f t="shared" si="98"/>
        <v>41760.909039351849</v>
      </c>
      <c r="L3095" s="13" t="str">
        <f t="shared" si="99"/>
        <v>2014</v>
      </c>
      <c r="M3095" s="10">
        <f>(((I3095/60)/60)/24)+DATE(1970,1,1)</f>
        <v>41791.165972222225</v>
      </c>
      <c r="N3095" t="b">
        <v>0</v>
      </c>
      <c r="O3095">
        <v>17</v>
      </c>
      <c r="P3095" t="b">
        <v>0</v>
      </c>
      <c r="Q3095" t="s">
        <v>8303</v>
      </c>
      <c r="R3095" s="6">
        <f>E3095/D3095</f>
        <v>0.22750000000000001</v>
      </c>
      <c r="S3095" s="5">
        <f>O3095/E3095</f>
        <v>1.8681318681318681E-2</v>
      </c>
      <c r="T3095" t="s">
        <v>8310</v>
      </c>
      <c r="U3095" t="s">
        <v>8312</v>
      </c>
    </row>
    <row r="3096" spans="1:21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0">
        <f t="shared" si="98"/>
        <v>42207.795787037037</v>
      </c>
      <c r="L3096" s="13" t="str">
        <f t="shared" si="99"/>
        <v>2015</v>
      </c>
      <c r="M3096" s="10">
        <f>(((I3096/60)/60)/24)+DATE(1970,1,1)</f>
        <v>42267.795787037037</v>
      </c>
      <c r="N3096" t="b">
        <v>0</v>
      </c>
      <c r="O3096">
        <v>1</v>
      </c>
      <c r="P3096" t="b">
        <v>0</v>
      </c>
      <c r="Q3096" t="s">
        <v>8303</v>
      </c>
      <c r="R3096" s="6">
        <f>E3096/D3096</f>
        <v>2.5000000000000001E-4</v>
      </c>
      <c r="S3096" s="5">
        <f>O3096/E3096</f>
        <v>0.04</v>
      </c>
      <c r="T3096" t="s">
        <v>8310</v>
      </c>
      <c r="U3096" t="s">
        <v>8312</v>
      </c>
    </row>
    <row r="3097" spans="1:21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0">
        <f t="shared" si="98"/>
        <v>42523.025231481486</v>
      </c>
      <c r="L3097" s="13" t="str">
        <f t="shared" si="99"/>
        <v>2016</v>
      </c>
      <c r="M3097" s="10">
        <f>(((I3097/60)/60)/24)+DATE(1970,1,1)</f>
        <v>42583.025231481486</v>
      </c>
      <c r="N3097" t="b">
        <v>0</v>
      </c>
      <c r="O3097">
        <v>1</v>
      </c>
      <c r="P3097" t="b">
        <v>0</v>
      </c>
      <c r="Q3097" t="s">
        <v>8303</v>
      </c>
      <c r="R3097" s="6">
        <f>E3097/D3097</f>
        <v>3.351206434316354E-3</v>
      </c>
      <c r="S3097" s="5">
        <f>O3097/E3097</f>
        <v>0.02</v>
      </c>
      <c r="T3097" t="s">
        <v>8310</v>
      </c>
      <c r="U3097" t="s">
        <v>8312</v>
      </c>
    </row>
    <row r="3098" spans="1:21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0">
        <f t="shared" si="98"/>
        <v>42114.825532407413</v>
      </c>
      <c r="L3098" s="13" t="str">
        <f t="shared" si="99"/>
        <v>2015</v>
      </c>
      <c r="M3098" s="10">
        <f>(((I3098/60)/60)/24)+DATE(1970,1,1)</f>
        <v>42144.825532407413</v>
      </c>
      <c r="N3098" t="b">
        <v>0</v>
      </c>
      <c r="O3098">
        <v>14</v>
      </c>
      <c r="P3098" t="b">
        <v>0</v>
      </c>
      <c r="Q3098" t="s">
        <v>8303</v>
      </c>
      <c r="R3098" s="6">
        <f>E3098/D3098</f>
        <v>3.9750000000000001E-2</v>
      </c>
      <c r="S3098" s="5">
        <f>O3098/E3098</f>
        <v>1.7610062893081761E-2</v>
      </c>
      <c r="T3098" t="s">
        <v>8310</v>
      </c>
      <c r="U3098" t="s">
        <v>8312</v>
      </c>
    </row>
    <row r="3099" spans="1:21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0">
        <f t="shared" si="98"/>
        <v>42629.503483796296</v>
      </c>
      <c r="L3099" s="13" t="str">
        <f t="shared" si="99"/>
        <v>2016</v>
      </c>
      <c r="M3099" s="10">
        <f>(((I3099/60)/60)/24)+DATE(1970,1,1)</f>
        <v>42650.583333333328</v>
      </c>
      <c r="N3099" t="b">
        <v>0</v>
      </c>
      <c r="O3099">
        <v>42</v>
      </c>
      <c r="P3099" t="b">
        <v>0</v>
      </c>
      <c r="Q3099" t="s">
        <v>8303</v>
      </c>
      <c r="R3099" s="6">
        <f>E3099/D3099</f>
        <v>0.17150000000000001</v>
      </c>
      <c r="S3099" s="5">
        <f>O3099/E3099</f>
        <v>2.4489795918367346E-2</v>
      </c>
      <c r="T3099" t="s">
        <v>8310</v>
      </c>
      <c r="U3099" t="s">
        <v>8312</v>
      </c>
    </row>
    <row r="3100" spans="1:21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0">
        <f t="shared" si="98"/>
        <v>42359.792233796295</v>
      </c>
      <c r="L3100" s="13" t="str">
        <f t="shared" si="99"/>
        <v>2015</v>
      </c>
      <c r="M3100" s="10">
        <f>(((I3100/60)/60)/24)+DATE(1970,1,1)</f>
        <v>42408.01180555555</v>
      </c>
      <c r="N3100" t="b">
        <v>0</v>
      </c>
      <c r="O3100">
        <v>27</v>
      </c>
      <c r="P3100" t="b">
        <v>0</v>
      </c>
      <c r="Q3100" t="s">
        <v>8303</v>
      </c>
      <c r="R3100" s="6">
        <f>E3100/D3100</f>
        <v>3.608004104669061E-2</v>
      </c>
      <c r="S3100" s="5">
        <f>O3100/E3100</f>
        <v>1.5358361774744027E-2</v>
      </c>
      <c r="T3100" t="s">
        <v>8310</v>
      </c>
      <c r="U3100" t="s">
        <v>8312</v>
      </c>
    </row>
    <row r="3101" spans="1:21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0">
        <f t="shared" si="98"/>
        <v>42382.189710648148</v>
      </c>
      <c r="L3101" s="13" t="str">
        <f t="shared" si="99"/>
        <v>2016</v>
      </c>
      <c r="M3101" s="10">
        <f>(((I3101/60)/60)/24)+DATE(1970,1,1)</f>
        <v>42412.189710648148</v>
      </c>
      <c r="N3101" t="b">
        <v>0</v>
      </c>
      <c r="O3101">
        <v>5</v>
      </c>
      <c r="P3101" t="b">
        <v>0</v>
      </c>
      <c r="Q3101" t="s">
        <v>8303</v>
      </c>
      <c r="R3101" s="6">
        <f>E3101/D3101</f>
        <v>0.13900000000000001</v>
      </c>
      <c r="S3101" s="5">
        <f>O3101/E3101</f>
        <v>1.7985611510791366E-2</v>
      </c>
      <c r="T3101" t="s">
        <v>8310</v>
      </c>
      <c r="U3101" t="s">
        <v>8312</v>
      </c>
    </row>
    <row r="3102" spans="1:21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0">
        <f t="shared" si="98"/>
        <v>41902.622395833336</v>
      </c>
      <c r="L3102" s="13" t="str">
        <f t="shared" si="99"/>
        <v>2014</v>
      </c>
      <c r="M3102" s="10">
        <f>(((I3102/60)/60)/24)+DATE(1970,1,1)</f>
        <v>41932.622395833336</v>
      </c>
      <c r="N3102" t="b">
        <v>0</v>
      </c>
      <c r="O3102">
        <v>13</v>
      </c>
      <c r="P3102" t="b">
        <v>0</v>
      </c>
      <c r="Q3102" t="s">
        <v>8303</v>
      </c>
      <c r="R3102" s="6">
        <f>E3102/D3102</f>
        <v>0.15225</v>
      </c>
      <c r="S3102" s="5">
        <f>O3102/E3102</f>
        <v>7.1154898741105635E-3</v>
      </c>
      <c r="T3102" t="s">
        <v>8310</v>
      </c>
      <c r="U3102" t="s">
        <v>8312</v>
      </c>
    </row>
    <row r="3103" spans="1:21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0">
        <f t="shared" si="98"/>
        <v>42171.383530092593</v>
      </c>
      <c r="L3103" s="13" t="str">
        <f t="shared" si="99"/>
        <v>2015</v>
      </c>
      <c r="M3103" s="10">
        <f>(((I3103/60)/60)/24)+DATE(1970,1,1)</f>
        <v>42201.330555555556</v>
      </c>
      <c r="N3103" t="b">
        <v>0</v>
      </c>
      <c r="O3103">
        <v>12</v>
      </c>
      <c r="P3103" t="b">
        <v>0</v>
      </c>
      <c r="Q3103" t="s">
        <v>8303</v>
      </c>
      <c r="R3103" s="6">
        <f>E3103/D3103</f>
        <v>0.12</v>
      </c>
      <c r="S3103" s="5">
        <f>O3103/E3103</f>
        <v>0.04</v>
      </c>
      <c r="T3103" t="s">
        <v>8310</v>
      </c>
      <c r="U3103" t="s">
        <v>8312</v>
      </c>
    </row>
    <row r="3104" spans="1:21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0">
        <f t="shared" si="98"/>
        <v>42555.340486111112</v>
      </c>
      <c r="L3104" s="13" t="str">
        <f t="shared" si="99"/>
        <v>2016</v>
      </c>
      <c r="M3104" s="10">
        <f>(((I3104/60)/60)/24)+DATE(1970,1,1)</f>
        <v>42605.340486111112</v>
      </c>
      <c r="N3104" t="b">
        <v>0</v>
      </c>
      <c r="O3104">
        <v>90</v>
      </c>
      <c r="P3104" t="b">
        <v>0</v>
      </c>
      <c r="Q3104" t="s">
        <v>8303</v>
      </c>
      <c r="R3104" s="6">
        <f>E3104/D3104</f>
        <v>0.391125</v>
      </c>
      <c r="S3104" s="5">
        <f>O3104/E3104</f>
        <v>1.4381591562799617E-2</v>
      </c>
      <c r="T3104" t="s">
        <v>8310</v>
      </c>
      <c r="U3104" t="s">
        <v>8312</v>
      </c>
    </row>
    <row r="3105" spans="1:21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0">
        <f t="shared" si="98"/>
        <v>42107.156319444446</v>
      </c>
      <c r="L3105" s="13" t="str">
        <f t="shared" si="99"/>
        <v>2015</v>
      </c>
      <c r="M3105" s="10">
        <f>(((I3105/60)/60)/24)+DATE(1970,1,1)</f>
        <v>42167.156319444446</v>
      </c>
      <c r="N3105" t="b">
        <v>0</v>
      </c>
      <c r="O3105">
        <v>2</v>
      </c>
      <c r="P3105" t="b">
        <v>0</v>
      </c>
      <c r="Q3105" t="s">
        <v>8303</v>
      </c>
      <c r="R3105" s="6">
        <f>E3105/D3105</f>
        <v>2.6829268292682929E-3</v>
      </c>
      <c r="S3105" s="5">
        <f>O3105/E3105</f>
        <v>0.18181818181818182</v>
      </c>
      <c r="T3105" t="s">
        <v>8310</v>
      </c>
      <c r="U3105" t="s">
        <v>8312</v>
      </c>
    </row>
    <row r="3106" spans="1:21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0">
        <f t="shared" si="98"/>
        <v>42006.908692129626</v>
      </c>
      <c r="L3106" s="13" t="str">
        <f t="shared" si="99"/>
        <v>2015</v>
      </c>
      <c r="M3106" s="10">
        <f>(((I3106/60)/60)/24)+DATE(1970,1,1)</f>
        <v>42038.083333333328</v>
      </c>
      <c r="N3106" t="b">
        <v>0</v>
      </c>
      <c r="O3106">
        <v>5</v>
      </c>
      <c r="P3106" t="b">
        <v>0</v>
      </c>
      <c r="Q3106" t="s">
        <v>8303</v>
      </c>
      <c r="R3106" s="6">
        <f>E3106/D3106</f>
        <v>0.29625000000000001</v>
      </c>
      <c r="S3106" s="5">
        <f>O3106/E3106</f>
        <v>4.2194092827004216E-3</v>
      </c>
      <c r="T3106" t="s">
        <v>8310</v>
      </c>
      <c r="U3106" t="s">
        <v>8312</v>
      </c>
    </row>
    <row r="3107" spans="1:21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0">
        <f t="shared" si="98"/>
        <v>41876.718935185185</v>
      </c>
      <c r="L3107" s="13" t="str">
        <f t="shared" si="99"/>
        <v>2014</v>
      </c>
      <c r="M3107" s="10">
        <f>(((I3107/60)/60)/24)+DATE(1970,1,1)</f>
        <v>41931.208333333336</v>
      </c>
      <c r="N3107" t="b">
        <v>0</v>
      </c>
      <c r="O3107">
        <v>31</v>
      </c>
      <c r="P3107" t="b">
        <v>0</v>
      </c>
      <c r="Q3107" t="s">
        <v>8303</v>
      </c>
      <c r="R3107" s="6">
        <f>E3107/D3107</f>
        <v>0.4236099230111206</v>
      </c>
      <c r="S3107" s="5">
        <f>O3107/E3107</f>
        <v>1.2520193861066236E-2</v>
      </c>
      <c r="T3107" t="s">
        <v>8310</v>
      </c>
      <c r="U3107" t="s">
        <v>8312</v>
      </c>
    </row>
    <row r="3108" spans="1:21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0">
        <f t="shared" si="98"/>
        <v>42241.429120370376</v>
      </c>
      <c r="L3108" s="13" t="str">
        <f t="shared" si="99"/>
        <v>2015</v>
      </c>
      <c r="M3108" s="10">
        <f>(((I3108/60)/60)/24)+DATE(1970,1,1)</f>
        <v>42263.916666666672</v>
      </c>
      <c r="N3108" t="b">
        <v>0</v>
      </c>
      <c r="O3108">
        <v>4</v>
      </c>
      <c r="P3108" t="b">
        <v>0</v>
      </c>
      <c r="Q3108" t="s">
        <v>8303</v>
      </c>
      <c r="R3108" s="6">
        <f>E3108/D3108</f>
        <v>4.1000000000000002E-2</v>
      </c>
      <c r="S3108" s="5">
        <f>O3108/E3108</f>
        <v>9.7560975609756101E-2</v>
      </c>
      <c r="T3108" t="s">
        <v>8310</v>
      </c>
      <c r="U3108" t="s">
        <v>8312</v>
      </c>
    </row>
    <row r="3109" spans="1:21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0">
        <f t="shared" si="98"/>
        <v>42128.814247685179</v>
      </c>
      <c r="L3109" s="13" t="str">
        <f t="shared" si="99"/>
        <v>2015</v>
      </c>
      <c r="M3109" s="10">
        <f>(((I3109/60)/60)/24)+DATE(1970,1,1)</f>
        <v>42135.814247685179</v>
      </c>
      <c r="N3109" t="b">
        <v>0</v>
      </c>
      <c r="O3109">
        <v>29</v>
      </c>
      <c r="P3109" t="b">
        <v>0</v>
      </c>
      <c r="Q3109" t="s">
        <v>8303</v>
      </c>
      <c r="R3109" s="6">
        <f>E3109/D3109</f>
        <v>0.197625</v>
      </c>
      <c r="S3109" s="5">
        <f>O3109/E3109</f>
        <v>3.668564199873498E-3</v>
      </c>
      <c r="T3109" t="s">
        <v>8310</v>
      </c>
      <c r="U3109" t="s">
        <v>8312</v>
      </c>
    </row>
    <row r="3110" spans="1:21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0">
        <f t="shared" si="98"/>
        <v>42062.680486111116</v>
      </c>
      <c r="L3110" s="13" t="str">
        <f t="shared" si="99"/>
        <v>2015</v>
      </c>
      <c r="M3110" s="10">
        <f>(((I3110/60)/60)/24)+DATE(1970,1,1)</f>
        <v>42122.638819444444</v>
      </c>
      <c r="N3110" t="b">
        <v>0</v>
      </c>
      <c r="O3110">
        <v>2</v>
      </c>
      <c r="P3110" t="b">
        <v>0</v>
      </c>
      <c r="Q3110" t="s">
        <v>8303</v>
      </c>
      <c r="R3110" s="6">
        <f>E3110/D3110</f>
        <v>5.1999999999999995E-4</v>
      </c>
      <c r="S3110" s="5">
        <f>O3110/E3110</f>
        <v>7.6923076923076927E-2</v>
      </c>
      <c r="T3110" t="s">
        <v>8310</v>
      </c>
      <c r="U3110" t="s">
        <v>8312</v>
      </c>
    </row>
    <row r="3111" spans="1:21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0">
        <f t="shared" si="98"/>
        <v>41844.125115740739</v>
      </c>
      <c r="L3111" s="13" t="str">
        <f t="shared" si="99"/>
        <v>2014</v>
      </c>
      <c r="M3111" s="10">
        <f>(((I3111/60)/60)/24)+DATE(1970,1,1)</f>
        <v>41879.125115740739</v>
      </c>
      <c r="N3111" t="b">
        <v>0</v>
      </c>
      <c r="O3111">
        <v>114</v>
      </c>
      <c r="P3111" t="b">
        <v>0</v>
      </c>
      <c r="Q3111" t="s">
        <v>8303</v>
      </c>
      <c r="R3111" s="6">
        <f>E3111/D3111</f>
        <v>0.25030188679245285</v>
      </c>
      <c r="S3111" s="5">
        <f>O3111/E3111</f>
        <v>1.7186793306196293E-2</v>
      </c>
      <c r="T3111" t="s">
        <v>8310</v>
      </c>
      <c r="U3111" t="s">
        <v>8312</v>
      </c>
    </row>
    <row r="3112" spans="1:21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0">
        <f t="shared" si="98"/>
        <v>42745.031469907408</v>
      </c>
      <c r="L3112" s="13" t="str">
        <f t="shared" si="99"/>
        <v>2017</v>
      </c>
      <c r="M3112" s="10">
        <f>(((I3112/60)/60)/24)+DATE(1970,1,1)</f>
        <v>42785.031469907408</v>
      </c>
      <c r="N3112" t="b">
        <v>0</v>
      </c>
      <c r="O3112">
        <v>1</v>
      </c>
      <c r="P3112" t="b">
        <v>0</v>
      </c>
      <c r="Q3112" t="s">
        <v>8303</v>
      </c>
      <c r="R3112" s="6">
        <f>E3112/D3112</f>
        <v>4.0000000000000002E-4</v>
      </c>
      <c r="S3112" s="5">
        <f>O3112/E3112</f>
        <v>0.1</v>
      </c>
      <c r="T3112" t="s">
        <v>8310</v>
      </c>
      <c r="U3112" t="s">
        <v>8312</v>
      </c>
    </row>
    <row r="3113" spans="1:21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0">
        <f t="shared" si="98"/>
        <v>41885.595138888886</v>
      </c>
      <c r="L3113" s="13" t="str">
        <f t="shared" si="99"/>
        <v>2014</v>
      </c>
      <c r="M3113" s="10">
        <f>(((I3113/60)/60)/24)+DATE(1970,1,1)</f>
        <v>41916.595138888886</v>
      </c>
      <c r="N3113" t="b">
        <v>0</v>
      </c>
      <c r="O3113">
        <v>76</v>
      </c>
      <c r="P3113" t="b">
        <v>0</v>
      </c>
      <c r="Q3113" t="s">
        <v>8303</v>
      </c>
      <c r="R3113" s="6">
        <f>E3113/D3113</f>
        <v>0.26640000000000003</v>
      </c>
      <c r="S3113" s="5">
        <f>O3113/E3113</f>
        <v>1.4264264264264264E-2</v>
      </c>
      <c r="T3113" t="s">
        <v>8310</v>
      </c>
      <c r="U3113" t="s">
        <v>8312</v>
      </c>
    </row>
    <row r="3114" spans="1:21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0">
        <f t="shared" si="98"/>
        <v>42615.121921296297</v>
      </c>
      <c r="L3114" s="13" t="str">
        <f t="shared" si="99"/>
        <v>2016</v>
      </c>
      <c r="M3114" s="10">
        <f>(((I3114/60)/60)/24)+DATE(1970,1,1)</f>
        <v>42675.121921296297</v>
      </c>
      <c r="N3114" t="b">
        <v>0</v>
      </c>
      <c r="O3114">
        <v>9</v>
      </c>
      <c r="P3114" t="b">
        <v>0</v>
      </c>
      <c r="Q3114" t="s">
        <v>8303</v>
      </c>
      <c r="R3114" s="6">
        <f>E3114/D3114</f>
        <v>4.7363636363636365E-2</v>
      </c>
      <c r="S3114" s="5">
        <f>O3114/E3114</f>
        <v>1.7274472168905951E-2</v>
      </c>
      <c r="T3114" t="s">
        <v>8310</v>
      </c>
      <c r="U3114" t="s">
        <v>8312</v>
      </c>
    </row>
    <row r="3115" spans="1:21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0">
        <f t="shared" si="98"/>
        <v>42081.731273148151</v>
      </c>
      <c r="L3115" s="13" t="str">
        <f t="shared" si="99"/>
        <v>2015</v>
      </c>
      <c r="M3115" s="10">
        <f>(((I3115/60)/60)/24)+DATE(1970,1,1)</f>
        <v>42111.731273148151</v>
      </c>
      <c r="N3115" t="b">
        <v>0</v>
      </c>
      <c r="O3115">
        <v>37</v>
      </c>
      <c r="P3115" t="b">
        <v>0</v>
      </c>
      <c r="Q3115" t="s">
        <v>8303</v>
      </c>
      <c r="R3115" s="6">
        <f>E3115/D3115</f>
        <v>4.2435339894712751E-2</v>
      </c>
      <c r="S3115" s="5">
        <f>O3115/E3115</f>
        <v>7.982740021574973E-3</v>
      </c>
      <c r="T3115" t="s">
        <v>8310</v>
      </c>
      <c r="U3115" t="s">
        <v>8312</v>
      </c>
    </row>
    <row r="3116" spans="1:21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0">
        <f t="shared" si="98"/>
        <v>41843.632523148146</v>
      </c>
      <c r="L3116" s="13" t="str">
        <f t="shared" si="99"/>
        <v>2014</v>
      </c>
      <c r="M3116" s="10">
        <f>(((I3116/60)/60)/24)+DATE(1970,1,1)</f>
        <v>41903.632523148146</v>
      </c>
      <c r="N3116" t="b">
        <v>0</v>
      </c>
      <c r="O3116">
        <v>0</v>
      </c>
      <c r="P3116" t="b">
        <v>0</v>
      </c>
      <c r="Q3116" t="s">
        <v>8303</v>
      </c>
      <c r="R3116" s="6">
        <f>E3116/D3116</f>
        <v>0</v>
      </c>
      <c r="S3116" s="5" t="e">
        <f>O3116/E3116</f>
        <v>#DIV/0!</v>
      </c>
      <c r="T3116" t="s">
        <v>8310</v>
      </c>
      <c r="U3116" t="s">
        <v>8312</v>
      </c>
    </row>
    <row r="3117" spans="1:21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0">
        <f t="shared" si="98"/>
        <v>42496.447071759263</v>
      </c>
      <c r="L3117" s="13" t="str">
        <f t="shared" si="99"/>
        <v>2016</v>
      </c>
      <c r="M3117" s="10">
        <f>(((I3117/60)/60)/24)+DATE(1970,1,1)</f>
        <v>42526.447071759263</v>
      </c>
      <c r="N3117" t="b">
        <v>0</v>
      </c>
      <c r="O3117">
        <v>1</v>
      </c>
      <c r="P3117" t="b">
        <v>0</v>
      </c>
      <c r="Q3117" t="s">
        <v>8303</v>
      </c>
      <c r="R3117" s="6">
        <f>E3117/D3117</f>
        <v>0.03</v>
      </c>
      <c r="S3117" s="5">
        <f>O3117/E3117</f>
        <v>3.3333333333333335E-3</v>
      </c>
      <c r="T3117" t="s">
        <v>8310</v>
      </c>
      <c r="U3117" t="s">
        <v>8312</v>
      </c>
    </row>
    <row r="3118" spans="1:21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0">
        <f t="shared" si="98"/>
        <v>42081.515335648146</v>
      </c>
      <c r="L3118" s="13" t="str">
        <f t="shared" si="99"/>
        <v>2015</v>
      </c>
      <c r="M3118" s="10">
        <f>(((I3118/60)/60)/24)+DATE(1970,1,1)</f>
        <v>42095.515335648146</v>
      </c>
      <c r="N3118" t="b">
        <v>0</v>
      </c>
      <c r="O3118">
        <v>10</v>
      </c>
      <c r="P3118" t="b">
        <v>0</v>
      </c>
      <c r="Q3118" t="s">
        <v>8303</v>
      </c>
      <c r="R3118" s="6">
        <f>E3118/D3118</f>
        <v>0.57333333333333336</v>
      </c>
      <c r="S3118" s="5">
        <f>O3118/E3118</f>
        <v>2.3255813953488372E-2</v>
      </c>
      <c r="T3118" t="s">
        <v>8310</v>
      </c>
      <c r="U3118" t="s">
        <v>8312</v>
      </c>
    </row>
    <row r="3119" spans="1:21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0">
        <f t="shared" si="98"/>
        <v>42509.374537037031</v>
      </c>
      <c r="L3119" s="13" t="str">
        <f t="shared" si="99"/>
        <v>2016</v>
      </c>
      <c r="M3119" s="10">
        <f>(((I3119/60)/60)/24)+DATE(1970,1,1)</f>
        <v>42517.55</v>
      </c>
      <c r="N3119" t="b">
        <v>0</v>
      </c>
      <c r="O3119">
        <v>1</v>
      </c>
      <c r="P3119" t="b">
        <v>0</v>
      </c>
      <c r="Q3119" t="s">
        <v>8303</v>
      </c>
      <c r="R3119" s="6">
        <f>E3119/D3119</f>
        <v>1E-3</v>
      </c>
      <c r="S3119" s="5">
        <f>O3119/E3119</f>
        <v>1</v>
      </c>
      <c r="T3119" t="s">
        <v>8310</v>
      </c>
      <c r="U3119" t="s">
        <v>8312</v>
      </c>
    </row>
    <row r="3120" spans="1:21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0">
        <f t="shared" si="98"/>
        <v>42534.649571759262</v>
      </c>
      <c r="L3120" s="13" t="str">
        <f t="shared" si="99"/>
        <v>2016</v>
      </c>
      <c r="M3120" s="10">
        <f>(((I3120/60)/60)/24)+DATE(1970,1,1)</f>
        <v>42553.649571759262</v>
      </c>
      <c r="N3120" t="b">
        <v>0</v>
      </c>
      <c r="O3120">
        <v>2</v>
      </c>
      <c r="P3120" t="b">
        <v>0</v>
      </c>
      <c r="Q3120" t="s">
        <v>8303</v>
      </c>
      <c r="R3120" s="6">
        <f>E3120/D3120</f>
        <v>3.0999999999999999E-3</v>
      </c>
      <c r="S3120" s="5">
        <f>O3120/E3120</f>
        <v>1.2903225806451613E-3</v>
      </c>
      <c r="T3120" t="s">
        <v>8310</v>
      </c>
      <c r="U3120" t="s">
        <v>8312</v>
      </c>
    </row>
    <row r="3121" spans="1:21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0">
        <f t="shared" si="98"/>
        <v>42060.04550925926</v>
      </c>
      <c r="L3121" s="13" t="str">
        <f t="shared" si="99"/>
        <v>2015</v>
      </c>
      <c r="M3121" s="10">
        <f>(((I3121/60)/60)/24)+DATE(1970,1,1)</f>
        <v>42090.003842592589</v>
      </c>
      <c r="N3121" t="b">
        <v>0</v>
      </c>
      <c r="O3121">
        <v>1</v>
      </c>
      <c r="P3121" t="b">
        <v>0</v>
      </c>
      <c r="Q3121" t="s">
        <v>8303</v>
      </c>
      <c r="R3121" s="6">
        <f>E3121/D3121</f>
        <v>5.0000000000000001E-4</v>
      </c>
      <c r="S3121" s="5">
        <f>O3121/E3121</f>
        <v>0.2</v>
      </c>
      <c r="T3121" t="s">
        <v>8310</v>
      </c>
      <c r="U3121" t="s">
        <v>8312</v>
      </c>
    </row>
    <row r="3122" spans="1:21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0">
        <f t="shared" si="98"/>
        <v>42435.942083333335</v>
      </c>
      <c r="L3122" s="13" t="str">
        <f t="shared" si="99"/>
        <v>2016</v>
      </c>
      <c r="M3122" s="10">
        <f>(((I3122/60)/60)/24)+DATE(1970,1,1)</f>
        <v>42495.900416666671</v>
      </c>
      <c r="N3122" t="b">
        <v>0</v>
      </c>
      <c r="O3122">
        <v>10</v>
      </c>
      <c r="P3122" t="b">
        <v>0</v>
      </c>
      <c r="Q3122" t="s">
        <v>8303</v>
      </c>
      <c r="R3122" s="6">
        <f>E3122/D3122</f>
        <v>9.8461538461538464E-5</v>
      </c>
      <c r="S3122" s="5">
        <f>O3122/E3122</f>
        <v>7.8125E-2</v>
      </c>
      <c r="T3122" t="s">
        <v>8310</v>
      </c>
      <c r="U3122" t="s">
        <v>8312</v>
      </c>
    </row>
    <row r="3123" spans="1:21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0">
        <f t="shared" si="98"/>
        <v>41848.679803240739</v>
      </c>
      <c r="L3123" s="13" t="str">
        <f t="shared" si="99"/>
        <v>2014</v>
      </c>
      <c r="M3123" s="10">
        <f>(((I3123/60)/60)/24)+DATE(1970,1,1)</f>
        <v>41908.679803240739</v>
      </c>
      <c r="N3123" t="b">
        <v>0</v>
      </c>
      <c r="O3123">
        <v>1</v>
      </c>
      <c r="P3123" t="b">
        <v>0</v>
      </c>
      <c r="Q3123" t="s">
        <v>8303</v>
      </c>
      <c r="R3123" s="6">
        <f>E3123/D3123</f>
        <v>6.6666666666666671E-3</v>
      </c>
      <c r="S3123" s="5">
        <f>O3123/E3123</f>
        <v>0.1</v>
      </c>
      <c r="T3123" t="s">
        <v>8310</v>
      </c>
      <c r="U3123" t="s">
        <v>8312</v>
      </c>
    </row>
    <row r="3124" spans="1:2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0">
        <f t="shared" si="98"/>
        <v>42678.932083333333</v>
      </c>
      <c r="L3124" s="13" t="str">
        <f t="shared" si="99"/>
        <v>2016</v>
      </c>
      <c r="M3124" s="10">
        <f>(((I3124/60)/60)/24)+DATE(1970,1,1)</f>
        <v>42683.973750000005</v>
      </c>
      <c r="N3124" t="b">
        <v>0</v>
      </c>
      <c r="O3124">
        <v>2</v>
      </c>
      <c r="P3124" t="b">
        <v>0</v>
      </c>
      <c r="Q3124" t="s">
        <v>8303</v>
      </c>
      <c r="R3124" s="6">
        <f>E3124/D3124</f>
        <v>0.58291457286432158</v>
      </c>
      <c r="S3124" s="5">
        <f>O3124/E3124</f>
        <v>1.7241379310344827E-2</v>
      </c>
      <c r="T3124" t="s">
        <v>8310</v>
      </c>
      <c r="U3124" t="s">
        <v>8312</v>
      </c>
    </row>
    <row r="3125" spans="1:21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0">
        <f t="shared" si="98"/>
        <v>42530.993032407408</v>
      </c>
      <c r="L3125" s="13" t="str">
        <f t="shared" si="99"/>
        <v>2016</v>
      </c>
      <c r="M3125" s="10">
        <f>(((I3125/60)/60)/24)+DATE(1970,1,1)</f>
        <v>42560.993032407408</v>
      </c>
      <c r="N3125" t="b">
        <v>0</v>
      </c>
      <c r="O3125">
        <v>348</v>
      </c>
      <c r="P3125" t="b">
        <v>0</v>
      </c>
      <c r="Q3125" t="s">
        <v>8303</v>
      </c>
      <c r="R3125" s="6">
        <f>E3125/D3125</f>
        <v>0.68153600000000003</v>
      </c>
      <c r="S3125" s="5">
        <f>O3125/E3125</f>
        <v>4.084890600056343E-3</v>
      </c>
      <c r="T3125" t="s">
        <v>8310</v>
      </c>
      <c r="U3125" t="s">
        <v>8312</v>
      </c>
    </row>
    <row r="3126" spans="1:21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0">
        <f t="shared" si="98"/>
        <v>41977.780104166668</v>
      </c>
      <c r="L3126" s="13" t="str">
        <f t="shared" si="99"/>
        <v>2014</v>
      </c>
      <c r="M3126" s="10">
        <f>(((I3126/60)/60)/24)+DATE(1970,1,1)</f>
        <v>42037.780104166668</v>
      </c>
      <c r="N3126" t="b">
        <v>0</v>
      </c>
      <c r="O3126">
        <v>4</v>
      </c>
      <c r="P3126" t="b">
        <v>0</v>
      </c>
      <c r="Q3126" t="s">
        <v>8303</v>
      </c>
      <c r="R3126" s="6">
        <f>E3126/D3126</f>
        <v>3.2499999999999997E-5</v>
      </c>
      <c r="S3126" s="5">
        <f>O3126/E3126</f>
        <v>0.15384615384615385</v>
      </c>
      <c r="T3126" t="s">
        <v>8310</v>
      </c>
      <c r="U3126" t="s">
        <v>8312</v>
      </c>
    </row>
    <row r="3127" spans="1:2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0">
        <f t="shared" si="98"/>
        <v>42346.20685185185</v>
      </c>
      <c r="L3127" s="13" t="str">
        <f t="shared" si="99"/>
        <v>2015</v>
      </c>
      <c r="M3127" s="10">
        <f>(((I3127/60)/60)/24)+DATE(1970,1,1)</f>
        <v>42376.20685185185</v>
      </c>
      <c r="N3127" t="b">
        <v>0</v>
      </c>
      <c r="O3127">
        <v>0</v>
      </c>
      <c r="P3127" t="b">
        <v>0</v>
      </c>
      <c r="Q3127" t="s">
        <v>8303</v>
      </c>
      <c r="R3127" s="6">
        <f>E3127/D3127</f>
        <v>0</v>
      </c>
      <c r="S3127" s="5" t="e">
        <f>O3127/E3127</f>
        <v>#DIV/0!</v>
      </c>
      <c r="T3127" t="s">
        <v>8310</v>
      </c>
      <c r="U3127" t="s">
        <v>8312</v>
      </c>
    </row>
    <row r="3128" spans="1:21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0">
        <f t="shared" si="98"/>
        <v>42427.01807870371</v>
      </c>
      <c r="L3128" s="13" t="str">
        <f t="shared" si="99"/>
        <v>2016</v>
      </c>
      <c r="M3128" s="10">
        <f>(((I3128/60)/60)/24)+DATE(1970,1,1)</f>
        <v>42456.976412037038</v>
      </c>
      <c r="N3128" t="b">
        <v>0</v>
      </c>
      <c r="O3128">
        <v>17</v>
      </c>
      <c r="P3128" t="b">
        <v>0</v>
      </c>
      <c r="Q3128" t="s">
        <v>8303</v>
      </c>
      <c r="R3128" s="6">
        <f>E3128/D3128</f>
        <v>4.1599999999999998E-2</v>
      </c>
      <c r="S3128" s="5">
        <f>O3128/E3128</f>
        <v>1.6346153846153847E-2</v>
      </c>
      <c r="T3128" t="s">
        <v>8310</v>
      </c>
      <c r="U3128" t="s">
        <v>8312</v>
      </c>
    </row>
    <row r="3129" spans="1:21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0">
        <f t="shared" si="98"/>
        <v>42034.856817129628</v>
      </c>
      <c r="L3129" s="13" t="str">
        <f t="shared" si="99"/>
        <v>2015</v>
      </c>
      <c r="M3129" s="10">
        <f>(((I3129/60)/60)/24)+DATE(1970,1,1)</f>
        <v>42064.856817129628</v>
      </c>
      <c r="N3129" t="b">
        <v>0</v>
      </c>
      <c r="O3129">
        <v>0</v>
      </c>
      <c r="P3129" t="b">
        <v>0</v>
      </c>
      <c r="Q3129" t="s">
        <v>8303</v>
      </c>
      <c r="R3129" s="6">
        <f>E3129/D3129</f>
        <v>0</v>
      </c>
      <c r="S3129" s="5" t="e">
        <f>O3129/E3129</f>
        <v>#DIV/0!</v>
      </c>
      <c r="T3129" t="s">
        <v>8310</v>
      </c>
      <c r="U3129" t="s">
        <v>8312</v>
      </c>
    </row>
    <row r="3130" spans="1:21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0">
        <f t="shared" si="98"/>
        <v>42780.825706018513</v>
      </c>
      <c r="L3130" s="13" t="str">
        <f t="shared" si="99"/>
        <v>2017</v>
      </c>
      <c r="M3130" s="10">
        <f>(((I3130/60)/60)/24)+DATE(1970,1,1)</f>
        <v>42810.784039351856</v>
      </c>
      <c r="N3130" t="b">
        <v>0</v>
      </c>
      <c r="O3130">
        <v>117</v>
      </c>
      <c r="P3130" t="b">
        <v>0</v>
      </c>
      <c r="Q3130" t="s">
        <v>8271</v>
      </c>
      <c r="R3130" s="6">
        <f>E3130/D3130</f>
        <v>1.0860666666666667</v>
      </c>
      <c r="S3130" s="5">
        <f>O3130/E3130</f>
        <v>7.1818795654042108E-3</v>
      </c>
      <c r="T3130" t="s">
        <v>8310</v>
      </c>
      <c r="U3130" t="s">
        <v>8311</v>
      </c>
    </row>
    <row r="3131" spans="1:21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0">
        <f t="shared" si="98"/>
        <v>42803.842812499999</v>
      </c>
      <c r="L3131" s="13" t="str">
        <f t="shared" si="99"/>
        <v>2017</v>
      </c>
      <c r="M3131" s="10">
        <f>(((I3131/60)/60)/24)+DATE(1970,1,1)</f>
        <v>42843.801145833335</v>
      </c>
      <c r="N3131" t="b">
        <v>0</v>
      </c>
      <c r="O3131">
        <v>1</v>
      </c>
      <c r="P3131" t="b">
        <v>0</v>
      </c>
      <c r="Q3131" t="s">
        <v>8271</v>
      </c>
      <c r="R3131" s="6">
        <f>E3131/D3131</f>
        <v>8.0000000000000002E-3</v>
      </c>
      <c r="S3131" s="5">
        <f>O3131/E3131</f>
        <v>0.1</v>
      </c>
      <c r="T3131" t="s">
        <v>8310</v>
      </c>
      <c r="U3131" t="s">
        <v>8311</v>
      </c>
    </row>
    <row r="3132" spans="1:21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0">
        <f t="shared" si="98"/>
        <v>42808.640231481477</v>
      </c>
      <c r="L3132" s="13" t="str">
        <f t="shared" si="99"/>
        <v>2017</v>
      </c>
      <c r="M3132" s="10">
        <f>(((I3132/60)/60)/24)+DATE(1970,1,1)</f>
        <v>42839.207638888889</v>
      </c>
      <c r="N3132" t="b">
        <v>0</v>
      </c>
      <c r="O3132">
        <v>4</v>
      </c>
      <c r="P3132" t="b">
        <v>0</v>
      </c>
      <c r="Q3132" t="s">
        <v>8271</v>
      </c>
      <c r="R3132" s="6">
        <f>E3132/D3132</f>
        <v>3.7499999999999999E-2</v>
      </c>
      <c r="S3132" s="5">
        <f>O3132/E3132</f>
        <v>1.0666666666666666E-2</v>
      </c>
      <c r="T3132" t="s">
        <v>8310</v>
      </c>
      <c r="U3132" t="s">
        <v>8311</v>
      </c>
    </row>
    <row r="3133" spans="1:21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0">
        <f t="shared" si="98"/>
        <v>42803.579224537039</v>
      </c>
      <c r="L3133" s="13" t="str">
        <f t="shared" si="99"/>
        <v>2017</v>
      </c>
      <c r="M3133" s="10">
        <f>(((I3133/60)/60)/24)+DATE(1970,1,1)</f>
        <v>42833.537557870368</v>
      </c>
      <c r="N3133" t="b">
        <v>0</v>
      </c>
      <c r="O3133">
        <v>12</v>
      </c>
      <c r="P3133" t="b">
        <v>0</v>
      </c>
      <c r="Q3133" t="s">
        <v>8271</v>
      </c>
      <c r="R3133" s="6">
        <f>E3133/D3133</f>
        <v>0.15731707317073171</v>
      </c>
      <c r="S3133" s="5">
        <f>O3133/E3133</f>
        <v>1.8604651162790697E-2</v>
      </c>
      <c r="T3133" t="s">
        <v>8310</v>
      </c>
      <c r="U3133" t="s">
        <v>8311</v>
      </c>
    </row>
    <row r="3134" spans="1:21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0">
        <f t="shared" si="98"/>
        <v>42786.350231481483</v>
      </c>
      <c r="L3134" s="13" t="str">
        <f t="shared" si="99"/>
        <v>2017</v>
      </c>
      <c r="M3134" s="10">
        <f>(((I3134/60)/60)/24)+DATE(1970,1,1)</f>
        <v>42846.308564814812</v>
      </c>
      <c r="N3134" t="b">
        <v>0</v>
      </c>
      <c r="O3134">
        <v>1</v>
      </c>
      <c r="P3134" t="b">
        <v>0</v>
      </c>
      <c r="Q3134" t="s">
        <v>8271</v>
      </c>
      <c r="R3134" s="6">
        <f>E3134/D3134</f>
        <v>3.3333333333333332E-4</v>
      </c>
      <c r="S3134" s="5">
        <f>O3134/E3134</f>
        <v>0.1</v>
      </c>
      <c r="T3134" t="s">
        <v>8310</v>
      </c>
      <c r="U3134" t="s">
        <v>8311</v>
      </c>
    </row>
    <row r="3135" spans="1:21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0">
        <f t="shared" si="98"/>
        <v>42788.565208333333</v>
      </c>
      <c r="L3135" s="13" t="str">
        <f t="shared" si="99"/>
        <v>2017</v>
      </c>
      <c r="M3135" s="10">
        <f>(((I3135/60)/60)/24)+DATE(1970,1,1)</f>
        <v>42818.523541666669</v>
      </c>
      <c r="N3135" t="b">
        <v>0</v>
      </c>
      <c r="O3135">
        <v>16</v>
      </c>
      <c r="P3135" t="b">
        <v>0</v>
      </c>
      <c r="Q3135" t="s">
        <v>8271</v>
      </c>
      <c r="R3135" s="6">
        <f>E3135/D3135</f>
        <v>1.08</v>
      </c>
      <c r="S3135" s="5">
        <f>O3135/E3135</f>
        <v>2.9629629629629631E-2</v>
      </c>
      <c r="T3135" t="s">
        <v>8310</v>
      </c>
      <c r="U3135" t="s">
        <v>8311</v>
      </c>
    </row>
    <row r="3136" spans="1:21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0">
        <f t="shared" si="98"/>
        <v>42800.720127314817</v>
      </c>
      <c r="L3136" s="13" t="str">
        <f t="shared" si="99"/>
        <v>2017</v>
      </c>
      <c r="M3136" s="10">
        <f>(((I3136/60)/60)/24)+DATE(1970,1,1)</f>
        <v>42821.678460648152</v>
      </c>
      <c r="N3136" t="b">
        <v>0</v>
      </c>
      <c r="O3136">
        <v>12</v>
      </c>
      <c r="P3136" t="b">
        <v>0</v>
      </c>
      <c r="Q3136" t="s">
        <v>8271</v>
      </c>
      <c r="R3136" s="6">
        <f>E3136/D3136</f>
        <v>0.22500000000000001</v>
      </c>
      <c r="S3136" s="5">
        <f>O3136/E3136</f>
        <v>5.3333333333333337E-2</v>
      </c>
      <c r="T3136" t="s">
        <v>8310</v>
      </c>
      <c r="U3136" t="s">
        <v>8311</v>
      </c>
    </row>
    <row r="3137" spans="1:21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0">
        <f t="shared" si="98"/>
        <v>42807.151863425926</v>
      </c>
      <c r="L3137" s="13" t="str">
        <f t="shared" si="99"/>
        <v>2017</v>
      </c>
      <c r="M3137" s="10">
        <f>(((I3137/60)/60)/24)+DATE(1970,1,1)</f>
        <v>42829.151863425926</v>
      </c>
      <c r="N3137" t="b">
        <v>0</v>
      </c>
      <c r="O3137">
        <v>7</v>
      </c>
      <c r="P3137" t="b">
        <v>0</v>
      </c>
      <c r="Q3137" t="s">
        <v>8271</v>
      </c>
      <c r="R3137" s="6">
        <f>E3137/D3137</f>
        <v>0.20849420849420849</v>
      </c>
      <c r="S3137" s="5">
        <f>O3137/E3137</f>
        <v>4.3209876543209874E-2</v>
      </c>
      <c r="T3137" t="s">
        <v>8310</v>
      </c>
      <c r="U3137" t="s">
        <v>8311</v>
      </c>
    </row>
    <row r="3138" spans="1:21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0">
        <f t="shared" si="98"/>
        <v>42789.462430555555</v>
      </c>
      <c r="L3138" s="13" t="str">
        <f t="shared" si="99"/>
        <v>2017</v>
      </c>
      <c r="M3138" s="10">
        <f>(((I3138/60)/60)/24)+DATE(1970,1,1)</f>
        <v>42825.957638888889</v>
      </c>
      <c r="N3138" t="b">
        <v>0</v>
      </c>
      <c r="O3138">
        <v>22</v>
      </c>
      <c r="P3138" t="b">
        <v>0</v>
      </c>
      <c r="Q3138" t="s">
        <v>8271</v>
      </c>
      <c r="R3138" s="6">
        <f>E3138/D3138</f>
        <v>1.278</v>
      </c>
      <c r="S3138" s="5">
        <f>O3138/E3138</f>
        <v>3.4428794992175271E-2</v>
      </c>
      <c r="T3138" t="s">
        <v>8310</v>
      </c>
      <c r="U3138" t="s">
        <v>8311</v>
      </c>
    </row>
    <row r="3139" spans="1:21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0">
        <f t="shared" ref="K3139:K3202" si="100">(((J3139/60)/60)/24)+DATE(1970,1,1)</f>
        <v>42807.885057870371</v>
      </c>
      <c r="L3139" s="13" t="str">
        <f t="shared" ref="L3139:L3202" si="101">TEXT(K3139,"yyyy")</f>
        <v>2017</v>
      </c>
      <c r="M3139" s="10">
        <f>(((I3139/60)/60)/24)+DATE(1970,1,1)</f>
        <v>42858.8</v>
      </c>
      <c r="N3139" t="b">
        <v>0</v>
      </c>
      <c r="O3139">
        <v>1</v>
      </c>
      <c r="P3139" t="b">
        <v>0</v>
      </c>
      <c r="Q3139" t="s">
        <v>8271</v>
      </c>
      <c r="R3139" s="6">
        <f>E3139/D3139</f>
        <v>3.3333333333333333E-2</v>
      </c>
      <c r="S3139" s="5">
        <f>O3139/E3139</f>
        <v>0.02</v>
      </c>
      <c r="T3139" t="s">
        <v>8310</v>
      </c>
      <c r="U3139" t="s">
        <v>8311</v>
      </c>
    </row>
    <row r="3140" spans="1:21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0">
        <f t="shared" si="100"/>
        <v>42809.645914351851</v>
      </c>
      <c r="L3140" s="13" t="str">
        <f t="shared" si="101"/>
        <v>2017</v>
      </c>
      <c r="M3140" s="10">
        <f>(((I3140/60)/60)/24)+DATE(1970,1,1)</f>
        <v>42828.645914351851</v>
      </c>
      <c r="N3140" t="b">
        <v>0</v>
      </c>
      <c r="O3140">
        <v>0</v>
      </c>
      <c r="P3140" t="b">
        <v>0</v>
      </c>
      <c r="Q3140" t="s">
        <v>8271</v>
      </c>
      <c r="R3140" s="6">
        <f>E3140/D3140</f>
        <v>0</v>
      </c>
      <c r="S3140" s="5" t="e">
        <f>O3140/E3140</f>
        <v>#DIV/0!</v>
      </c>
      <c r="T3140" t="s">
        <v>8310</v>
      </c>
      <c r="U3140" t="s">
        <v>8311</v>
      </c>
    </row>
    <row r="3141" spans="1:21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0">
        <f t="shared" si="100"/>
        <v>42785.270370370374</v>
      </c>
      <c r="L3141" s="13" t="str">
        <f t="shared" si="101"/>
        <v>2017</v>
      </c>
      <c r="M3141" s="10">
        <f>(((I3141/60)/60)/24)+DATE(1970,1,1)</f>
        <v>42819.189583333333</v>
      </c>
      <c r="N3141" t="b">
        <v>0</v>
      </c>
      <c r="O3141">
        <v>6</v>
      </c>
      <c r="P3141" t="b">
        <v>0</v>
      </c>
      <c r="Q3141" t="s">
        <v>8271</v>
      </c>
      <c r="R3141" s="6">
        <f>E3141/D3141</f>
        <v>5.3999999999999999E-2</v>
      </c>
      <c r="S3141" s="5">
        <f>O3141/E3141</f>
        <v>2.2222222222222222E-3</v>
      </c>
      <c r="T3141" t="s">
        <v>8310</v>
      </c>
      <c r="U3141" t="s">
        <v>8311</v>
      </c>
    </row>
    <row r="3142" spans="1:21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0">
        <f t="shared" si="100"/>
        <v>42802.718784722223</v>
      </c>
      <c r="L3142" s="13" t="str">
        <f t="shared" si="101"/>
        <v>2017</v>
      </c>
      <c r="M3142" s="10">
        <f>(((I3142/60)/60)/24)+DATE(1970,1,1)</f>
        <v>42832.677118055552</v>
      </c>
      <c r="N3142" t="b">
        <v>0</v>
      </c>
      <c r="O3142">
        <v>4</v>
      </c>
      <c r="P3142" t="b">
        <v>0</v>
      </c>
      <c r="Q3142" t="s">
        <v>8271</v>
      </c>
      <c r="R3142" s="6">
        <f>E3142/D3142</f>
        <v>9.5999999999999992E-3</v>
      </c>
      <c r="S3142" s="5">
        <f>O3142/E3142</f>
        <v>4.1666666666666664E-2</v>
      </c>
      <c r="T3142" t="s">
        <v>8310</v>
      </c>
      <c r="U3142" t="s">
        <v>8311</v>
      </c>
    </row>
    <row r="3143" spans="1:21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0">
        <f t="shared" si="100"/>
        <v>42800.753333333334</v>
      </c>
      <c r="L3143" s="13" t="str">
        <f t="shared" si="101"/>
        <v>2017</v>
      </c>
      <c r="M3143" s="10">
        <f>(((I3143/60)/60)/24)+DATE(1970,1,1)</f>
        <v>42841.833333333328</v>
      </c>
      <c r="N3143" t="b">
        <v>0</v>
      </c>
      <c r="O3143">
        <v>8</v>
      </c>
      <c r="P3143" t="b">
        <v>0</v>
      </c>
      <c r="Q3143" t="s">
        <v>8271</v>
      </c>
      <c r="R3143" s="6">
        <f>E3143/D3143</f>
        <v>0.51600000000000001</v>
      </c>
      <c r="S3143" s="5">
        <f>O3143/E3143</f>
        <v>3.1007751937984496E-2</v>
      </c>
      <c r="T3143" t="s">
        <v>8310</v>
      </c>
      <c r="U3143" t="s">
        <v>8311</v>
      </c>
    </row>
    <row r="3144" spans="1:21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0">
        <f t="shared" si="100"/>
        <v>42783.513182870374</v>
      </c>
      <c r="L3144" s="13" t="str">
        <f t="shared" si="101"/>
        <v>2017</v>
      </c>
      <c r="M3144" s="10">
        <f>(((I3144/60)/60)/24)+DATE(1970,1,1)</f>
        <v>42813.471516203703</v>
      </c>
      <c r="N3144" t="b">
        <v>0</v>
      </c>
      <c r="O3144">
        <v>3</v>
      </c>
      <c r="P3144" t="b">
        <v>0</v>
      </c>
      <c r="Q3144" t="s">
        <v>8271</v>
      </c>
      <c r="R3144" s="6">
        <f>E3144/D3144</f>
        <v>1.6363636363636365E-2</v>
      </c>
      <c r="S3144" s="5">
        <f>O3144/E3144</f>
        <v>6.6666666666666666E-2</v>
      </c>
      <c r="T3144" t="s">
        <v>8310</v>
      </c>
      <c r="U3144" t="s">
        <v>8311</v>
      </c>
    </row>
    <row r="3145" spans="1:21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0">
        <f t="shared" si="100"/>
        <v>42808.358287037037</v>
      </c>
      <c r="L3145" s="13" t="str">
        <f t="shared" si="101"/>
        <v>2017</v>
      </c>
      <c r="M3145" s="10">
        <f>(((I3145/60)/60)/24)+DATE(1970,1,1)</f>
        <v>42834.358287037037</v>
      </c>
      <c r="N3145" t="b">
        <v>0</v>
      </c>
      <c r="O3145">
        <v>0</v>
      </c>
      <c r="P3145" t="b">
        <v>0</v>
      </c>
      <c r="Q3145" t="s">
        <v>8271</v>
      </c>
      <c r="R3145" s="6">
        <f>E3145/D3145</f>
        <v>0</v>
      </c>
      <c r="S3145" s="5" t="e">
        <f>O3145/E3145</f>
        <v>#DIV/0!</v>
      </c>
      <c r="T3145" t="s">
        <v>8310</v>
      </c>
      <c r="U3145" t="s">
        <v>8311</v>
      </c>
    </row>
    <row r="3146" spans="1:21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0">
        <f t="shared" si="100"/>
        <v>42796.538275462968</v>
      </c>
      <c r="L3146" s="13" t="str">
        <f t="shared" si="101"/>
        <v>2017</v>
      </c>
      <c r="M3146" s="10">
        <f>(((I3146/60)/60)/24)+DATE(1970,1,1)</f>
        <v>42813.25</v>
      </c>
      <c r="N3146" t="b">
        <v>0</v>
      </c>
      <c r="O3146">
        <v>30</v>
      </c>
      <c r="P3146" t="b">
        <v>0</v>
      </c>
      <c r="Q3146" t="s">
        <v>8271</v>
      </c>
      <c r="R3146" s="6">
        <f>E3146/D3146</f>
        <v>0.754</v>
      </c>
      <c r="S3146" s="5">
        <f>O3146/E3146</f>
        <v>3.9787798408488064E-3</v>
      </c>
      <c r="T3146" t="s">
        <v>8310</v>
      </c>
      <c r="U3146" t="s">
        <v>8311</v>
      </c>
    </row>
    <row r="3147" spans="1:21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0">
        <f t="shared" si="100"/>
        <v>42762.040902777779</v>
      </c>
      <c r="L3147" s="13" t="str">
        <f t="shared" si="101"/>
        <v>2017</v>
      </c>
      <c r="M3147" s="10">
        <f>(((I3147/60)/60)/24)+DATE(1970,1,1)</f>
        <v>42821.999236111107</v>
      </c>
      <c r="N3147" t="b">
        <v>0</v>
      </c>
      <c r="O3147">
        <v>0</v>
      </c>
      <c r="P3147" t="b">
        <v>0</v>
      </c>
      <c r="Q3147" t="s">
        <v>8271</v>
      </c>
      <c r="R3147" s="6">
        <f>E3147/D3147</f>
        <v>0</v>
      </c>
      <c r="S3147" s="5" t="e">
        <f>O3147/E3147</f>
        <v>#DIV/0!</v>
      </c>
      <c r="T3147" t="s">
        <v>8310</v>
      </c>
      <c r="U3147" t="s">
        <v>8311</v>
      </c>
    </row>
    <row r="3148" spans="1:21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0">
        <f t="shared" si="100"/>
        <v>42796.682476851856</v>
      </c>
      <c r="L3148" s="13" t="str">
        <f t="shared" si="101"/>
        <v>2017</v>
      </c>
      <c r="M3148" s="10">
        <f>(((I3148/60)/60)/24)+DATE(1970,1,1)</f>
        <v>42841.640810185185</v>
      </c>
      <c r="N3148" t="b">
        <v>0</v>
      </c>
      <c r="O3148">
        <v>12</v>
      </c>
      <c r="P3148" t="b">
        <v>0</v>
      </c>
      <c r="Q3148" t="s">
        <v>8271</v>
      </c>
      <c r="R3148" s="6">
        <f>E3148/D3148</f>
        <v>0.105</v>
      </c>
      <c r="S3148" s="5">
        <f>O3148/E3148</f>
        <v>2.2857142857142859E-3</v>
      </c>
      <c r="T3148" t="s">
        <v>8310</v>
      </c>
      <c r="U3148" t="s">
        <v>8311</v>
      </c>
    </row>
    <row r="3149" spans="1:21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0">
        <f t="shared" si="100"/>
        <v>41909.969386574077</v>
      </c>
      <c r="L3149" s="13" t="str">
        <f t="shared" si="101"/>
        <v>2014</v>
      </c>
      <c r="M3149" s="10">
        <f>(((I3149/60)/60)/24)+DATE(1970,1,1)</f>
        <v>41950.011053240742</v>
      </c>
      <c r="N3149" t="b">
        <v>1</v>
      </c>
      <c r="O3149">
        <v>213</v>
      </c>
      <c r="P3149" t="b">
        <v>1</v>
      </c>
      <c r="Q3149" t="s">
        <v>8271</v>
      </c>
      <c r="R3149" s="6">
        <f>E3149/D3149</f>
        <v>1.1752499999999999</v>
      </c>
      <c r="S3149" s="5">
        <f>O3149/E3149</f>
        <v>9.0619017230376513E-3</v>
      </c>
      <c r="T3149" t="s">
        <v>8310</v>
      </c>
      <c r="U3149" t="s">
        <v>8311</v>
      </c>
    </row>
    <row r="3150" spans="1:21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0">
        <f t="shared" si="100"/>
        <v>41891.665324074071</v>
      </c>
      <c r="L3150" s="13" t="str">
        <f t="shared" si="101"/>
        <v>2014</v>
      </c>
      <c r="M3150" s="10">
        <f>(((I3150/60)/60)/24)+DATE(1970,1,1)</f>
        <v>41913.166666666664</v>
      </c>
      <c r="N3150" t="b">
        <v>1</v>
      </c>
      <c r="O3150">
        <v>57</v>
      </c>
      <c r="P3150" t="b">
        <v>1</v>
      </c>
      <c r="Q3150" t="s">
        <v>8271</v>
      </c>
      <c r="R3150" s="6">
        <f>E3150/D3150</f>
        <v>1.3116666666666668</v>
      </c>
      <c r="S3150" s="5">
        <f>O3150/E3150</f>
        <v>2.4142312579415501E-2</v>
      </c>
      <c r="T3150" t="s">
        <v>8310</v>
      </c>
      <c r="U3150" t="s">
        <v>8311</v>
      </c>
    </row>
    <row r="3151" spans="1:21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0">
        <f t="shared" si="100"/>
        <v>41226.017361111109</v>
      </c>
      <c r="L3151" s="13" t="str">
        <f t="shared" si="101"/>
        <v>2012</v>
      </c>
      <c r="M3151" s="10">
        <f>(((I3151/60)/60)/24)+DATE(1970,1,1)</f>
        <v>41250.083333333336</v>
      </c>
      <c r="N3151" t="b">
        <v>1</v>
      </c>
      <c r="O3151">
        <v>25</v>
      </c>
      <c r="P3151" t="b">
        <v>1</v>
      </c>
      <c r="Q3151" t="s">
        <v>8271</v>
      </c>
      <c r="R3151" s="6">
        <f>E3151/D3151</f>
        <v>1.04</v>
      </c>
      <c r="S3151" s="5">
        <f>O3151/E3151</f>
        <v>1.9230769230769232E-2</v>
      </c>
      <c r="T3151" t="s">
        <v>8310</v>
      </c>
      <c r="U3151" t="s">
        <v>8311</v>
      </c>
    </row>
    <row r="3152" spans="1:21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0">
        <f t="shared" si="100"/>
        <v>40478.263923611114</v>
      </c>
      <c r="L3152" s="13" t="str">
        <f t="shared" si="101"/>
        <v>2010</v>
      </c>
      <c r="M3152" s="10">
        <f>(((I3152/60)/60)/24)+DATE(1970,1,1)</f>
        <v>40568.166666666664</v>
      </c>
      <c r="N3152" t="b">
        <v>1</v>
      </c>
      <c r="O3152">
        <v>104</v>
      </c>
      <c r="P3152" t="b">
        <v>1</v>
      </c>
      <c r="Q3152" t="s">
        <v>8271</v>
      </c>
      <c r="R3152" s="6">
        <f>E3152/D3152</f>
        <v>1.01</v>
      </c>
      <c r="S3152" s="5">
        <f>O3152/E3152</f>
        <v>2.9420084865629421E-2</v>
      </c>
      <c r="T3152" t="s">
        <v>8310</v>
      </c>
      <c r="U3152" t="s">
        <v>8311</v>
      </c>
    </row>
    <row r="3153" spans="1:21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0">
        <f t="shared" si="100"/>
        <v>41862.83997685185</v>
      </c>
      <c r="L3153" s="13" t="str">
        <f t="shared" si="101"/>
        <v>2014</v>
      </c>
      <c r="M3153" s="10">
        <f>(((I3153/60)/60)/24)+DATE(1970,1,1)</f>
        <v>41892.83997685185</v>
      </c>
      <c r="N3153" t="b">
        <v>1</v>
      </c>
      <c r="O3153">
        <v>34</v>
      </c>
      <c r="P3153" t="b">
        <v>1</v>
      </c>
      <c r="Q3153" t="s">
        <v>8271</v>
      </c>
      <c r="R3153" s="6">
        <f>E3153/D3153</f>
        <v>1.004</v>
      </c>
      <c r="S3153" s="5">
        <f>O3153/E3153</f>
        <v>9.6755833807626642E-3</v>
      </c>
      <c r="T3153" t="s">
        <v>8310</v>
      </c>
      <c r="U3153" t="s">
        <v>8311</v>
      </c>
    </row>
    <row r="3154" spans="1:21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0">
        <f t="shared" si="100"/>
        <v>41550.867673611108</v>
      </c>
      <c r="L3154" s="13" t="str">
        <f t="shared" si="101"/>
        <v>2013</v>
      </c>
      <c r="M3154" s="10">
        <f>(((I3154/60)/60)/24)+DATE(1970,1,1)</f>
        <v>41580.867673611108</v>
      </c>
      <c r="N3154" t="b">
        <v>1</v>
      </c>
      <c r="O3154">
        <v>67</v>
      </c>
      <c r="P3154" t="b">
        <v>1</v>
      </c>
      <c r="Q3154" t="s">
        <v>8271</v>
      </c>
      <c r="R3154" s="6">
        <f>E3154/D3154</f>
        <v>1.0595454545454546</v>
      </c>
      <c r="S3154" s="5">
        <f>O3154/E3154</f>
        <v>2.8743028743028743E-2</v>
      </c>
      <c r="T3154" t="s">
        <v>8310</v>
      </c>
      <c r="U3154" t="s">
        <v>8311</v>
      </c>
    </row>
    <row r="3155" spans="1:21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0">
        <f t="shared" si="100"/>
        <v>40633.154363425929</v>
      </c>
      <c r="L3155" s="13" t="str">
        <f t="shared" si="101"/>
        <v>2011</v>
      </c>
      <c r="M3155" s="10">
        <f>(((I3155/60)/60)/24)+DATE(1970,1,1)</f>
        <v>40664.207638888889</v>
      </c>
      <c r="N3155" t="b">
        <v>1</v>
      </c>
      <c r="O3155">
        <v>241</v>
      </c>
      <c r="P3155" t="b">
        <v>1</v>
      </c>
      <c r="Q3155" t="s">
        <v>8271</v>
      </c>
      <c r="R3155" s="6">
        <f>E3155/D3155</f>
        <v>3.3558333333333334</v>
      </c>
      <c r="S3155" s="5">
        <f>O3155/E3155</f>
        <v>2.393841569406506E-2</v>
      </c>
      <c r="T3155" t="s">
        <v>8310</v>
      </c>
      <c r="U3155" t="s">
        <v>8311</v>
      </c>
    </row>
    <row r="3156" spans="1:21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0">
        <f t="shared" si="100"/>
        <v>40970.875671296293</v>
      </c>
      <c r="L3156" s="13" t="str">
        <f t="shared" si="101"/>
        <v>2012</v>
      </c>
      <c r="M3156" s="10">
        <f>(((I3156/60)/60)/24)+DATE(1970,1,1)</f>
        <v>41000.834004629629</v>
      </c>
      <c r="N3156" t="b">
        <v>1</v>
      </c>
      <c r="O3156">
        <v>123</v>
      </c>
      <c r="P3156" t="b">
        <v>1</v>
      </c>
      <c r="Q3156" t="s">
        <v>8271</v>
      </c>
      <c r="R3156" s="6">
        <f>E3156/D3156</f>
        <v>1.1292857142857142</v>
      </c>
      <c r="S3156" s="5">
        <f>O3156/E3156</f>
        <v>1.5559772296015181E-2</v>
      </c>
      <c r="T3156" t="s">
        <v>8310</v>
      </c>
      <c r="U3156" t="s">
        <v>8311</v>
      </c>
    </row>
    <row r="3157" spans="1:21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0">
        <f t="shared" si="100"/>
        <v>41233.499131944445</v>
      </c>
      <c r="L3157" s="13" t="str">
        <f t="shared" si="101"/>
        <v>2012</v>
      </c>
      <c r="M3157" s="10">
        <f>(((I3157/60)/60)/24)+DATE(1970,1,1)</f>
        <v>41263.499131944445</v>
      </c>
      <c r="N3157" t="b">
        <v>1</v>
      </c>
      <c r="O3157">
        <v>302</v>
      </c>
      <c r="P3157" t="b">
        <v>1</v>
      </c>
      <c r="Q3157" t="s">
        <v>8271</v>
      </c>
      <c r="R3157" s="6">
        <f>E3157/D3157</f>
        <v>1.885046</v>
      </c>
      <c r="S3157" s="5">
        <f>O3157/E3157</f>
        <v>3.2041658399848072E-2</v>
      </c>
      <c r="T3157" t="s">
        <v>8310</v>
      </c>
      <c r="U3157" t="s">
        <v>8311</v>
      </c>
    </row>
    <row r="3158" spans="1:21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0">
        <f t="shared" si="100"/>
        <v>41026.953055555554</v>
      </c>
      <c r="L3158" s="13" t="str">
        <f t="shared" si="101"/>
        <v>2012</v>
      </c>
      <c r="M3158" s="10">
        <f>(((I3158/60)/60)/24)+DATE(1970,1,1)</f>
        <v>41061.953055555554</v>
      </c>
      <c r="N3158" t="b">
        <v>1</v>
      </c>
      <c r="O3158">
        <v>89</v>
      </c>
      <c r="P3158" t="b">
        <v>1</v>
      </c>
      <c r="Q3158" t="s">
        <v>8271</v>
      </c>
      <c r="R3158" s="6">
        <f>E3158/D3158</f>
        <v>1.0181818181818181</v>
      </c>
      <c r="S3158" s="5">
        <f>O3158/E3158</f>
        <v>1.5892857142857143E-2</v>
      </c>
      <c r="T3158" t="s">
        <v>8310</v>
      </c>
      <c r="U3158" t="s">
        <v>8311</v>
      </c>
    </row>
    <row r="3159" spans="1:21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0">
        <f t="shared" si="100"/>
        <v>41829.788252314815</v>
      </c>
      <c r="L3159" s="13" t="str">
        <f t="shared" si="101"/>
        <v>2014</v>
      </c>
      <c r="M3159" s="10">
        <f>(((I3159/60)/60)/24)+DATE(1970,1,1)</f>
        <v>41839.208333333336</v>
      </c>
      <c r="N3159" t="b">
        <v>1</v>
      </c>
      <c r="O3159">
        <v>41</v>
      </c>
      <c r="P3159" t="b">
        <v>1</v>
      </c>
      <c r="Q3159" t="s">
        <v>8271</v>
      </c>
      <c r="R3159" s="6">
        <f>E3159/D3159</f>
        <v>1.01</v>
      </c>
      <c r="S3159" s="5">
        <f>O3159/E3159</f>
        <v>1.0148514851485149E-2</v>
      </c>
      <c r="T3159" t="s">
        <v>8310</v>
      </c>
      <c r="U3159" t="s">
        <v>8311</v>
      </c>
    </row>
    <row r="3160" spans="1:21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0">
        <f t="shared" si="100"/>
        <v>41447.839722222219</v>
      </c>
      <c r="L3160" s="13" t="str">
        <f t="shared" si="101"/>
        <v>2013</v>
      </c>
      <c r="M3160" s="10">
        <f>(((I3160/60)/60)/24)+DATE(1970,1,1)</f>
        <v>41477.839722222219</v>
      </c>
      <c r="N3160" t="b">
        <v>1</v>
      </c>
      <c r="O3160">
        <v>69</v>
      </c>
      <c r="P3160" t="b">
        <v>1</v>
      </c>
      <c r="Q3160" t="s">
        <v>8271</v>
      </c>
      <c r="R3160" s="6">
        <f>E3160/D3160</f>
        <v>1.1399999999999999</v>
      </c>
      <c r="S3160" s="5">
        <f>O3160/E3160</f>
        <v>1.2105263157894737E-2</v>
      </c>
      <c r="T3160" t="s">
        <v>8310</v>
      </c>
      <c r="U3160" t="s">
        <v>8311</v>
      </c>
    </row>
    <row r="3161" spans="1:21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0">
        <f t="shared" si="100"/>
        <v>40884.066678240742</v>
      </c>
      <c r="L3161" s="13" t="str">
        <f t="shared" si="101"/>
        <v>2011</v>
      </c>
      <c r="M3161" s="10">
        <f>(((I3161/60)/60)/24)+DATE(1970,1,1)</f>
        <v>40926.958333333336</v>
      </c>
      <c r="N3161" t="b">
        <v>1</v>
      </c>
      <c r="O3161">
        <v>52</v>
      </c>
      <c r="P3161" t="b">
        <v>1</v>
      </c>
      <c r="Q3161" t="s">
        <v>8271</v>
      </c>
      <c r="R3161" s="6">
        <f>E3161/D3161</f>
        <v>1.3348133333333334</v>
      </c>
      <c r="S3161" s="5">
        <f>O3161/E3161</f>
        <v>2.5971171999081021E-2</v>
      </c>
      <c r="T3161" t="s">
        <v>8310</v>
      </c>
      <c r="U3161" t="s">
        <v>8311</v>
      </c>
    </row>
    <row r="3162" spans="1:21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0">
        <f t="shared" si="100"/>
        <v>41841.26489583333</v>
      </c>
      <c r="L3162" s="13" t="str">
        <f t="shared" si="101"/>
        <v>2014</v>
      </c>
      <c r="M3162" s="10">
        <f>(((I3162/60)/60)/24)+DATE(1970,1,1)</f>
        <v>41864.207638888889</v>
      </c>
      <c r="N3162" t="b">
        <v>1</v>
      </c>
      <c r="O3162">
        <v>57</v>
      </c>
      <c r="P3162" t="b">
        <v>1</v>
      </c>
      <c r="Q3162" t="s">
        <v>8271</v>
      </c>
      <c r="R3162" s="6">
        <f>E3162/D3162</f>
        <v>1.0153333333333334</v>
      </c>
      <c r="S3162" s="5">
        <f>O3162/E3162</f>
        <v>1.247537754432042E-2</v>
      </c>
      <c r="T3162" t="s">
        <v>8310</v>
      </c>
      <c r="U3162" t="s">
        <v>8311</v>
      </c>
    </row>
    <row r="3163" spans="1:21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0">
        <f t="shared" si="100"/>
        <v>41897.536134259259</v>
      </c>
      <c r="L3163" s="13" t="str">
        <f t="shared" si="101"/>
        <v>2014</v>
      </c>
      <c r="M3163" s="10">
        <f>(((I3163/60)/60)/24)+DATE(1970,1,1)</f>
        <v>41927.536134259259</v>
      </c>
      <c r="N3163" t="b">
        <v>1</v>
      </c>
      <c r="O3163">
        <v>74</v>
      </c>
      <c r="P3163" t="b">
        <v>1</v>
      </c>
      <c r="Q3163" t="s">
        <v>8271</v>
      </c>
      <c r="R3163" s="6">
        <f>E3163/D3163</f>
        <v>1.0509999999999999</v>
      </c>
      <c r="S3163" s="5">
        <f>O3163/E3163</f>
        <v>3.5204567078972404E-2</v>
      </c>
      <c r="T3163" t="s">
        <v>8310</v>
      </c>
      <c r="U3163" t="s">
        <v>8311</v>
      </c>
    </row>
    <row r="3164" spans="1:21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0">
        <f t="shared" si="100"/>
        <v>41799.685902777775</v>
      </c>
      <c r="L3164" s="13" t="str">
        <f t="shared" si="101"/>
        <v>2014</v>
      </c>
      <c r="M3164" s="10">
        <f>(((I3164/60)/60)/24)+DATE(1970,1,1)</f>
        <v>41827.083333333336</v>
      </c>
      <c r="N3164" t="b">
        <v>1</v>
      </c>
      <c r="O3164">
        <v>63</v>
      </c>
      <c r="P3164" t="b">
        <v>1</v>
      </c>
      <c r="Q3164" t="s">
        <v>8271</v>
      </c>
      <c r="R3164" s="6">
        <f>E3164/D3164</f>
        <v>1.2715000000000001</v>
      </c>
      <c r="S3164" s="5">
        <f>O3164/E3164</f>
        <v>1.2386944553676759E-2</v>
      </c>
      <c r="T3164" t="s">
        <v>8310</v>
      </c>
      <c r="U3164" t="s">
        <v>8311</v>
      </c>
    </row>
    <row r="3165" spans="1:21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0">
        <f t="shared" si="100"/>
        <v>41775.753761574073</v>
      </c>
      <c r="L3165" s="13" t="str">
        <f t="shared" si="101"/>
        <v>2014</v>
      </c>
      <c r="M3165" s="10">
        <f>(((I3165/60)/60)/24)+DATE(1970,1,1)</f>
        <v>41805.753761574073</v>
      </c>
      <c r="N3165" t="b">
        <v>1</v>
      </c>
      <c r="O3165">
        <v>72</v>
      </c>
      <c r="P3165" t="b">
        <v>1</v>
      </c>
      <c r="Q3165" t="s">
        <v>8271</v>
      </c>
      <c r="R3165" s="6">
        <f>E3165/D3165</f>
        <v>1.1115384615384616</v>
      </c>
      <c r="S3165" s="5">
        <f>O3165/E3165</f>
        <v>4.9826989619377159E-3</v>
      </c>
      <c r="T3165" t="s">
        <v>8310</v>
      </c>
      <c r="U3165" t="s">
        <v>8311</v>
      </c>
    </row>
    <row r="3166" spans="1:21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0">
        <f t="shared" si="100"/>
        <v>41766.80572916667</v>
      </c>
      <c r="L3166" s="13" t="str">
        <f t="shared" si="101"/>
        <v>2014</v>
      </c>
      <c r="M3166" s="10">
        <f>(((I3166/60)/60)/24)+DATE(1970,1,1)</f>
        <v>41799.80572916667</v>
      </c>
      <c r="N3166" t="b">
        <v>1</v>
      </c>
      <c r="O3166">
        <v>71</v>
      </c>
      <c r="P3166" t="b">
        <v>1</v>
      </c>
      <c r="Q3166" t="s">
        <v>8271</v>
      </c>
      <c r="R3166" s="6">
        <f>E3166/D3166</f>
        <v>1.0676000000000001</v>
      </c>
      <c r="S3166" s="5">
        <f>O3166/E3166</f>
        <v>2.6601723491944548E-2</v>
      </c>
      <c r="T3166" t="s">
        <v>8310</v>
      </c>
      <c r="U3166" t="s">
        <v>8311</v>
      </c>
    </row>
    <row r="3167" spans="1:21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0">
        <f t="shared" si="100"/>
        <v>40644.159259259257</v>
      </c>
      <c r="L3167" s="13" t="str">
        <f t="shared" si="101"/>
        <v>2011</v>
      </c>
      <c r="M3167" s="10">
        <f>(((I3167/60)/60)/24)+DATE(1970,1,1)</f>
        <v>40666.165972222225</v>
      </c>
      <c r="N3167" t="b">
        <v>1</v>
      </c>
      <c r="O3167">
        <v>21</v>
      </c>
      <c r="P3167" t="b">
        <v>1</v>
      </c>
      <c r="Q3167" t="s">
        <v>8271</v>
      </c>
      <c r="R3167" s="6">
        <f>E3167/D3167</f>
        <v>1.6266666666666667</v>
      </c>
      <c r="S3167" s="5">
        <f>O3167/E3167</f>
        <v>1.7213114754098362E-2</v>
      </c>
      <c r="T3167" t="s">
        <v>8310</v>
      </c>
      <c r="U3167" t="s">
        <v>8311</v>
      </c>
    </row>
    <row r="3168" spans="1:21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0">
        <f t="shared" si="100"/>
        <v>41940.69158564815</v>
      </c>
      <c r="L3168" s="13" t="str">
        <f t="shared" si="101"/>
        <v>2014</v>
      </c>
      <c r="M3168" s="10">
        <f>(((I3168/60)/60)/24)+DATE(1970,1,1)</f>
        <v>41969.332638888889</v>
      </c>
      <c r="N3168" t="b">
        <v>1</v>
      </c>
      <c r="O3168">
        <v>930</v>
      </c>
      <c r="P3168" t="b">
        <v>1</v>
      </c>
      <c r="Q3168" t="s">
        <v>8271</v>
      </c>
      <c r="R3168" s="6">
        <f>E3168/D3168</f>
        <v>1.6022808571428573</v>
      </c>
      <c r="S3168" s="5">
        <f>O3168/E3168</f>
        <v>1.6583502482086697E-2</v>
      </c>
      <c r="T3168" t="s">
        <v>8310</v>
      </c>
      <c r="U3168" t="s">
        <v>8311</v>
      </c>
    </row>
    <row r="3169" spans="1:21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0">
        <f t="shared" si="100"/>
        <v>41839.175706018519</v>
      </c>
      <c r="L3169" s="13" t="str">
        <f t="shared" si="101"/>
        <v>2014</v>
      </c>
      <c r="M3169" s="10">
        <f>(((I3169/60)/60)/24)+DATE(1970,1,1)</f>
        <v>41853.175706018519</v>
      </c>
      <c r="N3169" t="b">
        <v>1</v>
      </c>
      <c r="O3169">
        <v>55</v>
      </c>
      <c r="P3169" t="b">
        <v>1</v>
      </c>
      <c r="Q3169" t="s">
        <v>8271</v>
      </c>
      <c r="R3169" s="6">
        <f>E3169/D3169</f>
        <v>1.1616666666666666</v>
      </c>
      <c r="S3169" s="5">
        <f>O3169/E3169</f>
        <v>1.5781922525107604E-2</v>
      </c>
      <c r="T3169" t="s">
        <v>8310</v>
      </c>
      <c r="U3169" t="s">
        <v>8311</v>
      </c>
    </row>
    <row r="3170" spans="1:21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0">
        <f t="shared" si="100"/>
        <v>41772.105937500004</v>
      </c>
      <c r="L3170" s="13" t="str">
        <f t="shared" si="101"/>
        <v>2014</v>
      </c>
      <c r="M3170" s="10">
        <f>(((I3170/60)/60)/24)+DATE(1970,1,1)</f>
        <v>41803.916666666664</v>
      </c>
      <c r="N3170" t="b">
        <v>1</v>
      </c>
      <c r="O3170">
        <v>61</v>
      </c>
      <c r="P3170" t="b">
        <v>1</v>
      </c>
      <c r="Q3170" t="s">
        <v>8271</v>
      </c>
      <c r="R3170" s="6">
        <f>E3170/D3170</f>
        <v>1.242</v>
      </c>
      <c r="S3170" s="5">
        <f>O3170/E3170</f>
        <v>1.9645732689210951E-2</v>
      </c>
      <c r="T3170" t="s">
        <v>8310</v>
      </c>
      <c r="U3170" t="s">
        <v>8311</v>
      </c>
    </row>
    <row r="3171" spans="1:21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0">
        <f t="shared" si="100"/>
        <v>41591.737974537034</v>
      </c>
      <c r="L3171" s="13" t="str">
        <f t="shared" si="101"/>
        <v>2013</v>
      </c>
      <c r="M3171" s="10">
        <f>(((I3171/60)/60)/24)+DATE(1970,1,1)</f>
        <v>41621.207638888889</v>
      </c>
      <c r="N3171" t="b">
        <v>1</v>
      </c>
      <c r="O3171">
        <v>82</v>
      </c>
      <c r="P3171" t="b">
        <v>1</v>
      </c>
      <c r="Q3171" t="s">
        <v>8271</v>
      </c>
      <c r="R3171" s="6">
        <f>E3171/D3171</f>
        <v>1.030125</v>
      </c>
      <c r="S3171" s="5">
        <f>O3171/E3171</f>
        <v>9.9502487562189053E-3</v>
      </c>
      <c r="T3171" t="s">
        <v>8310</v>
      </c>
      <c r="U3171" t="s">
        <v>8311</v>
      </c>
    </row>
    <row r="3172" spans="1:21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0">
        <f t="shared" si="100"/>
        <v>41789.080370370371</v>
      </c>
      <c r="L3172" s="13" t="str">
        <f t="shared" si="101"/>
        <v>2014</v>
      </c>
      <c r="M3172" s="10">
        <f>(((I3172/60)/60)/24)+DATE(1970,1,1)</f>
        <v>41822.166666666664</v>
      </c>
      <c r="N3172" t="b">
        <v>1</v>
      </c>
      <c r="O3172">
        <v>71</v>
      </c>
      <c r="P3172" t="b">
        <v>1</v>
      </c>
      <c r="Q3172" t="s">
        <v>8271</v>
      </c>
      <c r="R3172" s="6">
        <f>E3172/D3172</f>
        <v>1.1225000000000001</v>
      </c>
      <c r="S3172" s="5">
        <f>O3172/E3172</f>
        <v>3.162583518930958E-2</v>
      </c>
      <c r="T3172" t="s">
        <v>8310</v>
      </c>
      <c r="U3172" t="s">
        <v>8311</v>
      </c>
    </row>
    <row r="3173" spans="1:21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0">
        <f t="shared" si="100"/>
        <v>42466.608310185184</v>
      </c>
      <c r="L3173" s="13" t="str">
        <f t="shared" si="101"/>
        <v>2016</v>
      </c>
      <c r="M3173" s="10">
        <f>(((I3173/60)/60)/24)+DATE(1970,1,1)</f>
        <v>42496.608310185184</v>
      </c>
      <c r="N3173" t="b">
        <v>1</v>
      </c>
      <c r="O3173">
        <v>117</v>
      </c>
      <c r="P3173" t="b">
        <v>1</v>
      </c>
      <c r="Q3173" t="s">
        <v>8271</v>
      </c>
      <c r="R3173" s="6">
        <f>E3173/D3173</f>
        <v>1.0881428571428571</v>
      </c>
      <c r="S3173" s="5">
        <f>O3173/E3173</f>
        <v>1.536037810161481E-2</v>
      </c>
      <c r="T3173" t="s">
        <v>8310</v>
      </c>
      <c r="U3173" t="s">
        <v>8311</v>
      </c>
    </row>
    <row r="3174" spans="1:21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0">
        <f t="shared" si="100"/>
        <v>40923.729953703703</v>
      </c>
      <c r="L3174" s="13" t="str">
        <f t="shared" si="101"/>
        <v>2012</v>
      </c>
      <c r="M3174" s="10">
        <f>(((I3174/60)/60)/24)+DATE(1970,1,1)</f>
        <v>40953.729953703703</v>
      </c>
      <c r="N3174" t="b">
        <v>1</v>
      </c>
      <c r="O3174">
        <v>29</v>
      </c>
      <c r="P3174" t="b">
        <v>1</v>
      </c>
      <c r="Q3174" t="s">
        <v>8271</v>
      </c>
      <c r="R3174" s="6">
        <f>E3174/D3174</f>
        <v>1.1499999999999999</v>
      </c>
      <c r="S3174" s="5">
        <f>O3174/E3174</f>
        <v>1.2608695652173913E-2</v>
      </c>
      <c r="T3174" t="s">
        <v>8310</v>
      </c>
      <c r="U3174" t="s">
        <v>8311</v>
      </c>
    </row>
    <row r="3175" spans="1:21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0">
        <f t="shared" si="100"/>
        <v>41878.878379629627</v>
      </c>
      <c r="L3175" s="13" t="str">
        <f t="shared" si="101"/>
        <v>2014</v>
      </c>
      <c r="M3175" s="10">
        <f>(((I3175/60)/60)/24)+DATE(1970,1,1)</f>
        <v>41908.878379629627</v>
      </c>
      <c r="N3175" t="b">
        <v>1</v>
      </c>
      <c r="O3175">
        <v>74</v>
      </c>
      <c r="P3175" t="b">
        <v>1</v>
      </c>
      <c r="Q3175" t="s">
        <v>8271</v>
      </c>
      <c r="R3175" s="6">
        <f>E3175/D3175</f>
        <v>1.03</v>
      </c>
      <c r="S3175" s="5">
        <f>O3175/E3175</f>
        <v>7.1844660194174759E-3</v>
      </c>
      <c r="T3175" t="s">
        <v>8310</v>
      </c>
      <c r="U3175" t="s">
        <v>8311</v>
      </c>
    </row>
    <row r="3176" spans="1:21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0">
        <f t="shared" si="100"/>
        <v>41862.864675925928</v>
      </c>
      <c r="L3176" s="13" t="str">
        <f t="shared" si="101"/>
        <v>2014</v>
      </c>
      <c r="M3176" s="10">
        <f>(((I3176/60)/60)/24)+DATE(1970,1,1)</f>
        <v>41876.864675925928</v>
      </c>
      <c r="N3176" t="b">
        <v>1</v>
      </c>
      <c r="O3176">
        <v>23</v>
      </c>
      <c r="P3176" t="b">
        <v>1</v>
      </c>
      <c r="Q3176" t="s">
        <v>8271</v>
      </c>
      <c r="R3176" s="6">
        <f>E3176/D3176</f>
        <v>1.0113333333333334</v>
      </c>
      <c r="S3176" s="5">
        <f>O3176/E3176</f>
        <v>7.5807514831905077E-3</v>
      </c>
      <c r="T3176" t="s">
        <v>8310</v>
      </c>
      <c r="U3176" t="s">
        <v>8311</v>
      </c>
    </row>
    <row r="3177" spans="1:21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0">
        <f t="shared" si="100"/>
        <v>40531.886886574073</v>
      </c>
      <c r="L3177" s="13" t="str">
        <f t="shared" si="101"/>
        <v>2010</v>
      </c>
      <c r="M3177" s="10">
        <f>(((I3177/60)/60)/24)+DATE(1970,1,1)</f>
        <v>40591.886886574073</v>
      </c>
      <c r="N3177" t="b">
        <v>1</v>
      </c>
      <c r="O3177">
        <v>60</v>
      </c>
      <c r="P3177" t="b">
        <v>1</v>
      </c>
      <c r="Q3177" t="s">
        <v>8271</v>
      </c>
      <c r="R3177" s="6">
        <f>E3177/D3177</f>
        <v>1.0955999999999999</v>
      </c>
      <c r="S3177" s="5">
        <f>O3177/E3177</f>
        <v>1.0952902519167579E-2</v>
      </c>
      <c r="T3177" t="s">
        <v>8310</v>
      </c>
      <c r="U3177" t="s">
        <v>8311</v>
      </c>
    </row>
    <row r="3178" spans="1:21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0">
        <f t="shared" si="100"/>
        <v>41477.930914351848</v>
      </c>
      <c r="L3178" s="13" t="str">
        <f t="shared" si="101"/>
        <v>2013</v>
      </c>
      <c r="M3178" s="10">
        <f>(((I3178/60)/60)/24)+DATE(1970,1,1)</f>
        <v>41504.625</v>
      </c>
      <c r="N3178" t="b">
        <v>1</v>
      </c>
      <c r="O3178">
        <v>55</v>
      </c>
      <c r="P3178" t="b">
        <v>1</v>
      </c>
      <c r="Q3178" t="s">
        <v>8271</v>
      </c>
      <c r="R3178" s="6">
        <f>E3178/D3178</f>
        <v>1.148421052631579</v>
      </c>
      <c r="S3178" s="5">
        <f>O3178/E3178</f>
        <v>2.5206232813932174E-2</v>
      </c>
      <c r="T3178" t="s">
        <v>8310</v>
      </c>
      <c r="U3178" t="s">
        <v>8311</v>
      </c>
    </row>
    <row r="3179" spans="1:21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0">
        <f t="shared" si="100"/>
        <v>41781.666770833333</v>
      </c>
      <c r="L3179" s="13" t="str">
        <f t="shared" si="101"/>
        <v>2014</v>
      </c>
      <c r="M3179" s="10">
        <f>(((I3179/60)/60)/24)+DATE(1970,1,1)</f>
        <v>41811.666770833333</v>
      </c>
      <c r="N3179" t="b">
        <v>1</v>
      </c>
      <c r="O3179">
        <v>51</v>
      </c>
      <c r="P3179" t="b">
        <v>1</v>
      </c>
      <c r="Q3179" t="s">
        <v>8271</v>
      </c>
      <c r="R3179" s="6">
        <f>E3179/D3179</f>
        <v>1.1739999999999999</v>
      </c>
      <c r="S3179" s="5">
        <f>O3179/E3179</f>
        <v>1.737649063032368E-2</v>
      </c>
      <c r="T3179" t="s">
        <v>8310</v>
      </c>
      <c r="U3179" t="s">
        <v>8311</v>
      </c>
    </row>
    <row r="3180" spans="1:21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0">
        <f t="shared" si="100"/>
        <v>41806.605034722219</v>
      </c>
      <c r="L3180" s="13" t="str">
        <f t="shared" si="101"/>
        <v>2014</v>
      </c>
      <c r="M3180" s="10">
        <f>(((I3180/60)/60)/24)+DATE(1970,1,1)</f>
        <v>41836.605034722219</v>
      </c>
      <c r="N3180" t="b">
        <v>1</v>
      </c>
      <c r="O3180">
        <v>78</v>
      </c>
      <c r="P3180" t="b">
        <v>1</v>
      </c>
      <c r="Q3180" t="s">
        <v>8271</v>
      </c>
      <c r="R3180" s="6">
        <f>E3180/D3180</f>
        <v>1.7173333333333334</v>
      </c>
      <c r="S3180" s="5">
        <f>O3180/E3180</f>
        <v>3.0279503105590064E-2</v>
      </c>
      <c r="T3180" t="s">
        <v>8310</v>
      </c>
      <c r="U3180" t="s">
        <v>8311</v>
      </c>
    </row>
    <row r="3181" spans="1:21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0">
        <f t="shared" si="100"/>
        <v>41375.702210648145</v>
      </c>
      <c r="L3181" s="13" t="str">
        <f t="shared" si="101"/>
        <v>2013</v>
      </c>
      <c r="M3181" s="10">
        <f>(((I3181/60)/60)/24)+DATE(1970,1,1)</f>
        <v>41400.702210648145</v>
      </c>
      <c r="N3181" t="b">
        <v>1</v>
      </c>
      <c r="O3181">
        <v>62</v>
      </c>
      <c r="P3181" t="b">
        <v>1</v>
      </c>
      <c r="Q3181" t="s">
        <v>8271</v>
      </c>
      <c r="R3181" s="6">
        <f>E3181/D3181</f>
        <v>1.1416238095238094</v>
      </c>
      <c r="S3181" s="5">
        <f>O3181/E3181</f>
        <v>1.2930620961787931E-2</v>
      </c>
      <c r="T3181" t="s">
        <v>8310</v>
      </c>
      <c r="U3181" t="s">
        <v>8311</v>
      </c>
    </row>
    <row r="3182" spans="1:21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0">
        <f t="shared" si="100"/>
        <v>41780.412604166668</v>
      </c>
      <c r="L3182" s="13" t="str">
        <f t="shared" si="101"/>
        <v>2014</v>
      </c>
      <c r="M3182" s="10">
        <f>(((I3182/60)/60)/24)+DATE(1970,1,1)</f>
        <v>41810.412604166668</v>
      </c>
      <c r="N3182" t="b">
        <v>1</v>
      </c>
      <c r="O3182">
        <v>45</v>
      </c>
      <c r="P3182" t="b">
        <v>1</v>
      </c>
      <c r="Q3182" t="s">
        <v>8271</v>
      </c>
      <c r="R3182" s="6">
        <f>E3182/D3182</f>
        <v>1.1975</v>
      </c>
      <c r="S3182" s="5">
        <f>O3182/E3182</f>
        <v>3.1315240083507306E-2</v>
      </c>
      <c r="T3182" t="s">
        <v>8310</v>
      </c>
      <c r="U3182" t="s">
        <v>8311</v>
      </c>
    </row>
    <row r="3183" spans="1:21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0">
        <f t="shared" si="100"/>
        <v>41779.310034722221</v>
      </c>
      <c r="L3183" s="13" t="str">
        <f t="shared" si="101"/>
        <v>2014</v>
      </c>
      <c r="M3183" s="10">
        <f>(((I3183/60)/60)/24)+DATE(1970,1,1)</f>
        <v>41805.666666666664</v>
      </c>
      <c r="N3183" t="b">
        <v>1</v>
      </c>
      <c r="O3183">
        <v>15</v>
      </c>
      <c r="P3183" t="b">
        <v>1</v>
      </c>
      <c r="Q3183" t="s">
        <v>8271</v>
      </c>
      <c r="R3183" s="6">
        <f>E3183/D3183</f>
        <v>1.0900000000000001</v>
      </c>
      <c r="S3183" s="5">
        <f>O3183/E3183</f>
        <v>2.7522935779816515E-2</v>
      </c>
      <c r="T3183" t="s">
        <v>8310</v>
      </c>
      <c r="U3183" t="s">
        <v>8311</v>
      </c>
    </row>
    <row r="3184" spans="1:21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0">
        <f t="shared" si="100"/>
        <v>40883.949317129627</v>
      </c>
      <c r="L3184" s="13" t="str">
        <f t="shared" si="101"/>
        <v>2011</v>
      </c>
      <c r="M3184" s="10">
        <f>(((I3184/60)/60)/24)+DATE(1970,1,1)</f>
        <v>40939.708333333336</v>
      </c>
      <c r="N3184" t="b">
        <v>1</v>
      </c>
      <c r="O3184">
        <v>151</v>
      </c>
      <c r="P3184" t="b">
        <v>1</v>
      </c>
      <c r="Q3184" t="s">
        <v>8271</v>
      </c>
      <c r="R3184" s="6">
        <f>E3184/D3184</f>
        <v>1.0088571428571429</v>
      </c>
      <c r="S3184" s="5">
        <f>O3184/E3184</f>
        <v>2.1382044746530729E-2</v>
      </c>
      <c r="T3184" t="s">
        <v>8310</v>
      </c>
      <c r="U3184" t="s">
        <v>8311</v>
      </c>
    </row>
    <row r="3185" spans="1:21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0">
        <f t="shared" si="100"/>
        <v>41491.79478009259</v>
      </c>
      <c r="L3185" s="13" t="str">
        <f t="shared" si="101"/>
        <v>2013</v>
      </c>
      <c r="M3185" s="10">
        <f>(((I3185/60)/60)/24)+DATE(1970,1,1)</f>
        <v>41509.79478009259</v>
      </c>
      <c r="N3185" t="b">
        <v>1</v>
      </c>
      <c r="O3185">
        <v>68</v>
      </c>
      <c r="P3185" t="b">
        <v>1</v>
      </c>
      <c r="Q3185" t="s">
        <v>8271</v>
      </c>
      <c r="R3185" s="6">
        <f>E3185/D3185</f>
        <v>1.0900000000000001</v>
      </c>
      <c r="S3185" s="5">
        <f>O3185/E3185</f>
        <v>2.4954128440366971E-2</v>
      </c>
      <c r="T3185" t="s">
        <v>8310</v>
      </c>
      <c r="U3185" t="s">
        <v>8311</v>
      </c>
    </row>
    <row r="3186" spans="1:21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0">
        <f t="shared" si="100"/>
        <v>41791.993414351848</v>
      </c>
      <c r="L3186" s="13" t="str">
        <f t="shared" si="101"/>
        <v>2014</v>
      </c>
      <c r="M3186" s="10">
        <f>(((I3186/60)/60)/24)+DATE(1970,1,1)</f>
        <v>41821.993414351848</v>
      </c>
      <c r="N3186" t="b">
        <v>1</v>
      </c>
      <c r="O3186">
        <v>46</v>
      </c>
      <c r="P3186" t="b">
        <v>1</v>
      </c>
      <c r="Q3186" t="s">
        <v>8271</v>
      </c>
      <c r="R3186" s="6">
        <f>E3186/D3186</f>
        <v>1.0720930232558139</v>
      </c>
      <c r="S3186" s="5">
        <f>O3186/E3186</f>
        <v>9.9783080260303688E-3</v>
      </c>
      <c r="T3186" t="s">
        <v>8310</v>
      </c>
      <c r="U3186" t="s">
        <v>8311</v>
      </c>
    </row>
    <row r="3187" spans="1:21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0">
        <f t="shared" si="100"/>
        <v>41829.977326388893</v>
      </c>
      <c r="L3187" s="13" t="str">
        <f t="shared" si="101"/>
        <v>2014</v>
      </c>
      <c r="M3187" s="10">
        <f>(((I3187/60)/60)/24)+DATE(1970,1,1)</f>
        <v>41836.977326388893</v>
      </c>
      <c r="N3187" t="b">
        <v>1</v>
      </c>
      <c r="O3187">
        <v>24</v>
      </c>
      <c r="P3187" t="b">
        <v>1</v>
      </c>
      <c r="Q3187" t="s">
        <v>8271</v>
      </c>
      <c r="R3187" s="6">
        <f>E3187/D3187</f>
        <v>1</v>
      </c>
      <c r="S3187" s="5">
        <f>O3187/E3187</f>
        <v>2.4E-2</v>
      </c>
      <c r="T3187" t="s">
        <v>8310</v>
      </c>
      <c r="U3187" t="s">
        <v>8311</v>
      </c>
    </row>
    <row r="3188" spans="1:21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0">
        <f t="shared" si="100"/>
        <v>41868.924050925925</v>
      </c>
      <c r="L3188" s="13" t="str">
        <f t="shared" si="101"/>
        <v>2014</v>
      </c>
      <c r="M3188" s="10">
        <f>(((I3188/60)/60)/24)+DATE(1970,1,1)</f>
        <v>41898.875</v>
      </c>
      <c r="N3188" t="b">
        <v>1</v>
      </c>
      <c r="O3188">
        <v>70</v>
      </c>
      <c r="P3188" t="b">
        <v>1</v>
      </c>
      <c r="Q3188" t="s">
        <v>8271</v>
      </c>
      <c r="R3188" s="6">
        <f>E3188/D3188</f>
        <v>1.0218750000000001</v>
      </c>
      <c r="S3188" s="5">
        <f>O3188/E3188</f>
        <v>2.1406727828746176E-2</v>
      </c>
      <c r="T3188" t="s">
        <v>8310</v>
      </c>
      <c r="U3188" t="s">
        <v>8311</v>
      </c>
    </row>
    <row r="3189" spans="1:21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0">
        <f t="shared" si="100"/>
        <v>41835.666354166664</v>
      </c>
      <c r="L3189" s="13" t="str">
        <f t="shared" si="101"/>
        <v>2014</v>
      </c>
      <c r="M3189" s="10">
        <f>(((I3189/60)/60)/24)+DATE(1970,1,1)</f>
        <v>41855.666354166664</v>
      </c>
      <c r="N3189" t="b">
        <v>1</v>
      </c>
      <c r="O3189">
        <v>244</v>
      </c>
      <c r="P3189" t="b">
        <v>1</v>
      </c>
      <c r="Q3189" t="s">
        <v>8271</v>
      </c>
      <c r="R3189" s="6">
        <f>E3189/D3189</f>
        <v>1.1629333333333334</v>
      </c>
      <c r="S3189" s="5">
        <f>O3189/E3189</f>
        <v>1.3987617518917679E-2</v>
      </c>
      <c r="T3189" t="s">
        <v>8310</v>
      </c>
      <c r="U3189" t="s">
        <v>8311</v>
      </c>
    </row>
    <row r="3190" spans="1:21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0">
        <f t="shared" si="100"/>
        <v>42144.415532407409</v>
      </c>
      <c r="L3190" s="13" t="str">
        <f t="shared" si="101"/>
        <v>2015</v>
      </c>
      <c r="M3190" s="10">
        <f>(((I3190/60)/60)/24)+DATE(1970,1,1)</f>
        <v>42165.415532407409</v>
      </c>
      <c r="N3190" t="b">
        <v>0</v>
      </c>
      <c r="O3190">
        <v>9</v>
      </c>
      <c r="P3190" t="b">
        <v>0</v>
      </c>
      <c r="Q3190" t="s">
        <v>8305</v>
      </c>
      <c r="R3190" s="6">
        <f>E3190/D3190</f>
        <v>0.65</v>
      </c>
      <c r="S3190" s="5">
        <f>O3190/E3190</f>
        <v>6.9230769230769235E-2</v>
      </c>
      <c r="T3190" t="s">
        <v>8310</v>
      </c>
      <c r="U3190" t="s">
        <v>8313</v>
      </c>
    </row>
    <row r="3191" spans="1:21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0">
        <f t="shared" si="100"/>
        <v>42118.346435185187</v>
      </c>
      <c r="L3191" s="13" t="str">
        <f t="shared" si="101"/>
        <v>2015</v>
      </c>
      <c r="M3191" s="10">
        <f>(((I3191/60)/60)/24)+DATE(1970,1,1)</f>
        <v>42148.346435185187</v>
      </c>
      <c r="N3191" t="b">
        <v>0</v>
      </c>
      <c r="O3191">
        <v>19</v>
      </c>
      <c r="P3191" t="b">
        <v>0</v>
      </c>
      <c r="Q3191" t="s">
        <v>8305</v>
      </c>
      <c r="R3191" s="6">
        <f>E3191/D3191</f>
        <v>0.12327272727272727</v>
      </c>
      <c r="S3191" s="5">
        <f>O3191/E3191</f>
        <v>2.8023598820058997E-3</v>
      </c>
      <c r="T3191" t="s">
        <v>8310</v>
      </c>
      <c r="U3191" t="s">
        <v>8313</v>
      </c>
    </row>
    <row r="3192" spans="1:21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0">
        <f t="shared" si="100"/>
        <v>42683.151331018518</v>
      </c>
      <c r="L3192" s="13" t="str">
        <f t="shared" si="101"/>
        <v>2016</v>
      </c>
      <c r="M3192" s="10">
        <f>(((I3192/60)/60)/24)+DATE(1970,1,1)</f>
        <v>42713.192997685182</v>
      </c>
      <c r="N3192" t="b">
        <v>0</v>
      </c>
      <c r="O3192">
        <v>0</v>
      </c>
      <c r="P3192" t="b">
        <v>0</v>
      </c>
      <c r="Q3192" t="s">
        <v>8305</v>
      </c>
      <c r="R3192" s="6">
        <f>E3192/D3192</f>
        <v>0</v>
      </c>
      <c r="S3192" s="5" t="e">
        <f>O3192/E3192</f>
        <v>#DIV/0!</v>
      </c>
      <c r="T3192" t="s">
        <v>8310</v>
      </c>
      <c r="U3192" t="s">
        <v>8313</v>
      </c>
    </row>
    <row r="3193" spans="1:21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0">
        <f t="shared" si="100"/>
        <v>42538.755428240736</v>
      </c>
      <c r="L3193" s="13" t="str">
        <f t="shared" si="101"/>
        <v>2016</v>
      </c>
      <c r="M3193" s="10">
        <f>(((I3193/60)/60)/24)+DATE(1970,1,1)</f>
        <v>42598.755428240736</v>
      </c>
      <c r="N3193" t="b">
        <v>0</v>
      </c>
      <c r="O3193">
        <v>4</v>
      </c>
      <c r="P3193" t="b">
        <v>0</v>
      </c>
      <c r="Q3193" t="s">
        <v>8305</v>
      </c>
      <c r="R3193" s="6">
        <f>E3193/D3193</f>
        <v>4.0266666666666666E-2</v>
      </c>
      <c r="S3193" s="5">
        <f>O3193/E3193</f>
        <v>2.6490066225165563E-2</v>
      </c>
      <c r="T3193" t="s">
        <v>8310</v>
      </c>
      <c r="U3193" t="s">
        <v>8313</v>
      </c>
    </row>
    <row r="3194" spans="1:21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0">
        <f t="shared" si="100"/>
        <v>42018.94049768518</v>
      </c>
      <c r="L3194" s="13" t="str">
        <f t="shared" si="101"/>
        <v>2015</v>
      </c>
      <c r="M3194" s="10">
        <f>(((I3194/60)/60)/24)+DATE(1970,1,1)</f>
        <v>42063.916666666672</v>
      </c>
      <c r="N3194" t="b">
        <v>0</v>
      </c>
      <c r="O3194">
        <v>8</v>
      </c>
      <c r="P3194" t="b">
        <v>0</v>
      </c>
      <c r="Q3194" t="s">
        <v>8305</v>
      </c>
      <c r="R3194" s="6">
        <f>E3194/D3194</f>
        <v>1.0200000000000001E-2</v>
      </c>
      <c r="S3194" s="5">
        <f>O3194/E3194</f>
        <v>7.8431372549019607E-2</v>
      </c>
      <c r="T3194" t="s">
        <v>8310</v>
      </c>
      <c r="U3194" t="s">
        <v>8313</v>
      </c>
    </row>
    <row r="3195" spans="1:21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0">
        <f t="shared" si="100"/>
        <v>42010.968240740738</v>
      </c>
      <c r="L3195" s="13" t="str">
        <f t="shared" si="101"/>
        <v>2015</v>
      </c>
      <c r="M3195" s="10">
        <f>(((I3195/60)/60)/24)+DATE(1970,1,1)</f>
        <v>42055.968240740738</v>
      </c>
      <c r="N3195" t="b">
        <v>0</v>
      </c>
      <c r="O3195">
        <v>24</v>
      </c>
      <c r="P3195" t="b">
        <v>0</v>
      </c>
      <c r="Q3195" t="s">
        <v>8305</v>
      </c>
      <c r="R3195" s="6">
        <f>E3195/D3195</f>
        <v>0.1174</v>
      </c>
      <c r="S3195" s="5">
        <f>O3195/E3195</f>
        <v>4.0885860306643949E-2</v>
      </c>
      <c r="T3195" t="s">
        <v>8310</v>
      </c>
      <c r="U3195" t="s">
        <v>8313</v>
      </c>
    </row>
    <row r="3196" spans="1:21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0">
        <f t="shared" si="100"/>
        <v>42182.062476851846</v>
      </c>
      <c r="L3196" s="13" t="str">
        <f t="shared" si="101"/>
        <v>2015</v>
      </c>
      <c r="M3196" s="10">
        <f>(((I3196/60)/60)/24)+DATE(1970,1,1)</f>
        <v>42212.062476851846</v>
      </c>
      <c r="N3196" t="b">
        <v>0</v>
      </c>
      <c r="O3196">
        <v>0</v>
      </c>
      <c r="P3196" t="b">
        <v>0</v>
      </c>
      <c r="Q3196" t="s">
        <v>8305</v>
      </c>
      <c r="R3196" s="6">
        <f>E3196/D3196</f>
        <v>0</v>
      </c>
      <c r="S3196" s="5" t="e">
        <f>O3196/E3196</f>
        <v>#DIV/0!</v>
      </c>
      <c r="T3196" t="s">
        <v>8310</v>
      </c>
      <c r="U3196" t="s">
        <v>8313</v>
      </c>
    </row>
    <row r="3197" spans="1:21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0">
        <f t="shared" si="100"/>
        <v>42017.594236111108</v>
      </c>
      <c r="L3197" s="13" t="str">
        <f t="shared" si="101"/>
        <v>2015</v>
      </c>
      <c r="M3197" s="10">
        <f>(((I3197/60)/60)/24)+DATE(1970,1,1)</f>
        <v>42047.594236111108</v>
      </c>
      <c r="N3197" t="b">
        <v>0</v>
      </c>
      <c r="O3197">
        <v>39</v>
      </c>
      <c r="P3197" t="b">
        <v>0</v>
      </c>
      <c r="Q3197" t="s">
        <v>8305</v>
      </c>
      <c r="R3197" s="6">
        <f>E3197/D3197</f>
        <v>0.59142857142857141</v>
      </c>
      <c r="S3197" s="5">
        <f>O3197/E3197</f>
        <v>1.8840579710144929E-2</v>
      </c>
      <c r="T3197" t="s">
        <v>8310</v>
      </c>
      <c r="U3197" t="s">
        <v>8313</v>
      </c>
    </row>
    <row r="3198" spans="1:21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0">
        <f t="shared" si="100"/>
        <v>42157.598090277781</v>
      </c>
      <c r="L3198" s="13" t="str">
        <f t="shared" si="101"/>
        <v>2015</v>
      </c>
      <c r="M3198" s="10">
        <f>(((I3198/60)/60)/24)+DATE(1970,1,1)</f>
        <v>42217.583333333328</v>
      </c>
      <c r="N3198" t="b">
        <v>0</v>
      </c>
      <c r="O3198">
        <v>6</v>
      </c>
      <c r="P3198" t="b">
        <v>0</v>
      </c>
      <c r="Q3198" t="s">
        <v>8305</v>
      </c>
      <c r="R3198" s="6">
        <f>E3198/D3198</f>
        <v>5.9999999999999995E-4</v>
      </c>
      <c r="S3198" s="5">
        <f>O3198/E3198</f>
        <v>3.3333333333333335E-3</v>
      </c>
      <c r="T3198" t="s">
        <v>8310</v>
      </c>
      <c r="U3198" t="s">
        <v>8313</v>
      </c>
    </row>
    <row r="3199" spans="1:21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0">
        <f t="shared" si="100"/>
        <v>42009.493263888886</v>
      </c>
      <c r="L3199" s="13" t="str">
        <f t="shared" si="101"/>
        <v>2015</v>
      </c>
      <c r="M3199" s="10">
        <f>(((I3199/60)/60)/24)+DATE(1970,1,1)</f>
        <v>42039.493263888886</v>
      </c>
      <c r="N3199" t="b">
        <v>0</v>
      </c>
      <c r="O3199">
        <v>4</v>
      </c>
      <c r="P3199" t="b">
        <v>0</v>
      </c>
      <c r="Q3199" t="s">
        <v>8305</v>
      </c>
      <c r="R3199" s="6">
        <f>E3199/D3199</f>
        <v>0.1145</v>
      </c>
      <c r="S3199" s="5">
        <f>O3199/E3199</f>
        <v>3.4934497816593887E-3</v>
      </c>
      <c r="T3199" t="s">
        <v>8310</v>
      </c>
      <c r="U3199" t="s">
        <v>8313</v>
      </c>
    </row>
    <row r="3200" spans="1:21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0">
        <f t="shared" si="100"/>
        <v>42013.424502314811</v>
      </c>
      <c r="L3200" s="13" t="str">
        <f t="shared" si="101"/>
        <v>2015</v>
      </c>
      <c r="M3200" s="10">
        <f>(((I3200/60)/60)/24)+DATE(1970,1,1)</f>
        <v>42051.424502314811</v>
      </c>
      <c r="N3200" t="b">
        <v>0</v>
      </c>
      <c r="O3200">
        <v>3</v>
      </c>
      <c r="P3200" t="b">
        <v>0</v>
      </c>
      <c r="Q3200" t="s">
        <v>8305</v>
      </c>
      <c r="R3200" s="6">
        <f>E3200/D3200</f>
        <v>3.6666666666666666E-3</v>
      </c>
      <c r="S3200" s="5">
        <f>O3200/E3200</f>
        <v>2.7272727272727271E-2</v>
      </c>
      <c r="T3200" t="s">
        <v>8310</v>
      </c>
      <c r="U3200" t="s">
        <v>8313</v>
      </c>
    </row>
    <row r="3201" spans="1:21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0">
        <f t="shared" si="100"/>
        <v>41858.761782407404</v>
      </c>
      <c r="L3201" s="13" t="str">
        <f t="shared" si="101"/>
        <v>2014</v>
      </c>
      <c r="M3201" s="10">
        <f>(((I3201/60)/60)/24)+DATE(1970,1,1)</f>
        <v>41888.875</v>
      </c>
      <c r="N3201" t="b">
        <v>0</v>
      </c>
      <c r="O3201">
        <v>53</v>
      </c>
      <c r="P3201" t="b">
        <v>0</v>
      </c>
      <c r="Q3201" t="s">
        <v>8305</v>
      </c>
      <c r="R3201" s="6">
        <f>E3201/D3201</f>
        <v>0.52159999999999995</v>
      </c>
      <c r="S3201" s="5">
        <f>O3201/E3201</f>
        <v>2.0322085889570553E-2</v>
      </c>
      <c r="T3201" t="s">
        <v>8310</v>
      </c>
      <c r="U3201" t="s">
        <v>8313</v>
      </c>
    </row>
    <row r="3202" spans="1:21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0">
        <f t="shared" si="100"/>
        <v>42460.320613425924</v>
      </c>
      <c r="L3202" s="13" t="str">
        <f t="shared" si="101"/>
        <v>2016</v>
      </c>
      <c r="M3202" s="10">
        <f>(((I3202/60)/60)/24)+DATE(1970,1,1)</f>
        <v>42490.231944444444</v>
      </c>
      <c r="N3202" t="b">
        <v>0</v>
      </c>
      <c r="O3202">
        <v>1</v>
      </c>
      <c r="P3202" t="b">
        <v>0</v>
      </c>
      <c r="Q3202" t="s">
        <v>8305</v>
      </c>
      <c r="R3202" s="6">
        <f>E3202/D3202</f>
        <v>2.0000000000000002E-5</v>
      </c>
      <c r="S3202" s="5">
        <f>O3202/E3202</f>
        <v>1</v>
      </c>
      <c r="T3202" t="s">
        <v>8310</v>
      </c>
      <c r="U3202" t="s">
        <v>8313</v>
      </c>
    </row>
    <row r="3203" spans="1:21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0">
        <f t="shared" ref="K3203:K3266" si="102">(((J3203/60)/60)/24)+DATE(1970,1,1)</f>
        <v>41861.767094907409</v>
      </c>
      <c r="L3203" s="13" t="str">
        <f t="shared" ref="L3203:L3266" si="103">TEXT(K3203,"yyyy")</f>
        <v>2014</v>
      </c>
      <c r="M3203" s="10">
        <f>(((I3203/60)/60)/24)+DATE(1970,1,1)</f>
        <v>41882.767094907409</v>
      </c>
      <c r="N3203" t="b">
        <v>0</v>
      </c>
      <c r="O3203">
        <v>2</v>
      </c>
      <c r="P3203" t="b">
        <v>0</v>
      </c>
      <c r="Q3203" t="s">
        <v>8305</v>
      </c>
      <c r="R3203" s="6">
        <f>E3203/D3203</f>
        <v>1.2500000000000001E-2</v>
      </c>
      <c r="S3203" s="5">
        <f>O3203/E3203</f>
        <v>0.08</v>
      </c>
      <c r="T3203" t="s">
        <v>8310</v>
      </c>
      <c r="U3203" t="s">
        <v>8313</v>
      </c>
    </row>
    <row r="3204" spans="1:21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0">
        <f t="shared" si="102"/>
        <v>42293.853541666671</v>
      </c>
      <c r="L3204" s="13" t="str">
        <f t="shared" si="103"/>
        <v>2015</v>
      </c>
      <c r="M3204" s="10">
        <f>(((I3204/60)/60)/24)+DATE(1970,1,1)</f>
        <v>42352.249305555553</v>
      </c>
      <c r="N3204" t="b">
        <v>0</v>
      </c>
      <c r="O3204">
        <v>25</v>
      </c>
      <c r="P3204" t="b">
        <v>0</v>
      </c>
      <c r="Q3204" t="s">
        <v>8305</v>
      </c>
      <c r="R3204" s="6">
        <f>E3204/D3204</f>
        <v>0.54520000000000002</v>
      </c>
      <c r="S3204" s="5">
        <f>O3204/E3204</f>
        <v>9.1709464416727809E-3</v>
      </c>
      <c r="T3204" t="s">
        <v>8310</v>
      </c>
      <c r="U3204" t="s">
        <v>8313</v>
      </c>
    </row>
    <row r="3205" spans="1:21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0">
        <f t="shared" si="102"/>
        <v>42242.988680555558</v>
      </c>
      <c r="L3205" s="13" t="str">
        <f t="shared" si="103"/>
        <v>2015</v>
      </c>
      <c r="M3205" s="10">
        <f>(((I3205/60)/60)/24)+DATE(1970,1,1)</f>
        <v>42272.988680555558</v>
      </c>
      <c r="N3205" t="b">
        <v>0</v>
      </c>
      <c r="O3205">
        <v>6</v>
      </c>
      <c r="P3205" t="b">
        <v>0</v>
      </c>
      <c r="Q3205" t="s">
        <v>8305</v>
      </c>
      <c r="R3205" s="6">
        <f>E3205/D3205</f>
        <v>0.25</v>
      </c>
      <c r="S3205" s="5">
        <f>O3205/E3205</f>
        <v>2.4E-2</v>
      </c>
      <c r="T3205" t="s">
        <v>8310</v>
      </c>
      <c r="U3205" t="s">
        <v>8313</v>
      </c>
    </row>
    <row r="3206" spans="1:21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0">
        <f t="shared" si="102"/>
        <v>42172.686099537037</v>
      </c>
      <c r="L3206" s="13" t="str">
        <f t="shared" si="103"/>
        <v>2015</v>
      </c>
      <c r="M3206" s="10">
        <f>(((I3206/60)/60)/24)+DATE(1970,1,1)</f>
        <v>42202.676388888889</v>
      </c>
      <c r="N3206" t="b">
        <v>0</v>
      </c>
      <c r="O3206">
        <v>0</v>
      </c>
      <c r="P3206" t="b">
        <v>0</v>
      </c>
      <c r="Q3206" t="s">
        <v>8305</v>
      </c>
      <c r="R3206" s="6">
        <f>E3206/D3206</f>
        <v>0</v>
      </c>
      <c r="S3206" s="5" t="e">
        <f>O3206/E3206</f>
        <v>#DIV/0!</v>
      </c>
      <c r="T3206" t="s">
        <v>8310</v>
      </c>
      <c r="U3206" t="s">
        <v>8313</v>
      </c>
    </row>
    <row r="3207" spans="1:21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0">
        <f t="shared" si="102"/>
        <v>42095.374675925923</v>
      </c>
      <c r="L3207" s="13" t="str">
        <f t="shared" si="103"/>
        <v>2015</v>
      </c>
      <c r="M3207" s="10">
        <f>(((I3207/60)/60)/24)+DATE(1970,1,1)</f>
        <v>42125.374675925923</v>
      </c>
      <c r="N3207" t="b">
        <v>0</v>
      </c>
      <c r="O3207">
        <v>12</v>
      </c>
      <c r="P3207" t="b">
        <v>0</v>
      </c>
      <c r="Q3207" t="s">
        <v>8305</v>
      </c>
      <c r="R3207" s="6">
        <f>E3207/D3207</f>
        <v>3.4125000000000003E-2</v>
      </c>
      <c r="S3207" s="5">
        <f>O3207/E3207</f>
        <v>4.3956043956043959E-2</v>
      </c>
      <c r="T3207" t="s">
        <v>8310</v>
      </c>
      <c r="U3207" t="s">
        <v>8313</v>
      </c>
    </row>
    <row r="3208" spans="1:21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0">
        <f t="shared" si="102"/>
        <v>42236.276053240741</v>
      </c>
      <c r="L3208" s="13" t="str">
        <f t="shared" si="103"/>
        <v>2015</v>
      </c>
      <c r="M3208" s="10">
        <f>(((I3208/60)/60)/24)+DATE(1970,1,1)</f>
        <v>42266.276053240741</v>
      </c>
      <c r="N3208" t="b">
        <v>0</v>
      </c>
      <c r="O3208">
        <v>0</v>
      </c>
      <c r="P3208" t="b">
        <v>0</v>
      </c>
      <c r="Q3208" t="s">
        <v>8305</v>
      </c>
      <c r="R3208" s="6">
        <f>E3208/D3208</f>
        <v>0</v>
      </c>
      <c r="S3208" s="5" t="e">
        <f>O3208/E3208</f>
        <v>#DIV/0!</v>
      </c>
      <c r="T3208" t="s">
        <v>8310</v>
      </c>
      <c r="U3208" t="s">
        <v>8313</v>
      </c>
    </row>
    <row r="3209" spans="1:21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0">
        <f t="shared" si="102"/>
        <v>42057.277858796297</v>
      </c>
      <c r="L3209" s="13" t="str">
        <f t="shared" si="103"/>
        <v>2015</v>
      </c>
      <c r="M3209" s="10">
        <f>(((I3209/60)/60)/24)+DATE(1970,1,1)</f>
        <v>42117.236192129625</v>
      </c>
      <c r="N3209" t="b">
        <v>0</v>
      </c>
      <c r="O3209">
        <v>36</v>
      </c>
      <c r="P3209" t="b">
        <v>0</v>
      </c>
      <c r="Q3209" t="s">
        <v>8305</v>
      </c>
      <c r="R3209" s="6">
        <f>E3209/D3209</f>
        <v>0.46363636363636362</v>
      </c>
      <c r="S3209" s="5">
        <f>O3209/E3209</f>
        <v>1.411764705882353E-2</v>
      </c>
      <c r="T3209" t="s">
        <v>8310</v>
      </c>
      <c r="U3209" t="s">
        <v>8313</v>
      </c>
    </row>
    <row r="3210" spans="1:21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0">
        <f t="shared" si="102"/>
        <v>41827.605057870373</v>
      </c>
      <c r="L3210" s="13" t="str">
        <f t="shared" si="103"/>
        <v>2014</v>
      </c>
      <c r="M3210" s="10">
        <f>(((I3210/60)/60)/24)+DATE(1970,1,1)</f>
        <v>41848.605057870373</v>
      </c>
      <c r="N3210" t="b">
        <v>1</v>
      </c>
      <c r="O3210">
        <v>82</v>
      </c>
      <c r="P3210" t="b">
        <v>1</v>
      </c>
      <c r="Q3210" t="s">
        <v>8271</v>
      </c>
      <c r="R3210" s="6">
        <f>E3210/D3210</f>
        <v>1.0349999999999999</v>
      </c>
      <c r="S3210" s="5">
        <f>O3210/E3210</f>
        <v>1.5845410628019325E-2</v>
      </c>
      <c r="T3210" t="s">
        <v>8310</v>
      </c>
      <c r="U3210" t="s">
        <v>8311</v>
      </c>
    </row>
    <row r="3211" spans="1:21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0">
        <f t="shared" si="102"/>
        <v>41778.637245370373</v>
      </c>
      <c r="L3211" s="13" t="str">
        <f t="shared" si="103"/>
        <v>2014</v>
      </c>
      <c r="M3211" s="10">
        <f>(((I3211/60)/60)/24)+DATE(1970,1,1)</f>
        <v>41810.958333333336</v>
      </c>
      <c r="N3211" t="b">
        <v>1</v>
      </c>
      <c r="O3211">
        <v>226</v>
      </c>
      <c r="P3211" t="b">
        <v>1</v>
      </c>
      <c r="Q3211" t="s">
        <v>8271</v>
      </c>
      <c r="R3211" s="6">
        <f>E3211/D3211</f>
        <v>1.1932315789473684</v>
      </c>
      <c r="S3211" s="5">
        <f>O3211/E3211</f>
        <v>1.9937013153135667E-2</v>
      </c>
      <c r="T3211" t="s">
        <v>8310</v>
      </c>
      <c r="U3211" t="s">
        <v>8311</v>
      </c>
    </row>
    <row r="3212" spans="1:21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0">
        <f t="shared" si="102"/>
        <v>41013.936562499999</v>
      </c>
      <c r="L3212" s="13" t="str">
        <f t="shared" si="103"/>
        <v>2012</v>
      </c>
      <c r="M3212" s="10">
        <f>(((I3212/60)/60)/24)+DATE(1970,1,1)</f>
        <v>41061.165972222225</v>
      </c>
      <c r="N3212" t="b">
        <v>1</v>
      </c>
      <c r="O3212">
        <v>60</v>
      </c>
      <c r="P3212" t="b">
        <v>1</v>
      </c>
      <c r="Q3212" t="s">
        <v>8271</v>
      </c>
      <c r="R3212" s="6">
        <f>E3212/D3212</f>
        <v>1.2576666666666667</v>
      </c>
      <c r="S3212" s="5">
        <f>O3212/E3212</f>
        <v>1.5902464882056717E-2</v>
      </c>
      <c r="T3212" t="s">
        <v>8310</v>
      </c>
      <c r="U3212" t="s">
        <v>8311</v>
      </c>
    </row>
    <row r="3213" spans="1:21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0">
        <f t="shared" si="102"/>
        <v>41834.586574074077</v>
      </c>
      <c r="L3213" s="13" t="str">
        <f t="shared" si="103"/>
        <v>2014</v>
      </c>
      <c r="M3213" s="10">
        <f>(((I3213/60)/60)/24)+DATE(1970,1,1)</f>
        <v>41866.083333333336</v>
      </c>
      <c r="N3213" t="b">
        <v>1</v>
      </c>
      <c r="O3213">
        <v>322</v>
      </c>
      <c r="P3213" t="b">
        <v>1</v>
      </c>
      <c r="Q3213" t="s">
        <v>8271</v>
      </c>
      <c r="R3213" s="6">
        <f>E3213/D3213</f>
        <v>1.1974347826086957</v>
      </c>
      <c r="S3213" s="5">
        <f>O3213/E3213</f>
        <v>1.1691659707345411E-2</v>
      </c>
      <c r="T3213" t="s">
        <v>8310</v>
      </c>
      <c r="U3213" t="s">
        <v>8311</v>
      </c>
    </row>
    <row r="3214" spans="1:21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0">
        <f t="shared" si="102"/>
        <v>41829.795729166668</v>
      </c>
      <c r="L3214" s="13" t="str">
        <f t="shared" si="103"/>
        <v>2014</v>
      </c>
      <c r="M3214" s="10">
        <f>(((I3214/60)/60)/24)+DATE(1970,1,1)</f>
        <v>41859.795729166668</v>
      </c>
      <c r="N3214" t="b">
        <v>1</v>
      </c>
      <c r="O3214">
        <v>94</v>
      </c>
      <c r="P3214" t="b">
        <v>1</v>
      </c>
      <c r="Q3214" t="s">
        <v>8271</v>
      </c>
      <c r="R3214" s="6">
        <f>E3214/D3214</f>
        <v>1.2625</v>
      </c>
      <c r="S3214" s="5">
        <f>O3214/E3214</f>
        <v>1.8613861386138613E-2</v>
      </c>
      <c r="T3214" t="s">
        <v>8310</v>
      </c>
      <c r="U3214" t="s">
        <v>8311</v>
      </c>
    </row>
    <row r="3215" spans="1:21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0">
        <f t="shared" si="102"/>
        <v>42171.763414351852</v>
      </c>
      <c r="L3215" s="13" t="str">
        <f t="shared" si="103"/>
        <v>2015</v>
      </c>
      <c r="M3215" s="10">
        <f>(((I3215/60)/60)/24)+DATE(1970,1,1)</f>
        <v>42211.763414351852</v>
      </c>
      <c r="N3215" t="b">
        <v>1</v>
      </c>
      <c r="O3215">
        <v>47</v>
      </c>
      <c r="P3215" t="b">
        <v>1</v>
      </c>
      <c r="Q3215" t="s">
        <v>8271</v>
      </c>
      <c r="R3215" s="6">
        <f>E3215/D3215</f>
        <v>1.0011666666666668</v>
      </c>
      <c r="S3215" s="5">
        <f>O3215/E3215</f>
        <v>7.8242050940569331E-3</v>
      </c>
      <c r="T3215" t="s">
        <v>8310</v>
      </c>
      <c r="U3215" t="s">
        <v>8311</v>
      </c>
    </row>
    <row r="3216" spans="1:21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0">
        <f t="shared" si="102"/>
        <v>42337.792511574073</v>
      </c>
      <c r="L3216" s="13" t="str">
        <f t="shared" si="103"/>
        <v>2015</v>
      </c>
      <c r="M3216" s="10">
        <f>(((I3216/60)/60)/24)+DATE(1970,1,1)</f>
        <v>42374.996527777781</v>
      </c>
      <c r="N3216" t="b">
        <v>1</v>
      </c>
      <c r="O3216">
        <v>115</v>
      </c>
      <c r="P3216" t="b">
        <v>1</v>
      </c>
      <c r="Q3216" t="s">
        <v>8271</v>
      </c>
      <c r="R3216" s="6">
        <f>E3216/D3216</f>
        <v>1.0213333333333334</v>
      </c>
      <c r="S3216" s="5">
        <f>O3216/E3216</f>
        <v>9.383159268929504E-3</v>
      </c>
      <c r="T3216" t="s">
        <v>8310</v>
      </c>
      <c r="U3216" t="s">
        <v>8311</v>
      </c>
    </row>
    <row r="3217" spans="1:21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0">
        <f t="shared" si="102"/>
        <v>42219.665173611109</v>
      </c>
      <c r="L3217" s="13" t="str">
        <f t="shared" si="103"/>
        <v>2015</v>
      </c>
      <c r="M3217" s="10">
        <f>(((I3217/60)/60)/24)+DATE(1970,1,1)</f>
        <v>42257.165972222225</v>
      </c>
      <c r="N3217" t="b">
        <v>1</v>
      </c>
      <c r="O3217">
        <v>134</v>
      </c>
      <c r="P3217" t="b">
        <v>1</v>
      </c>
      <c r="Q3217" t="s">
        <v>8271</v>
      </c>
      <c r="R3217" s="6">
        <f>E3217/D3217</f>
        <v>1.0035142857142858</v>
      </c>
      <c r="S3217" s="5">
        <f>O3217/E3217</f>
        <v>3.8151638527460638E-3</v>
      </c>
      <c r="T3217" t="s">
        <v>8310</v>
      </c>
      <c r="U3217" t="s">
        <v>8311</v>
      </c>
    </row>
    <row r="3218" spans="1:21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0">
        <f t="shared" si="102"/>
        <v>42165.462627314817</v>
      </c>
      <c r="L3218" s="13" t="str">
        <f t="shared" si="103"/>
        <v>2015</v>
      </c>
      <c r="M3218" s="10">
        <f>(((I3218/60)/60)/24)+DATE(1970,1,1)</f>
        <v>42196.604166666672</v>
      </c>
      <c r="N3218" t="b">
        <v>1</v>
      </c>
      <c r="O3218">
        <v>35</v>
      </c>
      <c r="P3218" t="b">
        <v>1</v>
      </c>
      <c r="Q3218" t="s">
        <v>8271</v>
      </c>
      <c r="R3218" s="6">
        <f>E3218/D3218</f>
        <v>1.0004999999999999</v>
      </c>
      <c r="S3218" s="5">
        <f>O3218/E3218</f>
        <v>1.7491254372813594E-2</v>
      </c>
      <c r="T3218" t="s">
        <v>8310</v>
      </c>
      <c r="U3218" t="s">
        <v>8311</v>
      </c>
    </row>
    <row r="3219" spans="1:21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0">
        <f t="shared" si="102"/>
        <v>42648.546111111107</v>
      </c>
      <c r="L3219" s="13" t="str">
        <f t="shared" si="103"/>
        <v>2016</v>
      </c>
      <c r="M3219" s="10">
        <f>(((I3219/60)/60)/24)+DATE(1970,1,1)</f>
        <v>42678.546111111107</v>
      </c>
      <c r="N3219" t="b">
        <v>1</v>
      </c>
      <c r="O3219">
        <v>104</v>
      </c>
      <c r="P3219" t="b">
        <v>1</v>
      </c>
      <c r="Q3219" t="s">
        <v>8271</v>
      </c>
      <c r="R3219" s="6">
        <f>E3219/D3219</f>
        <v>1.1602222222222223</v>
      </c>
      <c r="S3219" s="5">
        <f>O3219/E3219</f>
        <v>1.991955564068186E-2</v>
      </c>
      <c r="T3219" t="s">
        <v>8310</v>
      </c>
      <c r="U3219" t="s">
        <v>8311</v>
      </c>
    </row>
    <row r="3220" spans="1:21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0">
        <f t="shared" si="102"/>
        <v>41971.002152777779</v>
      </c>
      <c r="L3220" s="13" t="str">
        <f t="shared" si="103"/>
        <v>2014</v>
      </c>
      <c r="M3220" s="10">
        <f>(((I3220/60)/60)/24)+DATE(1970,1,1)</f>
        <v>42004</v>
      </c>
      <c r="N3220" t="b">
        <v>1</v>
      </c>
      <c r="O3220">
        <v>184</v>
      </c>
      <c r="P3220" t="b">
        <v>1</v>
      </c>
      <c r="Q3220" t="s">
        <v>8271</v>
      </c>
      <c r="R3220" s="6">
        <f>E3220/D3220</f>
        <v>1.0209999999999999</v>
      </c>
      <c r="S3220" s="5">
        <f>O3220/E3220</f>
        <v>1.5017956252040483E-2</v>
      </c>
      <c r="T3220" t="s">
        <v>8310</v>
      </c>
      <c r="U3220" t="s">
        <v>8311</v>
      </c>
    </row>
    <row r="3221" spans="1:21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0">
        <f t="shared" si="102"/>
        <v>42050.983182870375</v>
      </c>
      <c r="L3221" s="13" t="str">
        <f t="shared" si="103"/>
        <v>2015</v>
      </c>
      <c r="M3221" s="10">
        <f>(((I3221/60)/60)/24)+DATE(1970,1,1)</f>
        <v>42085.941516203704</v>
      </c>
      <c r="N3221" t="b">
        <v>1</v>
      </c>
      <c r="O3221">
        <v>119</v>
      </c>
      <c r="P3221" t="b">
        <v>1</v>
      </c>
      <c r="Q3221" t="s">
        <v>8271</v>
      </c>
      <c r="R3221" s="6">
        <f>E3221/D3221</f>
        <v>1.0011000000000001</v>
      </c>
      <c r="S3221" s="5">
        <f>O3221/E3221</f>
        <v>5.9434621915892515E-3</v>
      </c>
      <c r="T3221" t="s">
        <v>8310</v>
      </c>
      <c r="U3221" t="s">
        <v>8311</v>
      </c>
    </row>
    <row r="3222" spans="1:21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0">
        <f t="shared" si="102"/>
        <v>42772.833379629628</v>
      </c>
      <c r="L3222" s="13" t="str">
        <f t="shared" si="103"/>
        <v>2017</v>
      </c>
      <c r="M3222" s="10">
        <f>(((I3222/60)/60)/24)+DATE(1970,1,1)</f>
        <v>42806.875</v>
      </c>
      <c r="N3222" t="b">
        <v>1</v>
      </c>
      <c r="O3222">
        <v>59</v>
      </c>
      <c r="P3222" t="b">
        <v>1</v>
      </c>
      <c r="Q3222" t="s">
        <v>8271</v>
      </c>
      <c r="R3222" s="6">
        <f>E3222/D3222</f>
        <v>1.0084</v>
      </c>
      <c r="S3222" s="5">
        <f>O3222/E3222</f>
        <v>3.9005685574507471E-3</v>
      </c>
      <c r="T3222" t="s">
        <v>8310</v>
      </c>
      <c r="U3222" t="s">
        <v>8311</v>
      </c>
    </row>
    <row r="3223" spans="1:21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0">
        <f t="shared" si="102"/>
        <v>42155.696793981479</v>
      </c>
      <c r="L3223" s="13" t="str">
        <f t="shared" si="103"/>
        <v>2015</v>
      </c>
      <c r="M3223" s="10">
        <f>(((I3223/60)/60)/24)+DATE(1970,1,1)</f>
        <v>42190.696793981479</v>
      </c>
      <c r="N3223" t="b">
        <v>1</v>
      </c>
      <c r="O3223">
        <v>113</v>
      </c>
      <c r="P3223" t="b">
        <v>1</v>
      </c>
      <c r="Q3223" t="s">
        <v>8271</v>
      </c>
      <c r="R3223" s="6">
        <f>E3223/D3223</f>
        <v>1.0342499999999999</v>
      </c>
      <c r="S3223" s="5">
        <f>O3223/E3223</f>
        <v>2.7314479091128836E-2</v>
      </c>
      <c r="T3223" t="s">
        <v>8310</v>
      </c>
      <c r="U3223" t="s">
        <v>8311</v>
      </c>
    </row>
    <row r="3224" spans="1:21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0">
        <f t="shared" si="102"/>
        <v>42270.582141203704</v>
      </c>
      <c r="L3224" s="13" t="str">
        <f t="shared" si="103"/>
        <v>2015</v>
      </c>
      <c r="M3224" s="10">
        <f>(((I3224/60)/60)/24)+DATE(1970,1,1)</f>
        <v>42301.895138888889</v>
      </c>
      <c r="N3224" t="b">
        <v>1</v>
      </c>
      <c r="O3224">
        <v>84</v>
      </c>
      <c r="P3224" t="b">
        <v>1</v>
      </c>
      <c r="Q3224" t="s">
        <v>8271</v>
      </c>
      <c r="R3224" s="6">
        <f>E3224/D3224</f>
        <v>1.248</v>
      </c>
      <c r="S3224" s="5">
        <f>O3224/E3224</f>
        <v>2.6923076923076925E-2</v>
      </c>
      <c r="T3224" t="s">
        <v>8310</v>
      </c>
      <c r="U3224" t="s">
        <v>8311</v>
      </c>
    </row>
    <row r="3225" spans="1:21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0">
        <f t="shared" si="102"/>
        <v>42206.835370370376</v>
      </c>
      <c r="L3225" s="13" t="str">
        <f t="shared" si="103"/>
        <v>2015</v>
      </c>
      <c r="M3225" s="10">
        <f>(((I3225/60)/60)/24)+DATE(1970,1,1)</f>
        <v>42236.835370370376</v>
      </c>
      <c r="N3225" t="b">
        <v>1</v>
      </c>
      <c r="O3225">
        <v>74</v>
      </c>
      <c r="P3225" t="b">
        <v>1</v>
      </c>
      <c r="Q3225" t="s">
        <v>8271</v>
      </c>
      <c r="R3225" s="6">
        <f>E3225/D3225</f>
        <v>1.0951612903225807</v>
      </c>
      <c r="S3225" s="5">
        <f>O3225/E3225</f>
        <v>2.1796759941089837E-2</v>
      </c>
      <c r="T3225" t="s">
        <v>8310</v>
      </c>
      <c r="U3225" t="s">
        <v>8311</v>
      </c>
    </row>
    <row r="3226" spans="1:21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0">
        <f t="shared" si="102"/>
        <v>42697.850844907407</v>
      </c>
      <c r="L3226" s="13" t="str">
        <f t="shared" si="103"/>
        <v>2016</v>
      </c>
      <c r="M3226" s="10">
        <f>(((I3226/60)/60)/24)+DATE(1970,1,1)</f>
        <v>42745.208333333328</v>
      </c>
      <c r="N3226" t="b">
        <v>1</v>
      </c>
      <c r="O3226">
        <v>216</v>
      </c>
      <c r="P3226" t="b">
        <v>1</v>
      </c>
      <c r="Q3226" t="s">
        <v>8271</v>
      </c>
      <c r="R3226" s="6">
        <f>E3226/D3226</f>
        <v>1.0203333333333333</v>
      </c>
      <c r="S3226" s="5">
        <f>O3226/E3226</f>
        <v>7.0565174779483831E-3</v>
      </c>
      <c r="T3226" t="s">
        <v>8310</v>
      </c>
      <c r="U3226" t="s">
        <v>8311</v>
      </c>
    </row>
    <row r="3227" spans="1:21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0">
        <f t="shared" si="102"/>
        <v>42503.559467592597</v>
      </c>
      <c r="L3227" s="13" t="str">
        <f t="shared" si="103"/>
        <v>2016</v>
      </c>
      <c r="M3227" s="10">
        <f>(((I3227/60)/60)/24)+DATE(1970,1,1)</f>
        <v>42524.875</v>
      </c>
      <c r="N3227" t="b">
        <v>1</v>
      </c>
      <c r="O3227">
        <v>39</v>
      </c>
      <c r="P3227" t="b">
        <v>1</v>
      </c>
      <c r="Q3227" t="s">
        <v>8271</v>
      </c>
      <c r="R3227" s="6">
        <f>E3227/D3227</f>
        <v>1.0235000000000001</v>
      </c>
      <c r="S3227" s="5">
        <f>O3227/E3227</f>
        <v>1.9052271617000488E-2</v>
      </c>
      <c r="T3227" t="s">
        <v>8310</v>
      </c>
      <c r="U3227" t="s">
        <v>8311</v>
      </c>
    </row>
    <row r="3228" spans="1:21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0">
        <f t="shared" si="102"/>
        <v>42277.583472222221</v>
      </c>
      <c r="L3228" s="13" t="str">
        <f t="shared" si="103"/>
        <v>2015</v>
      </c>
      <c r="M3228" s="10">
        <f>(((I3228/60)/60)/24)+DATE(1970,1,1)</f>
        <v>42307.583472222221</v>
      </c>
      <c r="N3228" t="b">
        <v>1</v>
      </c>
      <c r="O3228">
        <v>21</v>
      </c>
      <c r="P3228" t="b">
        <v>1</v>
      </c>
      <c r="Q3228" t="s">
        <v>8271</v>
      </c>
      <c r="R3228" s="6">
        <f>E3228/D3228</f>
        <v>1.0416666666666667</v>
      </c>
      <c r="S3228" s="5">
        <f>O3228/E3228</f>
        <v>1.6799999999999999E-2</v>
      </c>
      <c r="T3228" t="s">
        <v>8310</v>
      </c>
      <c r="U3228" t="s">
        <v>8311</v>
      </c>
    </row>
    <row r="3229" spans="1:21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0">
        <f t="shared" si="102"/>
        <v>42722.882361111115</v>
      </c>
      <c r="L3229" s="13" t="str">
        <f t="shared" si="103"/>
        <v>2016</v>
      </c>
      <c r="M3229" s="10">
        <f>(((I3229/60)/60)/24)+DATE(1970,1,1)</f>
        <v>42752.882361111115</v>
      </c>
      <c r="N3229" t="b">
        <v>0</v>
      </c>
      <c r="O3229">
        <v>30</v>
      </c>
      <c r="P3229" t="b">
        <v>1</v>
      </c>
      <c r="Q3229" t="s">
        <v>8271</v>
      </c>
      <c r="R3229" s="6">
        <f>E3229/D3229</f>
        <v>1.25</v>
      </c>
      <c r="S3229" s="5">
        <f>O3229/E3229</f>
        <v>0.02</v>
      </c>
      <c r="T3229" t="s">
        <v>8310</v>
      </c>
      <c r="U3229" t="s">
        <v>8311</v>
      </c>
    </row>
    <row r="3230" spans="1:2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0">
        <f t="shared" si="102"/>
        <v>42323.70930555556</v>
      </c>
      <c r="L3230" s="13" t="str">
        <f t="shared" si="103"/>
        <v>2015</v>
      </c>
      <c r="M3230" s="10">
        <f>(((I3230/60)/60)/24)+DATE(1970,1,1)</f>
        <v>42355.207638888889</v>
      </c>
      <c r="N3230" t="b">
        <v>1</v>
      </c>
      <c r="O3230">
        <v>37</v>
      </c>
      <c r="P3230" t="b">
        <v>1</v>
      </c>
      <c r="Q3230" t="s">
        <v>8271</v>
      </c>
      <c r="R3230" s="6">
        <f>E3230/D3230</f>
        <v>1.0234285714285714</v>
      </c>
      <c r="S3230" s="5">
        <f>O3230/E3230</f>
        <v>5.1647124511446122E-3</v>
      </c>
      <c r="T3230" t="s">
        <v>8310</v>
      </c>
      <c r="U3230" t="s">
        <v>8311</v>
      </c>
    </row>
    <row r="3231" spans="1:21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0">
        <f t="shared" si="102"/>
        <v>41933.291643518518</v>
      </c>
      <c r="L3231" s="13" t="str">
        <f t="shared" si="103"/>
        <v>2014</v>
      </c>
      <c r="M3231" s="10">
        <f>(((I3231/60)/60)/24)+DATE(1970,1,1)</f>
        <v>41963.333310185189</v>
      </c>
      <c r="N3231" t="b">
        <v>1</v>
      </c>
      <c r="O3231">
        <v>202</v>
      </c>
      <c r="P3231" t="b">
        <v>1</v>
      </c>
      <c r="Q3231" t="s">
        <v>8271</v>
      </c>
      <c r="R3231" s="6">
        <f>E3231/D3231</f>
        <v>1.0786500000000001</v>
      </c>
      <c r="S3231" s="5">
        <f>O3231/E3231</f>
        <v>9.3635562972233816E-3</v>
      </c>
      <c r="T3231" t="s">
        <v>8310</v>
      </c>
      <c r="U3231" t="s">
        <v>8311</v>
      </c>
    </row>
    <row r="3232" spans="1:21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0">
        <f t="shared" si="102"/>
        <v>41898.168125000004</v>
      </c>
      <c r="L3232" s="13" t="str">
        <f t="shared" si="103"/>
        <v>2014</v>
      </c>
      <c r="M3232" s="10">
        <f>(((I3232/60)/60)/24)+DATE(1970,1,1)</f>
        <v>41913.165972222225</v>
      </c>
      <c r="N3232" t="b">
        <v>1</v>
      </c>
      <c r="O3232">
        <v>37</v>
      </c>
      <c r="P3232" t="b">
        <v>1</v>
      </c>
      <c r="Q3232" t="s">
        <v>8271</v>
      </c>
      <c r="R3232" s="6">
        <f>E3232/D3232</f>
        <v>1.0988461538461538</v>
      </c>
      <c r="S3232" s="5">
        <f>O3232/E3232</f>
        <v>1.2950647532376619E-2</v>
      </c>
      <c r="T3232" t="s">
        <v>8310</v>
      </c>
      <c r="U3232" t="s">
        <v>8311</v>
      </c>
    </row>
    <row r="3233" spans="1:21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0">
        <f t="shared" si="102"/>
        <v>42446.943831018521</v>
      </c>
      <c r="L3233" s="13" t="str">
        <f t="shared" si="103"/>
        <v>2016</v>
      </c>
      <c r="M3233" s="10">
        <f>(((I3233/60)/60)/24)+DATE(1970,1,1)</f>
        <v>42476.943831018521</v>
      </c>
      <c r="N3233" t="b">
        <v>0</v>
      </c>
      <c r="O3233">
        <v>28</v>
      </c>
      <c r="P3233" t="b">
        <v>1</v>
      </c>
      <c r="Q3233" t="s">
        <v>8271</v>
      </c>
      <c r="R3233" s="6">
        <f>E3233/D3233</f>
        <v>1.61</v>
      </c>
      <c r="S3233" s="5">
        <f>O3233/E3233</f>
        <v>1.7391304347826087E-2</v>
      </c>
      <c r="T3233" t="s">
        <v>8310</v>
      </c>
      <c r="U3233" t="s">
        <v>8311</v>
      </c>
    </row>
    <row r="3234" spans="1:21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0">
        <f t="shared" si="102"/>
        <v>42463.81385416667</v>
      </c>
      <c r="L3234" s="13" t="str">
        <f t="shared" si="103"/>
        <v>2016</v>
      </c>
      <c r="M3234" s="10">
        <f>(((I3234/60)/60)/24)+DATE(1970,1,1)</f>
        <v>42494.165972222225</v>
      </c>
      <c r="N3234" t="b">
        <v>1</v>
      </c>
      <c r="O3234">
        <v>26</v>
      </c>
      <c r="P3234" t="b">
        <v>1</v>
      </c>
      <c r="Q3234" t="s">
        <v>8271</v>
      </c>
      <c r="R3234" s="6">
        <f>E3234/D3234</f>
        <v>1.3120000000000001</v>
      </c>
      <c r="S3234" s="5">
        <f>O3234/E3234</f>
        <v>1.9817073170731708E-2</v>
      </c>
      <c r="T3234" t="s">
        <v>8310</v>
      </c>
      <c r="U3234" t="s">
        <v>8311</v>
      </c>
    </row>
    <row r="3235" spans="1:21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0">
        <f t="shared" si="102"/>
        <v>42766.805034722223</v>
      </c>
      <c r="L3235" s="13" t="str">
        <f t="shared" si="103"/>
        <v>2017</v>
      </c>
      <c r="M3235" s="10">
        <f>(((I3235/60)/60)/24)+DATE(1970,1,1)</f>
        <v>42796.805034722223</v>
      </c>
      <c r="N3235" t="b">
        <v>0</v>
      </c>
      <c r="O3235">
        <v>61</v>
      </c>
      <c r="P3235" t="b">
        <v>1</v>
      </c>
      <c r="Q3235" t="s">
        <v>8271</v>
      </c>
      <c r="R3235" s="6">
        <f>E3235/D3235</f>
        <v>1.1879999999999999</v>
      </c>
      <c r="S3235" s="5">
        <f>O3235/E3235</f>
        <v>1.026936026936027E-2</v>
      </c>
      <c r="T3235" t="s">
        <v>8310</v>
      </c>
      <c r="U3235" t="s">
        <v>8311</v>
      </c>
    </row>
    <row r="3236" spans="1:21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0">
        <f t="shared" si="102"/>
        <v>42734.789444444439</v>
      </c>
      <c r="L3236" s="13" t="str">
        <f t="shared" si="103"/>
        <v>2016</v>
      </c>
      <c r="M3236" s="10">
        <f>(((I3236/60)/60)/24)+DATE(1970,1,1)</f>
        <v>42767.979861111111</v>
      </c>
      <c r="N3236" t="b">
        <v>0</v>
      </c>
      <c r="O3236">
        <v>115</v>
      </c>
      <c r="P3236" t="b">
        <v>1</v>
      </c>
      <c r="Q3236" t="s">
        <v>8271</v>
      </c>
      <c r="R3236" s="6">
        <f>E3236/D3236</f>
        <v>1.0039275000000001</v>
      </c>
      <c r="S3236" s="5">
        <f>O3236/E3236</f>
        <v>2.8637526116178709E-2</v>
      </c>
      <c r="T3236" t="s">
        <v>8310</v>
      </c>
      <c r="U3236" t="s">
        <v>8311</v>
      </c>
    </row>
    <row r="3237" spans="1:21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0">
        <f t="shared" si="102"/>
        <v>42522.347812499997</v>
      </c>
      <c r="L3237" s="13" t="str">
        <f t="shared" si="103"/>
        <v>2016</v>
      </c>
      <c r="M3237" s="10">
        <f>(((I3237/60)/60)/24)+DATE(1970,1,1)</f>
        <v>42552.347812499997</v>
      </c>
      <c r="N3237" t="b">
        <v>1</v>
      </c>
      <c r="O3237">
        <v>181</v>
      </c>
      <c r="P3237" t="b">
        <v>1</v>
      </c>
      <c r="Q3237" t="s">
        <v>8271</v>
      </c>
      <c r="R3237" s="6">
        <f>E3237/D3237</f>
        <v>1.0320666666666667</v>
      </c>
      <c r="S3237" s="5">
        <f>O3237/E3237</f>
        <v>1.1691751178864415E-2</v>
      </c>
      <c r="T3237" t="s">
        <v>8310</v>
      </c>
      <c r="U3237" t="s">
        <v>8311</v>
      </c>
    </row>
    <row r="3238" spans="1:21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0">
        <f t="shared" si="102"/>
        <v>42702.917048611111</v>
      </c>
      <c r="L3238" s="13" t="str">
        <f t="shared" si="103"/>
        <v>2016</v>
      </c>
      <c r="M3238" s="10">
        <f>(((I3238/60)/60)/24)+DATE(1970,1,1)</f>
        <v>42732.917048611111</v>
      </c>
      <c r="N3238" t="b">
        <v>0</v>
      </c>
      <c r="O3238">
        <v>110</v>
      </c>
      <c r="P3238" t="b">
        <v>1</v>
      </c>
      <c r="Q3238" t="s">
        <v>8271</v>
      </c>
      <c r="R3238" s="6">
        <f>E3238/D3238</f>
        <v>1.006</v>
      </c>
      <c r="S3238" s="5">
        <f>O3238/E3238</f>
        <v>5.4671968190854875E-3</v>
      </c>
      <c r="T3238" t="s">
        <v>8310</v>
      </c>
      <c r="U3238" t="s">
        <v>8311</v>
      </c>
    </row>
    <row r="3239" spans="1:21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0">
        <f t="shared" si="102"/>
        <v>42252.474351851852</v>
      </c>
      <c r="L3239" s="13" t="str">
        <f t="shared" si="103"/>
        <v>2015</v>
      </c>
      <c r="M3239" s="10">
        <f>(((I3239/60)/60)/24)+DATE(1970,1,1)</f>
        <v>42276.165972222225</v>
      </c>
      <c r="N3239" t="b">
        <v>1</v>
      </c>
      <c r="O3239">
        <v>269</v>
      </c>
      <c r="P3239" t="b">
        <v>1</v>
      </c>
      <c r="Q3239" t="s">
        <v>8271</v>
      </c>
      <c r="R3239" s="6">
        <f>E3239/D3239</f>
        <v>1.0078754285714286</v>
      </c>
      <c r="S3239" s="5">
        <f>O3239/E3239</f>
        <v>7.6256589533173604E-3</v>
      </c>
      <c r="T3239" t="s">
        <v>8310</v>
      </c>
      <c r="U3239" t="s">
        <v>8311</v>
      </c>
    </row>
    <row r="3240" spans="1:21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0">
        <f t="shared" si="102"/>
        <v>42156.510393518518</v>
      </c>
      <c r="L3240" s="13" t="str">
        <f t="shared" si="103"/>
        <v>2015</v>
      </c>
      <c r="M3240" s="10">
        <f>(((I3240/60)/60)/24)+DATE(1970,1,1)</f>
        <v>42186.510393518518</v>
      </c>
      <c r="N3240" t="b">
        <v>1</v>
      </c>
      <c r="O3240">
        <v>79</v>
      </c>
      <c r="P3240" t="b">
        <v>1</v>
      </c>
      <c r="Q3240" t="s">
        <v>8271</v>
      </c>
      <c r="R3240" s="6">
        <f>E3240/D3240</f>
        <v>1.1232142857142857</v>
      </c>
      <c r="S3240" s="5">
        <f>O3240/E3240</f>
        <v>2.5119236883942766E-2</v>
      </c>
      <c r="T3240" t="s">
        <v>8310</v>
      </c>
      <c r="U3240" t="s">
        <v>8311</v>
      </c>
    </row>
    <row r="3241" spans="1:21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0">
        <f t="shared" si="102"/>
        <v>42278.089039351849</v>
      </c>
      <c r="L3241" s="13" t="str">
        <f t="shared" si="103"/>
        <v>2015</v>
      </c>
      <c r="M3241" s="10">
        <f>(((I3241/60)/60)/24)+DATE(1970,1,1)</f>
        <v>42302.999305555553</v>
      </c>
      <c r="N3241" t="b">
        <v>1</v>
      </c>
      <c r="O3241">
        <v>104</v>
      </c>
      <c r="P3241" t="b">
        <v>1</v>
      </c>
      <c r="Q3241" t="s">
        <v>8271</v>
      </c>
      <c r="R3241" s="6">
        <f>E3241/D3241</f>
        <v>1.0591914022517912</v>
      </c>
      <c r="S3241" s="5">
        <f>O3241/E3241</f>
        <v>1.6749933161324407E-2</v>
      </c>
      <c r="T3241" t="s">
        <v>8310</v>
      </c>
      <c r="U3241" t="s">
        <v>8311</v>
      </c>
    </row>
    <row r="3242" spans="1:21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0">
        <f t="shared" si="102"/>
        <v>42754.693842592591</v>
      </c>
      <c r="L3242" s="13" t="str">
        <f t="shared" si="103"/>
        <v>2017</v>
      </c>
      <c r="M3242" s="10">
        <f>(((I3242/60)/60)/24)+DATE(1970,1,1)</f>
        <v>42782.958333333328</v>
      </c>
      <c r="N3242" t="b">
        <v>0</v>
      </c>
      <c r="O3242">
        <v>34</v>
      </c>
      <c r="P3242" t="b">
        <v>1</v>
      </c>
      <c r="Q3242" t="s">
        <v>8271</v>
      </c>
      <c r="R3242" s="6">
        <f>E3242/D3242</f>
        <v>1.0056666666666667</v>
      </c>
      <c r="S3242" s="5">
        <f>O3242/E3242</f>
        <v>1.1269472986410341E-2</v>
      </c>
      <c r="T3242" t="s">
        <v>8310</v>
      </c>
      <c r="U3242" t="s">
        <v>8311</v>
      </c>
    </row>
    <row r="3243" spans="1:21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0">
        <f t="shared" si="102"/>
        <v>41893.324884259258</v>
      </c>
      <c r="L3243" s="13" t="str">
        <f t="shared" si="103"/>
        <v>2014</v>
      </c>
      <c r="M3243" s="10">
        <f>(((I3243/60)/60)/24)+DATE(1970,1,1)</f>
        <v>41926.290972222225</v>
      </c>
      <c r="N3243" t="b">
        <v>1</v>
      </c>
      <c r="O3243">
        <v>167</v>
      </c>
      <c r="P3243" t="b">
        <v>1</v>
      </c>
      <c r="Q3243" t="s">
        <v>8271</v>
      </c>
      <c r="R3243" s="6">
        <f>E3243/D3243</f>
        <v>1.1530588235294117</v>
      </c>
      <c r="S3243" s="5">
        <f>O3243/E3243</f>
        <v>1.7039077645138252E-2</v>
      </c>
      <c r="T3243" t="s">
        <v>8310</v>
      </c>
      <c r="U3243" t="s">
        <v>8311</v>
      </c>
    </row>
    <row r="3244" spans="1:21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0">
        <f t="shared" si="102"/>
        <v>41871.755694444444</v>
      </c>
      <c r="L3244" s="13" t="str">
        <f t="shared" si="103"/>
        <v>2014</v>
      </c>
      <c r="M3244" s="10">
        <f>(((I3244/60)/60)/24)+DATE(1970,1,1)</f>
        <v>41901.755694444444</v>
      </c>
      <c r="N3244" t="b">
        <v>1</v>
      </c>
      <c r="O3244">
        <v>183</v>
      </c>
      <c r="P3244" t="b">
        <v>1</v>
      </c>
      <c r="Q3244" t="s">
        <v>8271</v>
      </c>
      <c r="R3244" s="6">
        <f>E3244/D3244</f>
        <v>1.273042</v>
      </c>
      <c r="S3244" s="5">
        <f>O3244/E3244</f>
        <v>1.4375016692300804E-2</v>
      </c>
      <c r="T3244" t="s">
        <v>8310</v>
      </c>
      <c r="U3244" t="s">
        <v>8311</v>
      </c>
    </row>
    <row r="3245" spans="1:21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0">
        <f t="shared" si="102"/>
        <v>42262.096782407403</v>
      </c>
      <c r="L3245" s="13" t="str">
        <f t="shared" si="103"/>
        <v>2015</v>
      </c>
      <c r="M3245" s="10">
        <f>(((I3245/60)/60)/24)+DATE(1970,1,1)</f>
        <v>42286</v>
      </c>
      <c r="N3245" t="b">
        <v>1</v>
      </c>
      <c r="O3245">
        <v>71</v>
      </c>
      <c r="P3245" t="b">
        <v>1</v>
      </c>
      <c r="Q3245" t="s">
        <v>8271</v>
      </c>
      <c r="R3245" s="6">
        <f>E3245/D3245</f>
        <v>1.028375</v>
      </c>
      <c r="S3245" s="5">
        <f>O3245/E3245</f>
        <v>8.630120335480735E-3</v>
      </c>
      <c r="T3245" t="s">
        <v>8310</v>
      </c>
      <c r="U3245" t="s">
        <v>8311</v>
      </c>
    </row>
    <row r="3246" spans="1:21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0">
        <f t="shared" si="102"/>
        <v>42675.694236111114</v>
      </c>
      <c r="L3246" s="13" t="str">
        <f t="shared" si="103"/>
        <v>2016</v>
      </c>
      <c r="M3246" s="10">
        <f>(((I3246/60)/60)/24)+DATE(1970,1,1)</f>
        <v>42705.735902777778</v>
      </c>
      <c r="N3246" t="b">
        <v>0</v>
      </c>
      <c r="O3246">
        <v>69</v>
      </c>
      <c r="P3246" t="b">
        <v>1</v>
      </c>
      <c r="Q3246" t="s">
        <v>8271</v>
      </c>
      <c r="R3246" s="6">
        <f>E3246/D3246</f>
        <v>1.0293749999999999</v>
      </c>
      <c r="S3246" s="5">
        <f>O3246/E3246</f>
        <v>4.1894353369763208E-2</v>
      </c>
      <c r="T3246" t="s">
        <v>8310</v>
      </c>
      <c r="U3246" t="s">
        <v>8311</v>
      </c>
    </row>
    <row r="3247" spans="1:21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0">
        <f t="shared" si="102"/>
        <v>42135.60020833333</v>
      </c>
      <c r="L3247" s="13" t="str">
        <f t="shared" si="103"/>
        <v>2015</v>
      </c>
      <c r="M3247" s="10">
        <f>(((I3247/60)/60)/24)+DATE(1970,1,1)</f>
        <v>42167.083333333328</v>
      </c>
      <c r="N3247" t="b">
        <v>0</v>
      </c>
      <c r="O3247">
        <v>270</v>
      </c>
      <c r="P3247" t="b">
        <v>1</v>
      </c>
      <c r="Q3247" t="s">
        <v>8271</v>
      </c>
      <c r="R3247" s="6">
        <f>E3247/D3247</f>
        <v>1.043047619047619</v>
      </c>
      <c r="S3247" s="5">
        <f>O3247/E3247</f>
        <v>1.2326515704894084E-2</v>
      </c>
      <c r="T3247" t="s">
        <v>8310</v>
      </c>
      <c r="U3247" t="s">
        <v>8311</v>
      </c>
    </row>
    <row r="3248" spans="1:21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0">
        <f t="shared" si="102"/>
        <v>42230.472222222219</v>
      </c>
      <c r="L3248" s="13" t="str">
        <f t="shared" si="103"/>
        <v>2015</v>
      </c>
      <c r="M3248" s="10">
        <f>(((I3248/60)/60)/24)+DATE(1970,1,1)</f>
        <v>42259.165972222225</v>
      </c>
      <c r="N3248" t="b">
        <v>1</v>
      </c>
      <c r="O3248">
        <v>193</v>
      </c>
      <c r="P3248" t="b">
        <v>1</v>
      </c>
      <c r="Q3248" t="s">
        <v>8271</v>
      </c>
      <c r="R3248" s="6">
        <f>E3248/D3248</f>
        <v>1.1122000000000001</v>
      </c>
      <c r="S3248" s="5">
        <f>O3248/E3248</f>
        <v>1.7352994065815502E-2</v>
      </c>
      <c r="T3248" t="s">
        <v>8310</v>
      </c>
      <c r="U3248" t="s">
        <v>8311</v>
      </c>
    </row>
    <row r="3249" spans="1:21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0">
        <f t="shared" si="102"/>
        <v>42167.434166666666</v>
      </c>
      <c r="L3249" s="13" t="str">
        <f t="shared" si="103"/>
        <v>2015</v>
      </c>
      <c r="M3249" s="10">
        <f>(((I3249/60)/60)/24)+DATE(1970,1,1)</f>
        <v>42197.434166666666</v>
      </c>
      <c r="N3249" t="b">
        <v>1</v>
      </c>
      <c r="O3249">
        <v>57</v>
      </c>
      <c r="P3249" t="b">
        <v>1</v>
      </c>
      <c r="Q3249" t="s">
        <v>8271</v>
      </c>
      <c r="R3249" s="6">
        <f>E3249/D3249</f>
        <v>1.0586</v>
      </c>
      <c r="S3249" s="5">
        <f>O3249/E3249</f>
        <v>2.1537880219157379E-2</v>
      </c>
      <c r="T3249" t="s">
        <v>8310</v>
      </c>
      <c r="U3249" t="s">
        <v>8311</v>
      </c>
    </row>
    <row r="3250" spans="1:21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0">
        <f t="shared" si="102"/>
        <v>42068.888391203705</v>
      </c>
      <c r="L3250" s="13" t="str">
        <f t="shared" si="103"/>
        <v>2015</v>
      </c>
      <c r="M3250" s="10">
        <f>(((I3250/60)/60)/24)+DATE(1970,1,1)</f>
        <v>42098.846724537041</v>
      </c>
      <c r="N3250" t="b">
        <v>1</v>
      </c>
      <c r="O3250">
        <v>200</v>
      </c>
      <c r="P3250" t="b">
        <v>1</v>
      </c>
      <c r="Q3250" t="s">
        <v>8271</v>
      </c>
      <c r="R3250" s="6">
        <f>E3250/D3250</f>
        <v>1.0079166666666666</v>
      </c>
      <c r="S3250" s="5">
        <f>O3250/E3250</f>
        <v>1.6535758577924761E-2</v>
      </c>
      <c r="T3250" t="s">
        <v>8310</v>
      </c>
      <c r="U3250" t="s">
        <v>8311</v>
      </c>
    </row>
    <row r="3251" spans="1:21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0">
        <f t="shared" si="102"/>
        <v>42145.746689814812</v>
      </c>
      <c r="L3251" s="13" t="str">
        <f t="shared" si="103"/>
        <v>2015</v>
      </c>
      <c r="M3251" s="10">
        <f>(((I3251/60)/60)/24)+DATE(1970,1,1)</f>
        <v>42175.746689814812</v>
      </c>
      <c r="N3251" t="b">
        <v>1</v>
      </c>
      <c r="O3251">
        <v>88</v>
      </c>
      <c r="P3251" t="b">
        <v>1</v>
      </c>
      <c r="Q3251" t="s">
        <v>8271</v>
      </c>
      <c r="R3251" s="6">
        <f>E3251/D3251</f>
        <v>1.0492727272727274</v>
      </c>
      <c r="S3251" s="5">
        <f>O3251/E3251</f>
        <v>1.5248657078495927E-2</v>
      </c>
      <c r="T3251" t="s">
        <v>8310</v>
      </c>
      <c r="U3251" t="s">
        <v>8311</v>
      </c>
    </row>
    <row r="3252" spans="1:21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0">
        <f t="shared" si="102"/>
        <v>41918.742175925923</v>
      </c>
      <c r="L3252" s="13" t="str">
        <f t="shared" si="103"/>
        <v>2014</v>
      </c>
      <c r="M3252" s="10">
        <f>(((I3252/60)/60)/24)+DATE(1970,1,1)</f>
        <v>41948.783842592595</v>
      </c>
      <c r="N3252" t="b">
        <v>1</v>
      </c>
      <c r="O3252">
        <v>213</v>
      </c>
      <c r="P3252" t="b">
        <v>1</v>
      </c>
      <c r="Q3252" t="s">
        <v>8271</v>
      </c>
      <c r="R3252" s="6">
        <f>E3252/D3252</f>
        <v>1.01552</v>
      </c>
      <c r="S3252" s="5">
        <f>O3252/E3252</f>
        <v>8.3897904521821332E-3</v>
      </c>
      <c r="T3252" t="s">
        <v>8310</v>
      </c>
      <c r="U3252" t="s">
        <v>8311</v>
      </c>
    </row>
    <row r="3253" spans="1:21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0">
        <f t="shared" si="102"/>
        <v>42146.731087962966</v>
      </c>
      <c r="L3253" s="13" t="str">
        <f t="shared" si="103"/>
        <v>2015</v>
      </c>
      <c r="M3253" s="10">
        <f>(((I3253/60)/60)/24)+DATE(1970,1,1)</f>
        <v>42176.731087962966</v>
      </c>
      <c r="N3253" t="b">
        <v>1</v>
      </c>
      <c r="O3253">
        <v>20</v>
      </c>
      <c r="P3253" t="b">
        <v>1</v>
      </c>
      <c r="Q3253" t="s">
        <v>8271</v>
      </c>
      <c r="R3253" s="6">
        <f>E3253/D3253</f>
        <v>1.1073333333333333</v>
      </c>
      <c r="S3253" s="5">
        <f>O3253/E3253</f>
        <v>1.2040939193257074E-2</v>
      </c>
      <c r="T3253" t="s">
        <v>8310</v>
      </c>
      <c r="U3253" t="s">
        <v>8311</v>
      </c>
    </row>
    <row r="3254" spans="1:21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0">
        <f t="shared" si="102"/>
        <v>42590.472685185188</v>
      </c>
      <c r="L3254" s="13" t="str">
        <f t="shared" si="103"/>
        <v>2016</v>
      </c>
      <c r="M3254" s="10">
        <f>(((I3254/60)/60)/24)+DATE(1970,1,1)</f>
        <v>42620.472685185188</v>
      </c>
      <c r="N3254" t="b">
        <v>1</v>
      </c>
      <c r="O3254">
        <v>50</v>
      </c>
      <c r="P3254" t="b">
        <v>1</v>
      </c>
      <c r="Q3254" t="s">
        <v>8271</v>
      </c>
      <c r="R3254" s="6">
        <f>E3254/D3254</f>
        <v>1.2782222222222221</v>
      </c>
      <c r="S3254" s="5">
        <f>O3254/E3254</f>
        <v>1.7385257301808066E-2</v>
      </c>
      <c r="T3254" t="s">
        <v>8310</v>
      </c>
      <c r="U3254" t="s">
        <v>8311</v>
      </c>
    </row>
    <row r="3255" spans="1:21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0">
        <f t="shared" si="102"/>
        <v>42602.576712962968</v>
      </c>
      <c r="L3255" s="13" t="str">
        <f t="shared" si="103"/>
        <v>2016</v>
      </c>
      <c r="M3255" s="10">
        <f>(((I3255/60)/60)/24)+DATE(1970,1,1)</f>
        <v>42621.15625</v>
      </c>
      <c r="N3255" t="b">
        <v>1</v>
      </c>
      <c r="O3255">
        <v>115</v>
      </c>
      <c r="P3255" t="b">
        <v>1</v>
      </c>
      <c r="Q3255" t="s">
        <v>8271</v>
      </c>
      <c r="R3255" s="6">
        <f>E3255/D3255</f>
        <v>1.0182500000000001</v>
      </c>
      <c r="S3255" s="5">
        <f>O3255/E3255</f>
        <v>5.6469432850478765E-3</v>
      </c>
      <c r="T3255" t="s">
        <v>8310</v>
      </c>
      <c r="U3255" t="s">
        <v>8311</v>
      </c>
    </row>
    <row r="3256" spans="1:21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0">
        <f t="shared" si="102"/>
        <v>42059.085752314815</v>
      </c>
      <c r="L3256" s="13" t="str">
        <f t="shared" si="103"/>
        <v>2015</v>
      </c>
      <c r="M3256" s="10">
        <f>(((I3256/60)/60)/24)+DATE(1970,1,1)</f>
        <v>42089.044085648144</v>
      </c>
      <c r="N3256" t="b">
        <v>1</v>
      </c>
      <c r="O3256">
        <v>186</v>
      </c>
      <c r="P3256" t="b">
        <v>1</v>
      </c>
      <c r="Q3256" t="s">
        <v>8271</v>
      </c>
      <c r="R3256" s="6">
        <f>E3256/D3256</f>
        <v>1.012576923076923</v>
      </c>
      <c r="S3256" s="5">
        <f>O3256/E3256</f>
        <v>1.4129980628252364E-2</v>
      </c>
      <c r="T3256" t="s">
        <v>8310</v>
      </c>
      <c r="U3256" t="s">
        <v>8311</v>
      </c>
    </row>
    <row r="3257" spans="1:21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0">
        <f t="shared" si="102"/>
        <v>41889.768229166664</v>
      </c>
      <c r="L3257" s="13" t="str">
        <f t="shared" si="103"/>
        <v>2014</v>
      </c>
      <c r="M3257" s="10">
        <f>(((I3257/60)/60)/24)+DATE(1970,1,1)</f>
        <v>41919.768229166664</v>
      </c>
      <c r="N3257" t="b">
        <v>1</v>
      </c>
      <c r="O3257">
        <v>18</v>
      </c>
      <c r="P3257" t="b">
        <v>1</v>
      </c>
      <c r="Q3257" t="s">
        <v>8271</v>
      </c>
      <c r="R3257" s="6">
        <f>E3257/D3257</f>
        <v>1.75</v>
      </c>
      <c r="S3257" s="5">
        <f>O3257/E3257</f>
        <v>3.4285714285714287E-2</v>
      </c>
      <c r="T3257" t="s">
        <v>8310</v>
      </c>
      <c r="U3257" t="s">
        <v>8311</v>
      </c>
    </row>
    <row r="3258" spans="1:21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0">
        <f t="shared" si="102"/>
        <v>42144.573807870373</v>
      </c>
      <c r="L3258" s="13" t="str">
        <f t="shared" si="103"/>
        <v>2015</v>
      </c>
      <c r="M3258" s="10">
        <f>(((I3258/60)/60)/24)+DATE(1970,1,1)</f>
        <v>42166.165972222225</v>
      </c>
      <c r="N3258" t="b">
        <v>1</v>
      </c>
      <c r="O3258">
        <v>176</v>
      </c>
      <c r="P3258" t="b">
        <v>1</v>
      </c>
      <c r="Q3258" t="s">
        <v>8271</v>
      </c>
      <c r="R3258" s="6">
        <f>E3258/D3258</f>
        <v>1.2806</v>
      </c>
      <c r="S3258" s="5">
        <f>O3258/E3258</f>
        <v>1.3743557707324692E-2</v>
      </c>
      <c r="T3258" t="s">
        <v>8310</v>
      </c>
      <c r="U3258" t="s">
        <v>8311</v>
      </c>
    </row>
    <row r="3259" spans="1:21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0">
        <f t="shared" si="102"/>
        <v>42758.559629629628</v>
      </c>
      <c r="L3259" s="13" t="str">
        <f t="shared" si="103"/>
        <v>2017</v>
      </c>
      <c r="M3259" s="10">
        <f>(((I3259/60)/60)/24)+DATE(1970,1,1)</f>
        <v>42788.559629629628</v>
      </c>
      <c r="N3259" t="b">
        <v>0</v>
      </c>
      <c r="O3259">
        <v>41</v>
      </c>
      <c r="P3259" t="b">
        <v>1</v>
      </c>
      <c r="Q3259" t="s">
        <v>8271</v>
      </c>
      <c r="R3259" s="6">
        <f>E3259/D3259</f>
        <v>1.0629949999999999</v>
      </c>
      <c r="S3259" s="5">
        <f>O3259/E3259</f>
        <v>1.928513304389955E-2</v>
      </c>
      <c r="T3259" t="s">
        <v>8310</v>
      </c>
      <c r="U3259" t="s">
        <v>8311</v>
      </c>
    </row>
    <row r="3260" spans="1:21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0">
        <f t="shared" si="102"/>
        <v>41982.887280092589</v>
      </c>
      <c r="L3260" s="13" t="str">
        <f t="shared" si="103"/>
        <v>2014</v>
      </c>
      <c r="M3260" s="10">
        <f>(((I3260/60)/60)/24)+DATE(1970,1,1)</f>
        <v>42012.887280092589</v>
      </c>
      <c r="N3260" t="b">
        <v>1</v>
      </c>
      <c r="O3260">
        <v>75</v>
      </c>
      <c r="P3260" t="b">
        <v>1</v>
      </c>
      <c r="Q3260" t="s">
        <v>8271</v>
      </c>
      <c r="R3260" s="6">
        <f>E3260/D3260</f>
        <v>1.052142857142857</v>
      </c>
      <c r="S3260" s="5">
        <f>O3260/E3260</f>
        <v>1.0183299389002037E-2</v>
      </c>
      <c r="T3260" t="s">
        <v>8310</v>
      </c>
      <c r="U3260" t="s">
        <v>8311</v>
      </c>
    </row>
    <row r="3261" spans="1:21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0">
        <f t="shared" si="102"/>
        <v>42614.760937500003</v>
      </c>
      <c r="L3261" s="13" t="str">
        <f t="shared" si="103"/>
        <v>2016</v>
      </c>
      <c r="M3261" s="10">
        <f>(((I3261/60)/60)/24)+DATE(1970,1,1)</f>
        <v>42644.165972222225</v>
      </c>
      <c r="N3261" t="b">
        <v>1</v>
      </c>
      <c r="O3261">
        <v>97</v>
      </c>
      <c r="P3261" t="b">
        <v>1</v>
      </c>
      <c r="Q3261" t="s">
        <v>8271</v>
      </c>
      <c r="R3261" s="6">
        <f>E3261/D3261</f>
        <v>1.0616782608695652</v>
      </c>
      <c r="S3261" s="5">
        <f>O3261/E3261</f>
        <v>3.9723817090250874E-3</v>
      </c>
      <c r="T3261" t="s">
        <v>8310</v>
      </c>
      <c r="U3261" t="s">
        <v>8311</v>
      </c>
    </row>
    <row r="3262" spans="1:21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0">
        <f t="shared" si="102"/>
        <v>42303.672662037032</v>
      </c>
      <c r="L3262" s="13" t="str">
        <f t="shared" si="103"/>
        <v>2015</v>
      </c>
      <c r="M3262" s="10">
        <f>(((I3262/60)/60)/24)+DATE(1970,1,1)</f>
        <v>42338.714328703703</v>
      </c>
      <c r="N3262" t="b">
        <v>1</v>
      </c>
      <c r="O3262">
        <v>73</v>
      </c>
      <c r="P3262" t="b">
        <v>1</v>
      </c>
      <c r="Q3262" t="s">
        <v>8271</v>
      </c>
      <c r="R3262" s="6">
        <f>E3262/D3262</f>
        <v>1.0924</v>
      </c>
      <c r="S3262" s="5">
        <f>O3262/E3262</f>
        <v>1.3365067740754303E-2</v>
      </c>
      <c r="T3262" t="s">
        <v>8310</v>
      </c>
      <c r="U3262" t="s">
        <v>8311</v>
      </c>
    </row>
    <row r="3263" spans="1:21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0">
        <f t="shared" si="102"/>
        <v>42171.725416666668</v>
      </c>
      <c r="L3263" s="13" t="str">
        <f t="shared" si="103"/>
        <v>2015</v>
      </c>
      <c r="M3263" s="10">
        <f>(((I3263/60)/60)/24)+DATE(1970,1,1)</f>
        <v>42201.725416666668</v>
      </c>
      <c r="N3263" t="b">
        <v>1</v>
      </c>
      <c r="O3263">
        <v>49</v>
      </c>
      <c r="P3263" t="b">
        <v>1</v>
      </c>
      <c r="Q3263" t="s">
        <v>8271</v>
      </c>
      <c r="R3263" s="6">
        <f>E3263/D3263</f>
        <v>1.0045454545454546</v>
      </c>
      <c r="S3263" s="5">
        <f>O3263/E3263</f>
        <v>1.478129713423831E-2</v>
      </c>
      <c r="T3263" t="s">
        <v>8310</v>
      </c>
      <c r="U3263" t="s">
        <v>8311</v>
      </c>
    </row>
    <row r="3264" spans="1:21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0">
        <f t="shared" si="102"/>
        <v>41964.315532407403</v>
      </c>
      <c r="L3264" s="13" t="str">
        <f t="shared" si="103"/>
        <v>2014</v>
      </c>
      <c r="M3264" s="10">
        <f>(((I3264/60)/60)/24)+DATE(1970,1,1)</f>
        <v>41995.166666666672</v>
      </c>
      <c r="N3264" t="b">
        <v>1</v>
      </c>
      <c r="O3264">
        <v>134</v>
      </c>
      <c r="P3264" t="b">
        <v>1</v>
      </c>
      <c r="Q3264" t="s">
        <v>8271</v>
      </c>
      <c r="R3264" s="6">
        <f>E3264/D3264</f>
        <v>1.0304098360655738</v>
      </c>
      <c r="S3264" s="5">
        <f>O3264/E3264</f>
        <v>1.0659454299578396E-2</v>
      </c>
      <c r="T3264" t="s">
        <v>8310</v>
      </c>
      <c r="U3264" t="s">
        <v>8311</v>
      </c>
    </row>
    <row r="3265" spans="1:21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0">
        <f t="shared" si="102"/>
        <v>42284.516064814816</v>
      </c>
      <c r="L3265" s="13" t="str">
        <f t="shared" si="103"/>
        <v>2015</v>
      </c>
      <c r="M3265" s="10">
        <f>(((I3265/60)/60)/24)+DATE(1970,1,1)</f>
        <v>42307.875</v>
      </c>
      <c r="N3265" t="b">
        <v>1</v>
      </c>
      <c r="O3265">
        <v>68</v>
      </c>
      <c r="P3265" t="b">
        <v>1</v>
      </c>
      <c r="Q3265" t="s">
        <v>8271</v>
      </c>
      <c r="R3265" s="6">
        <f>E3265/D3265</f>
        <v>1.121664</v>
      </c>
      <c r="S3265" s="5">
        <f>O3265/E3265</f>
        <v>2.4249686180531783E-2</v>
      </c>
      <c r="T3265" t="s">
        <v>8310</v>
      </c>
      <c r="U3265" t="s">
        <v>8311</v>
      </c>
    </row>
    <row r="3266" spans="1:21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0">
        <f t="shared" si="102"/>
        <v>42016.800208333334</v>
      </c>
      <c r="L3266" s="13" t="str">
        <f t="shared" si="103"/>
        <v>2015</v>
      </c>
      <c r="M3266" s="10">
        <f>(((I3266/60)/60)/24)+DATE(1970,1,1)</f>
        <v>42032.916666666672</v>
      </c>
      <c r="N3266" t="b">
        <v>1</v>
      </c>
      <c r="O3266">
        <v>49</v>
      </c>
      <c r="P3266" t="b">
        <v>1</v>
      </c>
      <c r="Q3266" t="s">
        <v>8271</v>
      </c>
      <c r="R3266" s="6">
        <f>E3266/D3266</f>
        <v>1.03</v>
      </c>
      <c r="S3266" s="5">
        <f>O3266/E3266</f>
        <v>1.9029126213592235E-2</v>
      </c>
      <c r="T3266" t="s">
        <v>8310</v>
      </c>
      <c r="U3266" t="s">
        <v>8311</v>
      </c>
    </row>
    <row r="3267" spans="1:21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0">
        <f t="shared" ref="K3267:K3330" si="104">(((J3267/60)/60)/24)+DATE(1970,1,1)</f>
        <v>42311.711979166663</v>
      </c>
      <c r="L3267" s="13" t="str">
        <f t="shared" ref="L3267:L3330" si="105">TEXT(K3267,"yyyy")</f>
        <v>2015</v>
      </c>
      <c r="M3267" s="10">
        <f>(((I3267/60)/60)/24)+DATE(1970,1,1)</f>
        <v>42341.708333333328</v>
      </c>
      <c r="N3267" t="b">
        <v>1</v>
      </c>
      <c r="O3267">
        <v>63</v>
      </c>
      <c r="P3267" t="b">
        <v>1</v>
      </c>
      <c r="Q3267" t="s">
        <v>8271</v>
      </c>
      <c r="R3267" s="6">
        <f>E3267/D3267</f>
        <v>1.64</v>
      </c>
      <c r="S3267" s="5">
        <f>O3267/E3267</f>
        <v>1.4227642276422764E-2</v>
      </c>
      <c r="T3267" t="s">
        <v>8310</v>
      </c>
      <c r="U3267" t="s">
        <v>8311</v>
      </c>
    </row>
    <row r="3268" spans="1:21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0">
        <f t="shared" si="104"/>
        <v>42136.536134259266</v>
      </c>
      <c r="L3268" s="13" t="str">
        <f t="shared" si="105"/>
        <v>2015</v>
      </c>
      <c r="M3268" s="10">
        <f>(((I3268/60)/60)/24)+DATE(1970,1,1)</f>
        <v>42167.875</v>
      </c>
      <c r="N3268" t="b">
        <v>1</v>
      </c>
      <c r="O3268">
        <v>163</v>
      </c>
      <c r="P3268" t="b">
        <v>1</v>
      </c>
      <c r="Q3268" t="s">
        <v>8271</v>
      </c>
      <c r="R3268" s="6">
        <f>E3268/D3268</f>
        <v>1.3128333333333333</v>
      </c>
      <c r="S3268" s="5">
        <f>O3268/E3268</f>
        <v>2.0693157293385805E-2</v>
      </c>
      <c r="T3268" t="s">
        <v>8310</v>
      </c>
      <c r="U3268" t="s">
        <v>8311</v>
      </c>
    </row>
    <row r="3269" spans="1:21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0">
        <f t="shared" si="104"/>
        <v>42172.757638888885</v>
      </c>
      <c r="L3269" s="13" t="str">
        <f t="shared" si="105"/>
        <v>2015</v>
      </c>
      <c r="M3269" s="10">
        <f>(((I3269/60)/60)/24)+DATE(1970,1,1)</f>
        <v>42202.757638888885</v>
      </c>
      <c r="N3269" t="b">
        <v>1</v>
      </c>
      <c r="O3269">
        <v>288</v>
      </c>
      <c r="P3269" t="b">
        <v>1</v>
      </c>
      <c r="Q3269" t="s">
        <v>8271</v>
      </c>
      <c r="R3269" s="6">
        <f>E3269/D3269</f>
        <v>1.0209999999999999</v>
      </c>
      <c r="S3269" s="5">
        <f>O3269/E3269</f>
        <v>1.8805093046033301E-2</v>
      </c>
      <c r="T3269" t="s">
        <v>8310</v>
      </c>
      <c r="U3269" t="s">
        <v>8311</v>
      </c>
    </row>
    <row r="3270" spans="1:21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0">
        <f t="shared" si="104"/>
        <v>42590.90425925926</v>
      </c>
      <c r="L3270" s="13" t="str">
        <f t="shared" si="105"/>
        <v>2016</v>
      </c>
      <c r="M3270" s="10">
        <f>(((I3270/60)/60)/24)+DATE(1970,1,1)</f>
        <v>42606.90425925926</v>
      </c>
      <c r="N3270" t="b">
        <v>1</v>
      </c>
      <c r="O3270">
        <v>42</v>
      </c>
      <c r="P3270" t="b">
        <v>1</v>
      </c>
      <c r="Q3270" t="s">
        <v>8271</v>
      </c>
      <c r="R3270" s="6">
        <f>E3270/D3270</f>
        <v>1.28</v>
      </c>
      <c r="S3270" s="5">
        <f>O3270/E3270</f>
        <v>1.6406250000000001E-2</v>
      </c>
      <c r="T3270" t="s">
        <v>8310</v>
      </c>
      <c r="U3270" t="s">
        <v>8311</v>
      </c>
    </row>
    <row r="3271" spans="1:21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0">
        <f t="shared" si="104"/>
        <v>42137.395798611105</v>
      </c>
      <c r="L3271" s="13" t="str">
        <f t="shared" si="105"/>
        <v>2015</v>
      </c>
      <c r="M3271" s="10">
        <f>(((I3271/60)/60)/24)+DATE(1970,1,1)</f>
        <v>42171.458333333328</v>
      </c>
      <c r="N3271" t="b">
        <v>1</v>
      </c>
      <c r="O3271">
        <v>70</v>
      </c>
      <c r="P3271" t="b">
        <v>1</v>
      </c>
      <c r="Q3271" t="s">
        <v>8271</v>
      </c>
      <c r="R3271" s="6">
        <f>E3271/D3271</f>
        <v>1.0149999999999999</v>
      </c>
      <c r="S3271" s="5">
        <f>O3271/E3271</f>
        <v>8.6206896551724137E-3</v>
      </c>
      <c r="T3271" t="s">
        <v>8310</v>
      </c>
      <c r="U3271" t="s">
        <v>8311</v>
      </c>
    </row>
    <row r="3272" spans="1:21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0">
        <f t="shared" si="104"/>
        <v>42167.533159722225</v>
      </c>
      <c r="L3272" s="13" t="str">
        <f t="shared" si="105"/>
        <v>2015</v>
      </c>
      <c r="M3272" s="10">
        <f>(((I3272/60)/60)/24)+DATE(1970,1,1)</f>
        <v>42197.533159722225</v>
      </c>
      <c r="N3272" t="b">
        <v>1</v>
      </c>
      <c r="O3272">
        <v>30</v>
      </c>
      <c r="P3272" t="b">
        <v>1</v>
      </c>
      <c r="Q3272" t="s">
        <v>8271</v>
      </c>
      <c r="R3272" s="6">
        <f>E3272/D3272</f>
        <v>1.0166666666666666</v>
      </c>
      <c r="S3272" s="5">
        <f>O3272/E3272</f>
        <v>1.6393442622950821E-2</v>
      </c>
      <c r="T3272" t="s">
        <v>8310</v>
      </c>
      <c r="U3272" t="s">
        <v>8311</v>
      </c>
    </row>
    <row r="3273" spans="1:2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0">
        <f t="shared" si="104"/>
        <v>41915.437210648146</v>
      </c>
      <c r="L3273" s="13" t="str">
        <f t="shared" si="105"/>
        <v>2014</v>
      </c>
      <c r="M3273" s="10">
        <f>(((I3273/60)/60)/24)+DATE(1970,1,1)</f>
        <v>41945.478877314818</v>
      </c>
      <c r="N3273" t="b">
        <v>1</v>
      </c>
      <c r="O3273">
        <v>51</v>
      </c>
      <c r="P3273" t="b">
        <v>1</v>
      </c>
      <c r="Q3273" t="s">
        <v>8271</v>
      </c>
      <c r="R3273" s="6">
        <f>E3273/D3273</f>
        <v>1.3</v>
      </c>
      <c r="S3273" s="5">
        <f>O3273/E3273</f>
        <v>2.6153846153846153E-2</v>
      </c>
      <c r="T3273" t="s">
        <v>8310</v>
      </c>
      <c r="U3273" t="s">
        <v>8311</v>
      </c>
    </row>
    <row r="3274" spans="1:21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0">
        <f t="shared" si="104"/>
        <v>42284.500104166669</v>
      </c>
      <c r="L3274" s="13" t="str">
        <f t="shared" si="105"/>
        <v>2015</v>
      </c>
      <c r="M3274" s="10">
        <f>(((I3274/60)/60)/24)+DATE(1970,1,1)</f>
        <v>42314.541770833333</v>
      </c>
      <c r="N3274" t="b">
        <v>1</v>
      </c>
      <c r="O3274">
        <v>145</v>
      </c>
      <c r="P3274" t="b">
        <v>1</v>
      </c>
      <c r="Q3274" t="s">
        <v>8271</v>
      </c>
      <c r="R3274" s="6">
        <f>E3274/D3274</f>
        <v>1.5443</v>
      </c>
      <c r="S3274" s="5">
        <f>O3274/E3274</f>
        <v>9.3893673509033212E-3</v>
      </c>
      <c r="T3274" t="s">
        <v>8310</v>
      </c>
      <c r="U3274" t="s">
        <v>8311</v>
      </c>
    </row>
    <row r="3275" spans="1:21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0">
        <f t="shared" si="104"/>
        <v>42611.801412037035</v>
      </c>
      <c r="L3275" s="13" t="str">
        <f t="shared" si="105"/>
        <v>2016</v>
      </c>
      <c r="M3275" s="10">
        <f>(((I3275/60)/60)/24)+DATE(1970,1,1)</f>
        <v>42627.791666666672</v>
      </c>
      <c r="N3275" t="b">
        <v>1</v>
      </c>
      <c r="O3275">
        <v>21</v>
      </c>
      <c r="P3275" t="b">
        <v>1</v>
      </c>
      <c r="Q3275" t="s">
        <v>8271</v>
      </c>
      <c r="R3275" s="6">
        <f>E3275/D3275</f>
        <v>1.0740000000000001</v>
      </c>
      <c r="S3275" s="5">
        <f>O3275/E3275</f>
        <v>4.8882681564245811E-3</v>
      </c>
      <c r="T3275" t="s">
        <v>8310</v>
      </c>
      <c r="U3275" t="s">
        <v>8311</v>
      </c>
    </row>
    <row r="3276" spans="1:21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0">
        <f t="shared" si="104"/>
        <v>42400.704537037032</v>
      </c>
      <c r="L3276" s="13" t="str">
        <f t="shared" si="105"/>
        <v>2016</v>
      </c>
      <c r="M3276" s="10">
        <f>(((I3276/60)/60)/24)+DATE(1970,1,1)</f>
        <v>42444.875</v>
      </c>
      <c r="N3276" t="b">
        <v>1</v>
      </c>
      <c r="O3276">
        <v>286</v>
      </c>
      <c r="P3276" t="b">
        <v>1</v>
      </c>
      <c r="Q3276" t="s">
        <v>8271</v>
      </c>
      <c r="R3276" s="6">
        <f>E3276/D3276</f>
        <v>1.0132258064516129</v>
      </c>
      <c r="S3276" s="5">
        <f>O3276/E3276</f>
        <v>1.8210760904170648E-2</v>
      </c>
      <c r="T3276" t="s">
        <v>8310</v>
      </c>
      <c r="U3276" t="s">
        <v>8311</v>
      </c>
    </row>
    <row r="3277" spans="1:21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0">
        <f t="shared" si="104"/>
        <v>42017.88045138889</v>
      </c>
      <c r="L3277" s="13" t="str">
        <f t="shared" si="105"/>
        <v>2015</v>
      </c>
      <c r="M3277" s="10">
        <f>(((I3277/60)/60)/24)+DATE(1970,1,1)</f>
        <v>42044.1875</v>
      </c>
      <c r="N3277" t="b">
        <v>1</v>
      </c>
      <c r="O3277">
        <v>12</v>
      </c>
      <c r="P3277" t="b">
        <v>1</v>
      </c>
      <c r="Q3277" t="s">
        <v>8271</v>
      </c>
      <c r="R3277" s="6">
        <f>E3277/D3277</f>
        <v>1.0027777777777778</v>
      </c>
      <c r="S3277" s="5">
        <f>O3277/E3277</f>
        <v>6.6481994459833792E-3</v>
      </c>
      <c r="T3277" t="s">
        <v>8310</v>
      </c>
      <c r="U3277" t="s">
        <v>8311</v>
      </c>
    </row>
    <row r="3278" spans="1:21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0">
        <f t="shared" si="104"/>
        <v>42426.949988425928</v>
      </c>
      <c r="L3278" s="13" t="str">
        <f t="shared" si="105"/>
        <v>2016</v>
      </c>
      <c r="M3278" s="10">
        <f>(((I3278/60)/60)/24)+DATE(1970,1,1)</f>
        <v>42461.165972222225</v>
      </c>
      <c r="N3278" t="b">
        <v>1</v>
      </c>
      <c r="O3278">
        <v>100</v>
      </c>
      <c r="P3278" t="b">
        <v>1</v>
      </c>
      <c r="Q3278" t="s">
        <v>8271</v>
      </c>
      <c r="R3278" s="6">
        <f>E3278/D3278</f>
        <v>1.1684444444444444</v>
      </c>
      <c r="S3278" s="5">
        <f>O3278/E3278</f>
        <v>1.9018638265500189E-2</v>
      </c>
      <c r="T3278" t="s">
        <v>8310</v>
      </c>
      <c r="U3278" t="s">
        <v>8311</v>
      </c>
    </row>
    <row r="3279" spans="1:21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0">
        <f t="shared" si="104"/>
        <v>41931.682939814818</v>
      </c>
      <c r="L3279" s="13" t="str">
        <f t="shared" si="105"/>
        <v>2014</v>
      </c>
      <c r="M3279" s="10">
        <f>(((I3279/60)/60)/24)+DATE(1970,1,1)</f>
        <v>41961.724606481483</v>
      </c>
      <c r="N3279" t="b">
        <v>1</v>
      </c>
      <c r="O3279">
        <v>100</v>
      </c>
      <c r="P3279" t="b">
        <v>1</v>
      </c>
      <c r="Q3279" t="s">
        <v>8271</v>
      </c>
      <c r="R3279" s="6">
        <f>E3279/D3279</f>
        <v>1.0860000000000001</v>
      </c>
      <c r="S3279" s="5">
        <f>O3279/E3279</f>
        <v>1.841620626151013E-2</v>
      </c>
      <c r="T3279" t="s">
        <v>8310</v>
      </c>
      <c r="U3279" t="s">
        <v>8311</v>
      </c>
    </row>
    <row r="3280" spans="1:21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0">
        <f t="shared" si="104"/>
        <v>42124.848414351851</v>
      </c>
      <c r="L3280" s="13" t="str">
        <f t="shared" si="105"/>
        <v>2015</v>
      </c>
      <c r="M3280" s="10">
        <f>(((I3280/60)/60)/24)+DATE(1970,1,1)</f>
        <v>42154.848414351851</v>
      </c>
      <c r="N3280" t="b">
        <v>1</v>
      </c>
      <c r="O3280">
        <v>34</v>
      </c>
      <c r="P3280" t="b">
        <v>1</v>
      </c>
      <c r="Q3280" t="s">
        <v>8271</v>
      </c>
      <c r="R3280" s="6">
        <f>E3280/D3280</f>
        <v>1.034</v>
      </c>
      <c r="S3280" s="5">
        <f>O3280/E3280</f>
        <v>1.3152804642166345E-2</v>
      </c>
      <c r="T3280" t="s">
        <v>8310</v>
      </c>
      <c r="U3280" t="s">
        <v>8311</v>
      </c>
    </row>
    <row r="3281" spans="1:21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0">
        <f t="shared" si="104"/>
        <v>42431.102534722217</v>
      </c>
      <c r="L3281" s="13" t="str">
        <f t="shared" si="105"/>
        <v>2016</v>
      </c>
      <c r="M3281" s="10">
        <f>(((I3281/60)/60)/24)+DATE(1970,1,1)</f>
        <v>42461.06086805556</v>
      </c>
      <c r="N3281" t="b">
        <v>0</v>
      </c>
      <c r="O3281">
        <v>63</v>
      </c>
      <c r="P3281" t="b">
        <v>1</v>
      </c>
      <c r="Q3281" t="s">
        <v>8271</v>
      </c>
      <c r="R3281" s="6">
        <f>E3281/D3281</f>
        <v>1.1427586206896552</v>
      </c>
      <c r="S3281" s="5">
        <f>O3281/E3281</f>
        <v>9.5051297525648761E-3</v>
      </c>
      <c r="T3281" t="s">
        <v>8310</v>
      </c>
      <c r="U3281" t="s">
        <v>8311</v>
      </c>
    </row>
    <row r="3282" spans="1:21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0">
        <f t="shared" si="104"/>
        <v>42121.756921296299</v>
      </c>
      <c r="L3282" s="13" t="str">
        <f t="shared" si="105"/>
        <v>2015</v>
      </c>
      <c r="M3282" s="10">
        <f>(((I3282/60)/60)/24)+DATE(1970,1,1)</f>
        <v>42156.208333333328</v>
      </c>
      <c r="N3282" t="b">
        <v>0</v>
      </c>
      <c r="O3282">
        <v>30</v>
      </c>
      <c r="P3282" t="b">
        <v>1</v>
      </c>
      <c r="Q3282" t="s">
        <v>8271</v>
      </c>
      <c r="R3282" s="6">
        <f>E3282/D3282</f>
        <v>1.03</v>
      </c>
      <c r="S3282" s="5">
        <f>O3282/E3282</f>
        <v>1.4563106796116505E-2</v>
      </c>
      <c r="T3282" t="s">
        <v>8310</v>
      </c>
      <c r="U3282" t="s">
        <v>8311</v>
      </c>
    </row>
    <row r="3283" spans="1:21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0">
        <f t="shared" si="104"/>
        <v>42219.019733796296</v>
      </c>
      <c r="L3283" s="13" t="str">
        <f t="shared" si="105"/>
        <v>2015</v>
      </c>
      <c r="M3283" s="10">
        <f>(((I3283/60)/60)/24)+DATE(1970,1,1)</f>
        <v>42249.019733796296</v>
      </c>
      <c r="N3283" t="b">
        <v>0</v>
      </c>
      <c r="O3283">
        <v>47</v>
      </c>
      <c r="P3283" t="b">
        <v>1</v>
      </c>
      <c r="Q3283" t="s">
        <v>8271</v>
      </c>
      <c r="R3283" s="6">
        <f>E3283/D3283</f>
        <v>1.216</v>
      </c>
      <c r="S3283" s="5">
        <f>O3283/E3283</f>
        <v>7.7302631578947366E-3</v>
      </c>
      <c r="T3283" t="s">
        <v>8310</v>
      </c>
      <c r="U3283" t="s">
        <v>8311</v>
      </c>
    </row>
    <row r="3284" spans="1:21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0">
        <f t="shared" si="104"/>
        <v>42445.19430555556</v>
      </c>
      <c r="L3284" s="13" t="str">
        <f t="shared" si="105"/>
        <v>2016</v>
      </c>
      <c r="M3284" s="10">
        <f>(((I3284/60)/60)/24)+DATE(1970,1,1)</f>
        <v>42489.19430555556</v>
      </c>
      <c r="N3284" t="b">
        <v>0</v>
      </c>
      <c r="O3284">
        <v>237</v>
      </c>
      <c r="P3284" t="b">
        <v>1</v>
      </c>
      <c r="Q3284" t="s">
        <v>8271</v>
      </c>
      <c r="R3284" s="6">
        <f>E3284/D3284</f>
        <v>1.026467741935484</v>
      </c>
      <c r="S3284" s="5">
        <f>O3284/E3284</f>
        <v>7.4480287864741286E-3</v>
      </c>
      <c r="T3284" t="s">
        <v>8310</v>
      </c>
      <c r="U3284" t="s">
        <v>8311</v>
      </c>
    </row>
    <row r="3285" spans="1:21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0">
        <f t="shared" si="104"/>
        <v>42379.74418981481</v>
      </c>
      <c r="L3285" s="13" t="str">
        <f t="shared" si="105"/>
        <v>2016</v>
      </c>
      <c r="M3285" s="10">
        <f>(((I3285/60)/60)/24)+DATE(1970,1,1)</f>
        <v>42410.875</v>
      </c>
      <c r="N3285" t="b">
        <v>0</v>
      </c>
      <c r="O3285">
        <v>47</v>
      </c>
      <c r="P3285" t="b">
        <v>1</v>
      </c>
      <c r="Q3285" t="s">
        <v>8271</v>
      </c>
      <c r="R3285" s="6">
        <f>E3285/D3285</f>
        <v>1.0475000000000001</v>
      </c>
      <c r="S3285" s="5">
        <f>O3285/E3285</f>
        <v>5.6085918854415273E-2</v>
      </c>
      <c r="T3285" t="s">
        <v>8310</v>
      </c>
      <c r="U3285" t="s">
        <v>8311</v>
      </c>
    </row>
    <row r="3286" spans="1:21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0">
        <f t="shared" si="104"/>
        <v>42380.884872685187</v>
      </c>
      <c r="L3286" s="13" t="str">
        <f t="shared" si="105"/>
        <v>2016</v>
      </c>
      <c r="M3286" s="10">
        <f>(((I3286/60)/60)/24)+DATE(1970,1,1)</f>
        <v>42398.249305555553</v>
      </c>
      <c r="N3286" t="b">
        <v>0</v>
      </c>
      <c r="O3286">
        <v>15</v>
      </c>
      <c r="P3286" t="b">
        <v>1</v>
      </c>
      <c r="Q3286" t="s">
        <v>8271</v>
      </c>
      <c r="R3286" s="6">
        <f>E3286/D3286</f>
        <v>1.016</v>
      </c>
      <c r="S3286" s="5">
        <f>O3286/E3286</f>
        <v>4.921259842519685E-3</v>
      </c>
      <c r="T3286" t="s">
        <v>8310</v>
      </c>
      <c r="U3286" t="s">
        <v>8311</v>
      </c>
    </row>
    <row r="3287" spans="1:2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0">
        <f t="shared" si="104"/>
        <v>42762.942430555559</v>
      </c>
      <c r="L3287" s="13" t="str">
        <f t="shared" si="105"/>
        <v>2017</v>
      </c>
      <c r="M3287" s="10">
        <f>(((I3287/60)/60)/24)+DATE(1970,1,1)</f>
        <v>42794.208333333328</v>
      </c>
      <c r="N3287" t="b">
        <v>0</v>
      </c>
      <c r="O3287">
        <v>81</v>
      </c>
      <c r="P3287" t="b">
        <v>1</v>
      </c>
      <c r="Q3287" t="s">
        <v>8271</v>
      </c>
      <c r="R3287" s="6">
        <f>E3287/D3287</f>
        <v>1.1210242048409682</v>
      </c>
      <c r="S3287" s="5">
        <f>O3287/E3287</f>
        <v>1.4453961456102784E-2</v>
      </c>
      <c r="T3287" t="s">
        <v>8310</v>
      </c>
      <c r="U3287" t="s">
        <v>8311</v>
      </c>
    </row>
    <row r="3288" spans="1:21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0">
        <f t="shared" si="104"/>
        <v>42567.840069444443</v>
      </c>
      <c r="L3288" s="13" t="str">
        <f t="shared" si="105"/>
        <v>2016</v>
      </c>
      <c r="M3288" s="10">
        <f>(((I3288/60)/60)/24)+DATE(1970,1,1)</f>
        <v>42597.840069444443</v>
      </c>
      <c r="N3288" t="b">
        <v>0</v>
      </c>
      <c r="O3288">
        <v>122</v>
      </c>
      <c r="P3288" t="b">
        <v>1</v>
      </c>
      <c r="Q3288" t="s">
        <v>8271</v>
      </c>
      <c r="R3288" s="6">
        <f>E3288/D3288</f>
        <v>1.0176666666666667</v>
      </c>
      <c r="S3288" s="5">
        <f>O3288/E3288</f>
        <v>7.9921388797903701E-3</v>
      </c>
      <c r="T3288" t="s">
        <v>8310</v>
      </c>
      <c r="U3288" t="s">
        <v>8311</v>
      </c>
    </row>
    <row r="3289" spans="1:21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0">
        <f t="shared" si="104"/>
        <v>42311.750324074077</v>
      </c>
      <c r="L3289" s="13" t="str">
        <f t="shared" si="105"/>
        <v>2015</v>
      </c>
      <c r="M3289" s="10">
        <f>(((I3289/60)/60)/24)+DATE(1970,1,1)</f>
        <v>42336.750324074077</v>
      </c>
      <c r="N3289" t="b">
        <v>0</v>
      </c>
      <c r="O3289">
        <v>34</v>
      </c>
      <c r="P3289" t="b">
        <v>1</v>
      </c>
      <c r="Q3289" t="s">
        <v>8271</v>
      </c>
      <c r="R3289" s="6">
        <f>E3289/D3289</f>
        <v>1</v>
      </c>
      <c r="S3289" s="5">
        <f>O3289/E3289</f>
        <v>1.3599999999999999E-2</v>
      </c>
      <c r="T3289" t="s">
        <v>8310</v>
      </c>
      <c r="U3289" t="s">
        <v>8311</v>
      </c>
    </row>
    <row r="3290" spans="1:21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0">
        <f t="shared" si="104"/>
        <v>42505.774479166663</v>
      </c>
      <c r="L3290" s="13" t="str">
        <f t="shared" si="105"/>
        <v>2016</v>
      </c>
      <c r="M3290" s="10">
        <f>(((I3290/60)/60)/24)+DATE(1970,1,1)</f>
        <v>42541.958333333328</v>
      </c>
      <c r="N3290" t="b">
        <v>0</v>
      </c>
      <c r="O3290">
        <v>207</v>
      </c>
      <c r="P3290" t="b">
        <v>1</v>
      </c>
      <c r="Q3290" t="s">
        <v>8271</v>
      </c>
      <c r="R3290" s="6">
        <f>E3290/D3290</f>
        <v>1.0026489999999999</v>
      </c>
      <c r="S3290" s="5">
        <f>O3290/E3290</f>
        <v>2.0645310572293993E-2</v>
      </c>
      <c r="T3290" t="s">
        <v>8310</v>
      </c>
      <c r="U3290" t="s">
        <v>8311</v>
      </c>
    </row>
    <row r="3291" spans="1:21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0">
        <f t="shared" si="104"/>
        <v>42758.368078703701</v>
      </c>
      <c r="L3291" s="13" t="str">
        <f t="shared" si="105"/>
        <v>2017</v>
      </c>
      <c r="M3291" s="10">
        <f>(((I3291/60)/60)/24)+DATE(1970,1,1)</f>
        <v>42786.368078703701</v>
      </c>
      <c r="N3291" t="b">
        <v>0</v>
      </c>
      <c r="O3291">
        <v>25</v>
      </c>
      <c r="P3291" t="b">
        <v>1</v>
      </c>
      <c r="Q3291" t="s">
        <v>8271</v>
      </c>
      <c r="R3291" s="6">
        <f>E3291/D3291</f>
        <v>1.3304200000000002</v>
      </c>
      <c r="S3291" s="5">
        <f>O3291/E3291</f>
        <v>3.7582116925482176E-2</v>
      </c>
      <c r="T3291" t="s">
        <v>8310</v>
      </c>
      <c r="U3291" t="s">
        <v>8311</v>
      </c>
    </row>
    <row r="3292" spans="1:21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0">
        <f t="shared" si="104"/>
        <v>42775.51494212963</v>
      </c>
      <c r="L3292" s="13" t="str">
        <f t="shared" si="105"/>
        <v>2017</v>
      </c>
      <c r="M3292" s="10">
        <f>(((I3292/60)/60)/24)+DATE(1970,1,1)</f>
        <v>42805.51494212963</v>
      </c>
      <c r="N3292" t="b">
        <v>0</v>
      </c>
      <c r="O3292">
        <v>72</v>
      </c>
      <c r="P3292" t="b">
        <v>1</v>
      </c>
      <c r="Q3292" t="s">
        <v>8271</v>
      </c>
      <c r="R3292" s="6">
        <f>E3292/D3292</f>
        <v>1.212</v>
      </c>
      <c r="S3292" s="5">
        <f>O3292/E3292</f>
        <v>2.9702970297029702E-2</v>
      </c>
      <c r="T3292" t="s">
        <v>8310</v>
      </c>
      <c r="U3292" t="s">
        <v>8311</v>
      </c>
    </row>
    <row r="3293" spans="1:21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0">
        <f t="shared" si="104"/>
        <v>42232.702546296292</v>
      </c>
      <c r="L3293" s="13" t="str">
        <f t="shared" si="105"/>
        <v>2015</v>
      </c>
      <c r="M3293" s="10">
        <f>(((I3293/60)/60)/24)+DATE(1970,1,1)</f>
        <v>42264.165972222225</v>
      </c>
      <c r="N3293" t="b">
        <v>0</v>
      </c>
      <c r="O3293">
        <v>14</v>
      </c>
      <c r="P3293" t="b">
        <v>1</v>
      </c>
      <c r="Q3293" t="s">
        <v>8271</v>
      </c>
      <c r="R3293" s="6">
        <f>E3293/D3293</f>
        <v>1.1399999999999999</v>
      </c>
      <c r="S3293" s="5">
        <f>O3293/E3293</f>
        <v>2.456140350877193E-2</v>
      </c>
      <c r="T3293" t="s">
        <v>8310</v>
      </c>
      <c r="U3293" t="s">
        <v>8311</v>
      </c>
    </row>
    <row r="3294" spans="1:21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0">
        <f t="shared" si="104"/>
        <v>42282.770231481481</v>
      </c>
      <c r="L3294" s="13" t="str">
        <f t="shared" si="105"/>
        <v>2015</v>
      </c>
      <c r="M3294" s="10">
        <f>(((I3294/60)/60)/24)+DATE(1970,1,1)</f>
        <v>42342.811898148153</v>
      </c>
      <c r="N3294" t="b">
        <v>0</v>
      </c>
      <c r="O3294">
        <v>15</v>
      </c>
      <c r="P3294" t="b">
        <v>1</v>
      </c>
      <c r="Q3294" t="s">
        <v>8271</v>
      </c>
      <c r="R3294" s="6">
        <f>E3294/D3294</f>
        <v>2.8613861386138613</v>
      </c>
      <c r="S3294" s="5">
        <f>O3294/E3294</f>
        <v>5.1903114186851208E-2</v>
      </c>
      <c r="T3294" t="s">
        <v>8310</v>
      </c>
      <c r="U3294" t="s">
        <v>8311</v>
      </c>
    </row>
    <row r="3295" spans="1:21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0">
        <f t="shared" si="104"/>
        <v>42768.425370370373</v>
      </c>
      <c r="L3295" s="13" t="str">
        <f t="shared" si="105"/>
        <v>2017</v>
      </c>
      <c r="M3295" s="10">
        <f>(((I3295/60)/60)/24)+DATE(1970,1,1)</f>
        <v>42798.425370370373</v>
      </c>
      <c r="N3295" t="b">
        <v>0</v>
      </c>
      <c r="O3295">
        <v>91</v>
      </c>
      <c r="P3295" t="b">
        <v>1</v>
      </c>
      <c r="Q3295" t="s">
        <v>8271</v>
      </c>
      <c r="R3295" s="6">
        <f>E3295/D3295</f>
        <v>1.7044444444444444</v>
      </c>
      <c r="S3295" s="5">
        <f>O3295/E3295</f>
        <v>1.1864406779661017E-2</v>
      </c>
      <c r="T3295" t="s">
        <v>8310</v>
      </c>
      <c r="U3295" t="s">
        <v>8311</v>
      </c>
    </row>
    <row r="3296" spans="1:21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0">
        <f t="shared" si="104"/>
        <v>42141.541134259256</v>
      </c>
      <c r="L3296" s="13" t="str">
        <f t="shared" si="105"/>
        <v>2015</v>
      </c>
      <c r="M3296" s="10">
        <f>(((I3296/60)/60)/24)+DATE(1970,1,1)</f>
        <v>42171.541134259256</v>
      </c>
      <c r="N3296" t="b">
        <v>0</v>
      </c>
      <c r="O3296">
        <v>24</v>
      </c>
      <c r="P3296" t="b">
        <v>1</v>
      </c>
      <c r="Q3296" t="s">
        <v>8271</v>
      </c>
      <c r="R3296" s="6">
        <f>E3296/D3296</f>
        <v>1.1833333333333333</v>
      </c>
      <c r="S3296" s="5">
        <f>O3296/E3296</f>
        <v>3.3802816901408447E-2</v>
      </c>
      <c r="T3296" t="s">
        <v>8310</v>
      </c>
      <c r="U3296" t="s">
        <v>8311</v>
      </c>
    </row>
    <row r="3297" spans="1:21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0">
        <f t="shared" si="104"/>
        <v>42609.442465277782</v>
      </c>
      <c r="L3297" s="13" t="str">
        <f t="shared" si="105"/>
        <v>2016</v>
      </c>
      <c r="M3297" s="10">
        <f>(((I3297/60)/60)/24)+DATE(1970,1,1)</f>
        <v>42639.442465277782</v>
      </c>
      <c r="N3297" t="b">
        <v>0</v>
      </c>
      <c r="O3297">
        <v>27</v>
      </c>
      <c r="P3297" t="b">
        <v>1</v>
      </c>
      <c r="Q3297" t="s">
        <v>8271</v>
      </c>
      <c r="R3297" s="6">
        <f>E3297/D3297</f>
        <v>1.0285857142857142</v>
      </c>
      <c r="S3297" s="5">
        <f>O3297/E3297</f>
        <v>3.7499479173900362E-2</v>
      </c>
      <c r="T3297" t="s">
        <v>8310</v>
      </c>
      <c r="U3297" t="s">
        <v>8311</v>
      </c>
    </row>
    <row r="3298" spans="1:21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0">
        <f t="shared" si="104"/>
        <v>42309.756620370375</v>
      </c>
      <c r="L3298" s="13" t="str">
        <f t="shared" si="105"/>
        <v>2015</v>
      </c>
      <c r="M3298" s="10">
        <f>(((I3298/60)/60)/24)+DATE(1970,1,1)</f>
        <v>42330.916666666672</v>
      </c>
      <c r="N3298" t="b">
        <v>0</v>
      </c>
      <c r="O3298">
        <v>47</v>
      </c>
      <c r="P3298" t="b">
        <v>1</v>
      </c>
      <c r="Q3298" t="s">
        <v>8271</v>
      </c>
      <c r="R3298" s="6">
        <f>E3298/D3298</f>
        <v>1.4406666666666668</v>
      </c>
      <c r="S3298" s="5">
        <f>O3298/E3298</f>
        <v>2.1749190189726979E-2</v>
      </c>
      <c r="T3298" t="s">
        <v>8310</v>
      </c>
      <c r="U3298" t="s">
        <v>8311</v>
      </c>
    </row>
    <row r="3299" spans="1:21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0">
        <f t="shared" si="104"/>
        <v>42193.771481481483</v>
      </c>
      <c r="L3299" s="13" t="str">
        <f t="shared" si="105"/>
        <v>2015</v>
      </c>
      <c r="M3299" s="10">
        <f>(((I3299/60)/60)/24)+DATE(1970,1,1)</f>
        <v>42212.957638888889</v>
      </c>
      <c r="N3299" t="b">
        <v>0</v>
      </c>
      <c r="O3299">
        <v>44</v>
      </c>
      <c r="P3299" t="b">
        <v>1</v>
      </c>
      <c r="Q3299" t="s">
        <v>8271</v>
      </c>
      <c r="R3299" s="6">
        <f>E3299/D3299</f>
        <v>1.0007272727272727</v>
      </c>
      <c r="S3299" s="5">
        <f>O3299/E3299</f>
        <v>7.9941860465116282E-3</v>
      </c>
      <c r="T3299" t="s">
        <v>8310</v>
      </c>
      <c r="U3299" t="s">
        <v>8311</v>
      </c>
    </row>
    <row r="3300" spans="1:21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0">
        <f t="shared" si="104"/>
        <v>42239.957962962959</v>
      </c>
      <c r="L3300" s="13" t="str">
        <f t="shared" si="105"/>
        <v>2015</v>
      </c>
      <c r="M3300" s="10">
        <f>(((I3300/60)/60)/24)+DATE(1970,1,1)</f>
        <v>42260</v>
      </c>
      <c r="N3300" t="b">
        <v>0</v>
      </c>
      <c r="O3300">
        <v>72</v>
      </c>
      <c r="P3300" t="b">
        <v>1</v>
      </c>
      <c r="Q3300" t="s">
        <v>8271</v>
      </c>
      <c r="R3300" s="6">
        <f>E3300/D3300</f>
        <v>1.0173000000000001</v>
      </c>
      <c r="S3300" s="5">
        <f>O3300/E3300</f>
        <v>7.0775582424063696E-3</v>
      </c>
      <c r="T3300" t="s">
        <v>8310</v>
      </c>
      <c r="U3300" t="s">
        <v>8311</v>
      </c>
    </row>
    <row r="3301" spans="1:21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0">
        <f t="shared" si="104"/>
        <v>42261.917395833334</v>
      </c>
      <c r="L3301" s="13" t="str">
        <f t="shared" si="105"/>
        <v>2015</v>
      </c>
      <c r="M3301" s="10">
        <f>(((I3301/60)/60)/24)+DATE(1970,1,1)</f>
        <v>42291.917395833334</v>
      </c>
      <c r="N3301" t="b">
        <v>0</v>
      </c>
      <c r="O3301">
        <v>63</v>
      </c>
      <c r="P3301" t="b">
        <v>1</v>
      </c>
      <c r="Q3301" t="s">
        <v>8271</v>
      </c>
      <c r="R3301" s="6">
        <f>E3301/D3301</f>
        <v>1.1619999999999999</v>
      </c>
      <c r="S3301" s="5">
        <f>O3301/E3301</f>
        <v>1.8072289156626505E-2</v>
      </c>
      <c r="T3301" t="s">
        <v>8310</v>
      </c>
      <c r="U3301" t="s">
        <v>8311</v>
      </c>
    </row>
    <row r="3302" spans="1:21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0">
        <f t="shared" si="104"/>
        <v>42102.743773148148</v>
      </c>
      <c r="L3302" s="13" t="str">
        <f t="shared" si="105"/>
        <v>2015</v>
      </c>
      <c r="M3302" s="10">
        <f>(((I3302/60)/60)/24)+DATE(1970,1,1)</f>
        <v>42123.743773148148</v>
      </c>
      <c r="N3302" t="b">
        <v>0</v>
      </c>
      <c r="O3302">
        <v>88</v>
      </c>
      <c r="P3302" t="b">
        <v>1</v>
      </c>
      <c r="Q3302" t="s">
        <v>8271</v>
      </c>
      <c r="R3302" s="6">
        <f>E3302/D3302</f>
        <v>1.3616666666666666</v>
      </c>
      <c r="S3302" s="5">
        <f>O3302/E3302</f>
        <v>2.1542227662178701E-2</v>
      </c>
      <c r="T3302" t="s">
        <v>8310</v>
      </c>
      <c r="U3302" t="s">
        <v>8311</v>
      </c>
    </row>
    <row r="3303" spans="1:21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0">
        <f t="shared" si="104"/>
        <v>42538.73583333334</v>
      </c>
      <c r="L3303" s="13" t="str">
        <f t="shared" si="105"/>
        <v>2016</v>
      </c>
      <c r="M3303" s="10">
        <f>(((I3303/60)/60)/24)+DATE(1970,1,1)</f>
        <v>42583.290972222225</v>
      </c>
      <c r="N3303" t="b">
        <v>0</v>
      </c>
      <c r="O3303">
        <v>70</v>
      </c>
      <c r="P3303" t="b">
        <v>1</v>
      </c>
      <c r="Q3303" t="s">
        <v>8271</v>
      </c>
      <c r="R3303" s="6">
        <f>E3303/D3303</f>
        <v>1.3346666666666667</v>
      </c>
      <c r="S3303" s="5">
        <f>O3303/E3303</f>
        <v>1.7482517482517484E-2</v>
      </c>
      <c r="T3303" t="s">
        <v>8310</v>
      </c>
      <c r="U3303" t="s">
        <v>8311</v>
      </c>
    </row>
    <row r="3304" spans="1:2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0">
        <f t="shared" si="104"/>
        <v>42681.35157407407</v>
      </c>
      <c r="L3304" s="13" t="str">
        <f t="shared" si="105"/>
        <v>2016</v>
      </c>
      <c r="M3304" s="10">
        <f>(((I3304/60)/60)/24)+DATE(1970,1,1)</f>
        <v>42711.35157407407</v>
      </c>
      <c r="N3304" t="b">
        <v>0</v>
      </c>
      <c r="O3304">
        <v>50</v>
      </c>
      <c r="P3304" t="b">
        <v>1</v>
      </c>
      <c r="Q3304" t="s">
        <v>8271</v>
      </c>
      <c r="R3304" s="6">
        <f>E3304/D3304</f>
        <v>1.0339285714285715</v>
      </c>
      <c r="S3304" s="5">
        <f>O3304/E3304</f>
        <v>5.7570523891767415E-3</v>
      </c>
      <c r="T3304" t="s">
        <v>8310</v>
      </c>
      <c r="U3304" t="s">
        <v>8311</v>
      </c>
    </row>
    <row r="3305" spans="1:21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0">
        <f t="shared" si="104"/>
        <v>42056.65143518518</v>
      </c>
      <c r="L3305" s="13" t="str">
        <f t="shared" si="105"/>
        <v>2015</v>
      </c>
      <c r="M3305" s="10">
        <f>(((I3305/60)/60)/24)+DATE(1970,1,1)</f>
        <v>42091.609768518523</v>
      </c>
      <c r="N3305" t="b">
        <v>0</v>
      </c>
      <c r="O3305">
        <v>35</v>
      </c>
      <c r="P3305" t="b">
        <v>1</v>
      </c>
      <c r="Q3305" t="s">
        <v>8271</v>
      </c>
      <c r="R3305" s="6">
        <f>E3305/D3305</f>
        <v>1.1588888888888889</v>
      </c>
      <c r="S3305" s="5">
        <f>O3305/E3305</f>
        <v>1.6778523489932886E-2</v>
      </c>
      <c r="T3305" t="s">
        <v>8310</v>
      </c>
      <c r="U3305" t="s">
        <v>8311</v>
      </c>
    </row>
    <row r="3306" spans="1:21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0">
        <f t="shared" si="104"/>
        <v>42696.624444444446</v>
      </c>
      <c r="L3306" s="13" t="str">
        <f t="shared" si="105"/>
        <v>2016</v>
      </c>
      <c r="M3306" s="10">
        <f>(((I3306/60)/60)/24)+DATE(1970,1,1)</f>
        <v>42726.624444444446</v>
      </c>
      <c r="N3306" t="b">
        <v>0</v>
      </c>
      <c r="O3306">
        <v>175</v>
      </c>
      <c r="P3306" t="b">
        <v>1</v>
      </c>
      <c r="Q3306" t="s">
        <v>8271</v>
      </c>
      <c r="R3306" s="6">
        <f>E3306/D3306</f>
        <v>1.0451666666666666</v>
      </c>
      <c r="S3306" s="5">
        <f>O3306/E3306</f>
        <v>1.1162494020092489E-2</v>
      </c>
      <c r="T3306" t="s">
        <v>8310</v>
      </c>
      <c r="U3306" t="s">
        <v>8311</v>
      </c>
    </row>
    <row r="3307" spans="1:21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0">
        <f t="shared" si="104"/>
        <v>42186.855879629627</v>
      </c>
      <c r="L3307" s="13" t="str">
        <f t="shared" si="105"/>
        <v>2015</v>
      </c>
      <c r="M3307" s="10">
        <f>(((I3307/60)/60)/24)+DATE(1970,1,1)</f>
        <v>42216.855879629627</v>
      </c>
      <c r="N3307" t="b">
        <v>0</v>
      </c>
      <c r="O3307">
        <v>20</v>
      </c>
      <c r="P3307" t="b">
        <v>1</v>
      </c>
      <c r="Q3307" t="s">
        <v>8271</v>
      </c>
      <c r="R3307" s="6">
        <f>E3307/D3307</f>
        <v>1.0202500000000001</v>
      </c>
      <c r="S3307" s="5">
        <f>O3307/E3307</f>
        <v>4.9007596177407502E-3</v>
      </c>
      <c r="T3307" t="s">
        <v>8310</v>
      </c>
      <c r="U3307" t="s">
        <v>8311</v>
      </c>
    </row>
    <row r="3308" spans="1:21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0">
        <f t="shared" si="104"/>
        <v>42493.219236111108</v>
      </c>
      <c r="L3308" s="13" t="str">
        <f t="shared" si="105"/>
        <v>2016</v>
      </c>
      <c r="M3308" s="10">
        <f>(((I3308/60)/60)/24)+DATE(1970,1,1)</f>
        <v>42531.125</v>
      </c>
      <c r="N3308" t="b">
        <v>0</v>
      </c>
      <c r="O3308">
        <v>54</v>
      </c>
      <c r="P3308" t="b">
        <v>1</v>
      </c>
      <c r="Q3308" t="s">
        <v>8271</v>
      </c>
      <c r="R3308" s="6">
        <f>E3308/D3308</f>
        <v>1.7533333333333334</v>
      </c>
      <c r="S3308" s="5">
        <f>O3308/E3308</f>
        <v>2.0532319391634982E-2</v>
      </c>
      <c r="T3308" t="s">
        <v>8310</v>
      </c>
      <c r="U3308" t="s">
        <v>8311</v>
      </c>
    </row>
    <row r="3309" spans="1:21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0">
        <f t="shared" si="104"/>
        <v>42475.057164351849</v>
      </c>
      <c r="L3309" s="13" t="str">
        <f t="shared" si="105"/>
        <v>2016</v>
      </c>
      <c r="M3309" s="10">
        <f>(((I3309/60)/60)/24)+DATE(1970,1,1)</f>
        <v>42505.057164351849</v>
      </c>
      <c r="N3309" t="b">
        <v>0</v>
      </c>
      <c r="O3309">
        <v>20</v>
      </c>
      <c r="P3309" t="b">
        <v>1</v>
      </c>
      <c r="Q3309" t="s">
        <v>8271</v>
      </c>
      <c r="R3309" s="6">
        <f>E3309/D3309</f>
        <v>1.0668</v>
      </c>
      <c r="S3309" s="5">
        <f>O3309/E3309</f>
        <v>1.8747656542932135E-2</v>
      </c>
      <c r="T3309" t="s">
        <v>8310</v>
      </c>
      <c r="U3309" t="s">
        <v>8311</v>
      </c>
    </row>
    <row r="3310" spans="1:21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0">
        <f t="shared" si="104"/>
        <v>42452.876909722225</v>
      </c>
      <c r="L3310" s="13" t="str">
        <f t="shared" si="105"/>
        <v>2016</v>
      </c>
      <c r="M3310" s="10">
        <f>(((I3310/60)/60)/24)+DATE(1970,1,1)</f>
        <v>42473.876909722225</v>
      </c>
      <c r="N3310" t="b">
        <v>0</v>
      </c>
      <c r="O3310">
        <v>57</v>
      </c>
      <c r="P3310" t="b">
        <v>1</v>
      </c>
      <c r="Q3310" t="s">
        <v>8271</v>
      </c>
      <c r="R3310" s="6">
        <f>E3310/D3310</f>
        <v>1.2228571428571429</v>
      </c>
      <c r="S3310" s="5">
        <f>O3310/E3310</f>
        <v>1.3317757009345794E-2</v>
      </c>
      <c r="T3310" t="s">
        <v>8310</v>
      </c>
      <c r="U3310" t="s">
        <v>8311</v>
      </c>
    </row>
    <row r="3311" spans="1:21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0">
        <f t="shared" si="104"/>
        <v>42628.650208333333</v>
      </c>
      <c r="L3311" s="13" t="str">
        <f t="shared" si="105"/>
        <v>2016</v>
      </c>
      <c r="M3311" s="10">
        <f>(((I3311/60)/60)/24)+DATE(1970,1,1)</f>
        <v>42659.650208333333</v>
      </c>
      <c r="N3311" t="b">
        <v>0</v>
      </c>
      <c r="O3311">
        <v>31</v>
      </c>
      <c r="P3311" t="b">
        <v>1</v>
      </c>
      <c r="Q3311" t="s">
        <v>8271</v>
      </c>
      <c r="R3311" s="6">
        <f>E3311/D3311</f>
        <v>1.5942857142857143</v>
      </c>
      <c r="S3311" s="5">
        <f>O3311/E3311</f>
        <v>5.5555555555555552E-2</v>
      </c>
      <c r="T3311" t="s">
        <v>8310</v>
      </c>
      <c r="U3311" t="s">
        <v>8311</v>
      </c>
    </row>
    <row r="3312" spans="1:21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0">
        <f t="shared" si="104"/>
        <v>42253.928530092591</v>
      </c>
      <c r="L3312" s="13" t="str">
        <f t="shared" si="105"/>
        <v>2015</v>
      </c>
      <c r="M3312" s="10">
        <f>(((I3312/60)/60)/24)+DATE(1970,1,1)</f>
        <v>42283.928530092591</v>
      </c>
      <c r="N3312" t="b">
        <v>0</v>
      </c>
      <c r="O3312">
        <v>31</v>
      </c>
      <c r="P3312" t="b">
        <v>1</v>
      </c>
      <c r="Q3312" t="s">
        <v>8271</v>
      </c>
      <c r="R3312" s="6">
        <f>E3312/D3312</f>
        <v>1.0007692307692309</v>
      </c>
      <c r="S3312" s="5">
        <f>O3312/E3312</f>
        <v>4.7655649500384324E-3</v>
      </c>
      <c r="T3312" t="s">
        <v>8310</v>
      </c>
      <c r="U3312" t="s">
        <v>8311</v>
      </c>
    </row>
    <row r="3313" spans="1:21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0">
        <f t="shared" si="104"/>
        <v>42264.29178240741</v>
      </c>
      <c r="L3313" s="13" t="str">
        <f t="shared" si="105"/>
        <v>2015</v>
      </c>
      <c r="M3313" s="10">
        <f>(((I3313/60)/60)/24)+DATE(1970,1,1)</f>
        <v>42294.29178240741</v>
      </c>
      <c r="N3313" t="b">
        <v>0</v>
      </c>
      <c r="O3313">
        <v>45</v>
      </c>
      <c r="P3313" t="b">
        <v>1</v>
      </c>
      <c r="Q3313" t="s">
        <v>8271</v>
      </c>
      <c r="R3313" s="6">
        <f>E3313/D3313</f>
        <v>1.0984</v>
      </c>
      <c r="S3313" s="5">
        <f>O3313/E3313</f>
        <v>1.6387472687545521E-2</v>
      </c>
      <c r="T3313" t="s">
        <v>8310</v>
      </c>
      <c r="U3313" t="s">
        <v>8311</v>
      </c>
    </row>
    <row r="3314" spans="1:21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0">
        <f t="shared" si="104"/>
        <v>42664.809560185182</v>
      </c>
      <c r="L3314" s="13" t="str">
        <f t="shared" si="105"/>
        <v>2016</v>
      </c>
      <c r="M3314" s="10">
        <f>(((I3314/60)/60)/24)+DATE(1970,1,1)</f>
        <v>42685.916666666672</v>
      </c>
      <c r="N3314" t="b">
        <v>0</v>
      </c>
      <c r="O3314">
        <v>41</v>
      </c>
      <c r="P3314" t="b">
        <v>1</v>
      </c>
      <c r="Q3314" t="s">
        <v>8271</v>
      </c>
      <c r="R3314" s="6">
        <f>E3314/D3314</f>
        <v>1.0004</v>
      </c>
      <c r="S3314" s="5">
        <f>O3314/E3314</f>
        <v>1.6393442622950821E-2</v>
      </c>
      <c r="T3314" t="s">
        <v>8310</v>
      </c>
      <c r="U3314" t="s">
        <v>8311</v>
      </c>
    </row>
    <row r="3315" spans="1:21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0">
        <f t="shared" si="104"/>
        <v>42382.244409722218</v>
      </c>
      <c r="L3315" s="13" t="str">
        <f t="shared" si="105"/>
        <v>2016</v>
      </c>
      <c r="M3315" s="10">
        <f>(((I3315/60)/60)/24)+DATE(1970,1,1)</f>
        <v>42396.041666666672</v>
      </c>
      <c r="N3315" t="b">
        <v>0</v>
      </c>
      <c r="O3315">
        <v>29</v>
      </c>
      <c r="P3315" t="b">
        <v>1</v>
      </c>
      <c r="Q3315" t="s">
        <v>8271</v>
      </c>
      <c r="R3315" s="6">
        <f>E3315/D3315</f>
        <v>1.1605000000000001</v>
      </c>
      <c r="S3315" s="5">
        <f>O3315/E3315</f>
        <v>1.2494614390348987E-2</v>
      </c>
      <c r="T3315" t="s">
        <v>8310</v>
      </c>
      <c r="U3315" t="s">
        <v>8311</v>
      </c>
    </row>
    <row r="3316" spans="1:21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0">
        <f t="shared" si="104"/>
        <v>42105.267488425925</v>
      </c>
      <c r="L3316" s="13" t="str">
        <f t="shared" si="105"/>
        <v>2015</v>
      </c>
      <c r="M3316" s="10">
        <f>(((I3316/60)/60)/24)+DATE(1970,1,1)</f>
        <v>42132.836805555555</v>
      </c>
      <c r="N3316" t="b">
        <v>0</v>
      </c>
      <c r="O3316">
        <v>58</v>
      </c>
      <c r="P3316" t="b">
        <v>1</v>
      </c>
      <c r="Q3316" t="s">
        <v>8271</v>
      </c>
      <c r="R3316" s="6">
        <f>E3316/D3316</f>
        <v>2.1074999999999999</v>
      </c>
      <c r="S3316" s="5">
        <f>O3316/E3316</f>
        <v>3.4400948991696323E-2</v>
      </c>
      <c r="T3316" t="s">
        <v>8310</v>
      </c>
      <c r="U3316" t="s">
        <v>8311</v>
      </c>
    </row>
    <row r="3317" spans="1:21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0">
        <f t="shared" si="104"/>
        <v>42466.303715277783</v>
      </c>
      <c r="L3317" s="13" t="str">
        <f t="shared" si="105"/>
        <v>2016</v>
      </c>
      <c r="M3317" s="10">
        <f>(((I3317/60)/60)/24)+DATE(1970,1,1)</f>
        <v>42496.303715277783</v>
      </c>
      <c r="N3317" t="b">
        <v>0</v>
      </c>
      <c r="O3317">
        <v>89</v>
      </c>
      <c r="P3317" t="b">
        <v>1</v>
      </c>
      <c r="Q3317" t="s">
        <v>8271</v>
      </c>
      <c r="R3317" s="6">
        <f>E3317/D3317</f>
        <v>1.1000000000000001</v>
      </c>
      <c r="S3317" s="5">
        <f>O3317/E3317</f>
        <v>2.0227272727272726E-2</v>
      </c>
      <c r="T3317" t="s">
        <v>8310</v>
      </c>
      <c r="U3317" t="s">
        <v>8311</v>
      </c>
    </row>
    <row r="3318" spans="1:21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0">
        <f t="shared" si="104"/>
        <v>41826.871238425927</v>
      </c>
      <c r="L3318" s="13" t="str">
        <f t="shared" si="105"/>
        <v>2014</v>
      </c>
      <c r="M3318" s="10">
        <f>(((I3318/60)/60)/24)+DATE(1970,1,1)</f>
        <v>41859.57916666667</v>
      </c>
      <c r="N3318" t="b">
        <v>0</v>
      </c>
      <c r="O3318">
        <v>125</v>
      </c>
      <c r="P3318" t="b">
        <v>1</v>
      </c>
      <c r="Q3318" t="s">
        <v>8271</v>
      </c>
      <c r="R3318" s="6">
        <f>E3318/D3318</f>
        <v>1.0008673425918038</v>
      </c>
      <c r="S3318" s="5">
        <f>O3318/E3318</f>
        <v>1.0640851676742844E-2</v>
      </c>
      <c r="T3318" t="s">
        <v>8310</v>
      </c>
      <c r="U3318" t="s">
        <v>8311</v>
      </c>
    </row>
    <row r="3319" spans="1:21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0">
        <f t="shared" si="104"/>
        <v>42499.039629629624</v>
      </c>
      <c r="L3319" s="13" t="str">
        <f t="shared" si="105"/>
        <v>2016</v>
      </c>
      <c r="M3319" s="10">
        <f>(((I3319/60)/60)/24)+DATE(1970,1,1)</f>
        <v>42529.039629629624</v>
      </c>
      <c r="N3319" t="b">
        <v>0</v>
      </c>
      <c r="O3319">
        <v>18</v>
      </c>
      <c r="P3319" t="b">
        <v>1</v>
      </c>
      <c r="Q3319" t="s">
        <v>8271</v>
      </c>
      <c r="R3319" s="6">
        <f>E3319/D3319</f>
        <v>1.0619047619047619</v>
      </c>
      <c r="S3319" s="5">
        <f>O3319/E3319</f>
        <v>1.6143497757847534E-2</v>
      </c>
      <c r="T3319" t="s">
        <v>8310</v>
      </c>
      <c r="U3319" t="s">
        <v>8311</v>
      </c>
    </row>
    <row r="3320" spans="1:21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0">
        <f t="shared" si="104"/>
        <v>42431.302002314813</v>
      </c>
      <c r="L3320" s="13" t="str">
        <f t="shared" si="105"/>
        <v>2016</v>
      </c>
      <c r="M3320" s="10">
        <f>(((I3320/60)/60)/24)+DATE(1970,1,1)</f>
        <v>42471.104166666672</v>
      </c>
      <c r="N3320" t="b">
        <v>0</v>
      </c>
      <c r="O3320">
        <v>32</v>
      </c>
      <c r="P3320" t="b">
        <v>1</v>
      </c>
      <c r="Q3320" t="s">
        <v>8271</v>
      </c>
      <c r="R3320" s="6">
        <f>E3320/D3320</f>
        <v>1.256</v>
      </c>
      <c r="S3320" s="5">
        <f>O3320/E3320</f>
        <v>1.2738853503184714E-2</v>
      </c>
      <c r="T3320" t="s">
        <v>8310</v>
      </c>
      <c r="U3320" t="s">
        <v>8311</v>
      </c>
    </row>
    <row r="3321" spans="1:21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0">
        <f t="shared" si="104"/>
        <v>41990.585486111115</v>
      </c>
      <c r="L3321" s="13" t="str">
        <f t="shared" si="105"/>
        <v>2014</v>
      </c>
      <c r="M3321" s="10">
        <f>(((I3321/60)/60)/24)+DATE(1970,1,1)</f>
        <v>42035.585486111115</v>
      </c>
      <c r="N3321" t="b">
        <v>0</v>
      </c>
      <c r="O3321">
        <v>16</v>
      </c>
      <c r="P3321" t="b">
        <v>1</v>
      </c>
      <c r="Q3321" t="s">
        <v>8271</v>
      </c>
      <c r="R3321" s="6">
        <f>E3321/D3321</f>
        <v>1.08</v>
      </c>
      <c r="S3321" s="5">
        <f>O3321/E3321</f>
        <v>2.9629629629629631E-2</v>
      </c>
      <c r="T3321" t="s">
        <v>8310</v>
      </c>
      <c r="U3321" t="s">
        <v>8311</v>
      </c>
    </row>
    <row r="3322" spans="1:21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0">
        <f t="shared" si="104"/>
        <v>42513.045798611114</v>
      </c>
      <c r="L3322" s="13" t="str">
        <f t="shared" si="105"/>
        <v>2016</v>
      </c>
      <c r="M3322" s="10">
        <f>(((I3322/60)/60)/24)+DATE(1970,1,1)</f>
        <v>42543.045798611114</v>
      </c>
      <c r="N3322" t="b">
        <v>0</v>
      </c>
      <c r="O3322">
        <v>38</v>
      </c>
      <c r="P3322" t="b">
        <v>1</v>
      </c>
      <c r="Q3322" t="s">
        <v>8271</v>
      </c>
      <c r="R3322" s="6">
        <f>E3322/D3322</f>
        <v>1.01</v>
      </c>
      <c r="S3322" s="5">
        <f>O3322/E3322</f>
        <v>1.5049504950495049E-2</v>
      </c>
      <c r="T3322" t="s">
        <v>8310</v>
      </c>
      <c r="U3322" t="s">
        <v>8311</v>
      </c>
    </row>
    <row r="3323" spans="1:21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0">
        <f t="shared" si="104"/>
        <v>41914.100289351853</v>
      </c>
      <c r="L3323" s="13" t="str">
        <f t="shared" si="105"/>
        <v>2014</v>
      </c>
      <c r="M3323" s="10">
        <f>(((I3323/60)/60)/24)+DATE(1970,1,1)</f>
        <v>41928.165972222225</v>
      </c>
      <c r="N3323" t="b">
        <v>0</v>
      </c>
      <c r="O3323">
        <v>15</v>
      </c>
      <c r="P3323" t="b">
        <v>1</v>
      </c>
      <c r="Q3323" t="s">
        <v>8271</v>
      </c>
      <c r="R3323" s="6">
        <f>E3323/D3323</f>
        <v>1.0740000000000001</v>
      </c>
      <c r="S3323" s="5">
        <f>O3323/E3323</f>
        <v>2.7932960893854747E-2</v>
      </c>
      <c r="T3323" t="s">
        <v>8310</v>
      </c>
      <c r="U3323" t="s">
        <v>8311</v>
      </c>
    </row>
    <row r="3324" spans="1:21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0">
        <f t="shared" si="104"/>
        <v>42521.010370370372</v>
      </c>
      <c r="L3324" s="13" t="str">
        <f t="shared" si="105"/>
        <v>2016</v>
      </c>
      <c r="M3324" s="10">
        <f>(((I3324/60)/60)/24)+DATE(1970,1,1)</f>
        <v>42543.163194444445</v>
      </c>
      <c r="N3324" t="b">
        <v>0</v>
      </c>
      <c r="O3324">
        <v>23</v>
      </c>
      <c r="P3324" t="b">
        <v>1</v>
      </c>
      <c r="Q3324" t="s">
        <v>8271</v>
      </c>
      <c r="R3324" s="6">
        <f>E3324/D3324</f>
        <v>1.0151515151515151</v>
      </c>
      <c r="S3324" s="5">
        <f>O3324/E3324</f>
        <v>6.8656716417910451E-3</v>
      </c>
      <c r="T3324" t="s">
        <v>8310</v>
      </c>
      <c r="U3324" t="s">
        <v>8311</v>
      </c>
    </row>
    <row r="3325" spans="1:21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0">
        <f t="shared" si="104"/>
        <v>42608.36583333333</v>
      </c>
      <c r="L3325" s="13" t="str">
        <f t="shared" si="105"/>
        <v>2016</v>
      </c>
      <c r="M3325" s="10">
        <f>(((I3325/60)/60)/24)+DATE(1970,1,1)</f>
        <v>42638.36583333333</v>
      </c>
      <c r="N3325" t="b">
        <v>0</v>
      </c>
      <c r="O3325">
        <v>49</v>
      </c>
      <c r="P3325" t="b">
        <v>1</v>
      </c>
      <c r="Q3325" t="s">
        <v>8271</v>
      </c>
      <c r="R3325" s="6">
        <f>E3325/D3325</f>
        <v>1.2589999999999999</v>
      </c>
      <c r="S3325" s="5">
        <f>O3325/E3325</f>
        <v>3.8919777601270848E-2</v>
      </c>
      <c r="T3325" t="s">
        <v>8310</v>
      </c>
      <c r="U3325" t="s">
        <v>8311</v>
      </c>
    </row>
    <row r="3326" spans="1:21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0">
        <f t="shared" si="104"/>
        <v>42512.58321759259</v>
      </c>
      <c r="L3326" s="13" t="str">
        <f t="shared" si="105"/>
        <v>2016</v>
      </c>
      <c r="M3326" s="10">
        <f>(((I3326/60)/60)/24)+DATE(1970,1,1)</f>
        <v>42526.58321759259</v>
      </c>
      <c r="N3326" t="b">
        <v>0</v>
      </c>
      <c r="O3326">
        <v>10</v>
      </c>
      <c r="P3326" t="b">
        <v>1</v>
      </c>
      <c r="Q3326" t="s">
        <v>8271</v>
      </c>
      <c r="R3326" s="6">
        <f>E3326/D3326</f>
        <v>1.0166666666666666</v>
      </c>
      <c r="S3326" s="5">
        <f>O3326/E3326</f>
        <v>6.5573770491803279E-3</v>
      </c>
      <c r="T3326" t="s">
        <v>8310</v>
      </c>
      <c r="U3326" t="s">
        <v>8311</v>
      </c>
    </row>
    <row r="3327" spans="1:21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0">
        <f t="shared" si="104"/>
        <v>42064.785613425927</v>
      </c>
      <c r="L3327" s="13" t="str">
        <f t="shared" si="105"/>
        <v>2015</v>
      </c>
      <c r="M3327" s="10">
        <f>(((I3327/60)/60)/24)+DATE(1970,1,1)</f>
        <v>42099.743946759263</v>
      </c>
      <c r="N3327" t="b">
        <v>0</v>
      </c>
      <c r="O3327">
        <v>15</v>
      </c>
      <c r="P3327" t="b">
        <v>1</v>
      </c>
      <c r="Q3327" t="s">
        <v>8271</v>
      </c>
      <c r="R3327" s="6">
        <f>E3327/D3327</f>
        <v>1.125</v>
      </c>
      <c r="S3327" s="5">
        <f>O3327/E3327</f>
        <v>3.3333333333333333E-2</v>
      </c>
      <c r="T3327" t="s">
        <v>8310</v>
      </c>
      <c r="U3327" t="s">
        <v>8311</v>
      </c>
    </row>
    <row r="3328" spans="1:21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0">
        <f t="shared" si="104"/>
        <v>42041.714178240742</v>
      </c>
      <c r="L3328" s="13" t="str">
        <f t="shared" si="105"/>
        <v>2015</v>
      </c>
      <c r="M3328" s="10">
        <f>(((I3328/60)/60)/24)+DATE(1970,1,1)</f>
        <v>42071.67251157407</v>
      </c>
      <c r="N3328" t="b">
        <v>0</v>
      </c>
      <c r="O3328">
        <v>57</v>
      </c>
      <c r="P3328" t="b">
        <v>1</v>
      </c>
      <c r="Q3328" t="s">
        <v>8271</v>
      </c>
      <c r="R3328" s="6">
        <f>E3328/D3328</f>
        <v>1.0137499999999999</v>
      </c>
      <c r="S3328" s="5">
        <f>O3328/E3328</f>
        <v>7.0283600493218253E-3</v>
      </c>
      <c r="T3328" t="s">
        <v>8310</v>
      </c>
      <c r="U3328" t="s">
        <v>8311</v>
      </c>
    </row>
    <row r="3329" spans="1:21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0">
        <f t="shared" si="104"/>
        <v>42468.374606481477</v>
      </c>
      <c r="L3329" s="13" t="str">
        <f t="shared" si="105"/>
        <v>2016</v>
      </c>
      <c r="M3329" s="10">
        <f>(((I3329/60)/60)/24)+DATE(1970,1,1)</f>
        <v>42498.374606481477</v>
      </c>
      <c r="N3329" t="b">
        <v>0</v>
      </c>
      <c r="O3329">
        <v>33</v>
      </c>
      <c r="P3329" t="b">
        <v>1</v>
      </c>
      <c r="Q3329" t="s">
        <v>8271</v>
      </c>
      <c r="R3329" s="6">
        <f>E3329/D3329</f>
        <v>1.0125</v>
      </c>
      <c r="S3329" s="5">
        <f>O3329/E3329</f>
        <v>4.0740740740740744E-2</v>
      </c>
      <c r="T3329" t="s">
        <v>8310</v>
      </c>
      <c r="U3329" t="s">
        <v>8311</v>
      </c>
    </row>
    <row r="3330" spans="1:21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0">
        <f t="shared" si="104"/>
        <v>41822.57503472222</v>
      </c>
      <c r="L3330" s="13" t="str">
        <f t="shared" si="105"/>
        <v>2014</v>
      </c>
      <c r="M3330" s="10">
        <f>(((I3330/60)/60)/24)+DATE(1970,1,1)</f>
        <v>41825.041666666664</v>
      </c>
      <c r="N3330" t="b">
        <v>0</v>
      </c>
      <c r="O3330">
        <v>9</v>
      </c>
      <c r="P3330" t="b">
        <v>1</v>
      </c>
      <c r="Q3330" t="s">
        <v>8271</v>
      </c>
      <c r="R3330" s="6">
        <f>E3330/D3330</f>
        <v>1.4638888888888888</v>
      </c>
      <c r="S3330" s="5">
        <f>O3330/E3330</f>
        <v>3.4155597722960152E-3</v>
      </c>
      <c r="T3330" t="s">
        <v>8310</v>
      </c>
      <c r="U3330" t="s">
        <v>8311</v>
      </c>
    </row>
    <row r="3331" spans="1:21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0">
        <f t="shared" ref="K3331:K3394" si="106">(((J3331/60)/60)/24)+DATE(1970,1,1)</f>
        <v>41837.323009259257</v>
      </c>
      <c r="L3331" s="13" t="str">
        <f t="shared" ref="L3331:L3394" si="107">TEXT(K3331,"yyyy")</f>
        <v>2014</v>
      </c>
      <c r="M3331" s="10">
        <f>(((I3331/60)/60)/24)+DATE(1970,1,1)</f>
        <v>41847.958333333336</v>
      </c>
      <c r="N3331" t="b">
        <v>0</v>
      </c>
      <c r="O3331">
        <v>26</v>
      </c>
      <c r="P3331" t="b">
        <v>1</v>
      </c>
      <c r="Q3331" t="s">
        <v>8271</v>
      </c>
      <c r="R3331" s="6">
        <f>E3331/D3331</f>
        <v>1.1679999999999999</v>
      </c>
      <c r="S3331" s="5">
        <f>O3331/E3331</f>
        <v>2.2260273972602738E-2</v>
      </c>
      <c r="T3331" t="s">
        <v>8310</v>
      </c>
      <c r="U3331" t="s">
        <v>8311</v>
      </c>
    </row>
    <row r="3332" spans="1:21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0">
        <f t="shared" si="106"/>
        <v>42065.887361111112</v>
      </c>
      <c r="L3332" s="13" t="str">
        <f t="shared" si="107"/>
        <v>2015</v>
      </c>
      <c r="M3332" s="10">
        <f>(((I3332/60)/60)/24)+DATE(1970,1,1)</f>
        <v>42095.845694444448</v>
      </c>
      <c r="N3332" t="b">
        <v>0</v>
      </c>
      <c r="O3332">
        <v>69</v>
      </c>
      <c r="P3332" t="b">
        <v>1</v>
      </c>
      <c r="Q3332" t="s">
        <v>8271</v>
      </c>
      <c r="R3332" s="6">
        <f>E3332/D3332</f>
        <v>1.0626666666666666</v>
      </c>
      <c r="S3332" s="5">
        <f>O3332/E3332</f>
        <v>4.3287327478042661E-2</v>
      </c>
      <c r="T3332" t="s">
        <v>8310</v>
      </c>
      <c r="U3332" t="s">
        <v>8311</v>
      </c>
    </row>
    <row r="3333" spans="1:21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0">
        <f t="shared" si="106"/>
        <v>42248.697754629626</v>
      </c>
      <c r="L3333" s="13" t="str">
        <f t="shared" si="107"/>
        <v>2015</v>
      </c>
      <c r="M3333" s="10">
        <f>(((I3333/60)/60)/24)+DATE(1970,1,1)</f>
        <v>42283.697754629626</v>
      </c>
      <c r="N3333" t="b">
        <v>0</v>
      </c>
      <c r="O3333">
        <v>65</v>
      </c>
      <c r="P3333" t="b">
        <v>1</v>
      </c>
      <c r="Q3333" t="s">
        <v>8271</v>
      </c>
      <c r="R3333" s="6">
        <f>E3333/D3333</f>
        <v>1.0451999999999999</v>
      </c>
      <c r="S3333" s="5">
        <f>O3333/E3333</f>
        <v>1.2437810945273632E-2</v>
      </c>
      <c r="T3333" t="s">
        <v>8310</v>
      </c>
      <c r="U3333" t="s">
        <v>8311</v>
      </c>
    </row>
    <row r="3334" spans="1:21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0">
        <f t="shared" si="106"/>
        <v>41809.860300925924</v>
      </c>
      <c r="L3334" s="13" t="str">
        <f t="shared" si="107"/>
        <v>2014</v>
      </c>
      <c r="M3334" s="10">
        <f>(((I3334/60)/60)/24)+DATE(1970,1,1)</f>
        <v>41839.860300925924</v>
      </c>
      <c r="N3334" t="b">
        <v>0</v>
      </c>
      <c r="O3334">
        <v>83</v>
      </c>
      <c r="P3334" t="b">
        <v>1</v>
      </c>
      <c r="Q3334" t="s">
        <v>8271</v>
      </c>
      <c r="R3334" s="6">
        <f>E3334/D3334</f>
        <v>1</v>
      </c>
      <c r="S3334" s="5">
        <f>O3334/E3334</f>
        <v>1.3833333333333333E-2</v>
      </c>
      <c r="T3334" t="s">
        <v>8310</v>
      </c>
      <c r="U3334" t="s">
        <v>8311</v>
      </c>
    </row>
    <row r="3335" spans="1:21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0">
        <f t="shared" si="106"/>
        <v>42148.676851851851</v>
      </c>
      <c r="L3335" s="13" t="str">
        <f t="shared" si="107"/>
        <v>2015</v>
      </c>
      <c r="M3335" s="10">
        <f>(((I3335/60)/60)/24)+DATE(1970,1,1)</f>
        <v>42170.676851851851</v>
      </c>
      <c r="N3335" t="b">
        <v>0</v>
      </c>
      <c r="O3335">
        <v>111</v>
      </c>
      <c r="P3335" t="b">
        <v>1</v>
      </c>
      <c r="Q3335" t="s">
        <v>8271</v>
      </c>
      <c r="R3335" s="6">
        <f>E3335/D3335</f>
        <v>1.0457142857142858</v>
      </c>
      <c r="S3335" s="5">
        <f>O3335/E3335</f>
        <v>3.0327868852459017E-2</v>
      </c>
      <c r="T3335" t="s">
        <v>8310</v>
      </c>
      <c r="U3335" t="s">
        <v>8311</v>
      </c>
    </row>
    <row r="3336" spans="1:21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0">
        <f t="shared" si="106"/>
        <v>42185.521087962959</v>
      </c>
      <c r="L3336" s="13" t="str">
        <f t="shared" si="107"/>
        <v>2015</v>
      </c>
      <c r="M3336" s="10">
        <f>(((I3336/60)/60)/24)+DATE(1970,1,1)</f>
        <v>42215.521087962959</v>
      </c>
      <c r="N3336" t="b">
        <v>0</v>
      </c>
      <c r="O3336">
        <v>46</v>
      </c>
      <c r="P3336" t="b">
        <v>1</v>
      </c>
      <c r="Q3336" t="s">
        <v>8271</v>
      </c>
      <c r="R3336" s="6">
        <f>E3336/D3336</f>
        <v>1.3862051149573753</v>
      </c>
      <c r="S3336" s="5">
        <f>O3336/E3336</f>
        <v>8.5724934774506142E-3</v>
      </c>
      <c r="T3336" t="s">
        <v>8310</v>
      </c>
      <c r="U3336" t="s">
        <v>8311</v>
      </c>
    </row>
    <row r="3337" spans="1:21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0">
        <f t="shared" si="106"/>
        <v>41827.674143518518</v>
      </c>
      <c r="L3337" s="13" t="str">
        <f t="shared" si="107"/>
        <v>2014</v>
      </c>
      <c r="M3337" s="10">
        <f>(((I3337/60)/60)/24)+DATE(1970,1,1)</f>
        <v>41854.958333333336</v>
      </c>
      <c r="N3337" t="b">
        <v>0</v>
      </c>
      <c r="O3337">
        <v>63</v>
      </c>
      <c r="P3337" t="b">
        <v>1</v>
      </c>
      <c r="Q3337" t="s">
        <v>8271</v>
      </c>
      <c r="R3337" s="6">
        <f>E3337/D3337</f>
        <v>1.0032000000000001</v>
      </c>
      <c r="S3337" s="5">
        <f>O3337/E3337</f>
        <v>1.2559808612440191E-2</v>
      </c>
      <c r="T3337" t="s">
        <v>8310</v>
      </c>
      <c r="U3337" t="s">
        <v>8311</v>
      </c>
    </row>
    <row r="3338" spans="1:21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0">
        <f t="shared" si="106"/>
        <v>42437.398680555561</v>
      </c>
      <c r="L3338" s="13" t="str">
        <f t="shared" si="107"/>
        <v>2016</v>
      </c>
      <c r="M3338" s="10">
        <f>(((I3338/60)/60)/24)+DATE(1970,1,1)</f>
        <v>42465.35701388889</v>
      </c>
      <c r="N3338" t="b">
        <v>0</v>
      </c>
      <c r="O3338">
        <v>9</v>
      </c>
      <c r="P3338" t="b">
        <v>1</v>
      </c>
      <c r="Q3338" t="s">
        <v>8271</v>
      </c>
      <c r="R3338" s="6">
        <f>E3338/D3338</f>
        <v>1</v>
      </c>
      <c r="S3338" s="5">
        <f>O3338/E3338</f>
        <v>3.5999999999999997E-2</v>
      </c>
      <c r="T3338" t="s">
        <v>8310</v>
      </c>
      <c r="U3338" t="s">
        <v>8311</v>
      </c>
    </row>
    <row r="3339" spans="1:21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0">
        <f t="shared" si="106"/>
        <v>41901.282025462962</v>
      </c>
      <c r="L3339" s="13" t="str">
        <f t="shared" si="107"/>
        <v>2014</v>
      </c>
      <c r="M3339" s="10">
        <f>(((I3339/60)/60)/24)+DATE(1970,1,1)</f>
        <v>41922.875</v>
      </c>
      <c r="N3339" t="b">
        <v>0</v>
      </c>
      <c r="O3339">
        <v>34</v>
      </c>
      <c r="P3339" t="b">
        <v>1</v>
      </c>
      <c r="Q3339" t="s">
        <v>8271</v>
      </c>
      <c r="R3339" s="6">
        <f>E3339/D3339</f>
        <v>1.1020000000000001</v>
      </c>
      <c r="S3339" s="5">
        <f>O3339/E3339</f>
        <v>1.2341197822141561E-2</v>
      </c>
      <c r="T3339" t="s">
        <v>8310</v>
      </c>
      <c r="U3339" t="s">
        <v>8311</v>
      </c>
    </row>
    <row r="3340" spans="1:21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0">
        <f t="shared" si="106"/>
        <v>42769.574999999997</v>
      </c>
      <c r="L3340" s="13" t="str">
        <f t="shared" si="107"/>
        <v>2017</v>
      </c>
      <c r="M3340" s="10">
        <f>(((I3340/60)/60)/24)+DATE(1970,1,1)</f>
        <v>42790.574999999997</v>
      </c>
      <c r="N3340" t="b">
        <v>0</v>
      </c>
      <c r="O3340">
        <v>112</v>
      </c>
      <c r="P3340" t="b">
        <v>1</v>
      </c>
      <c r="Q3340" t="s">
        <v>8271</v>
      </c>
      <c r="R3340" s="6">
        <f>E3340/D3340</f>
        <v>1.0218</v>
      </c>
      <c r="S3340" s="5">
        <f>O3340/E3340</f>
        <v>7.3073660859920399E-3</v>
      </c>
      <c r="T3340" t="s">
        <v>8310</v>
      </c>
      <c r="U3340" t="s">
        <v>8311</v>
      </c>
    </row>
    <row r="3341" spans="1:21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0">
        <f t="shared" si="106"/>
        <v>42549.665717592594</v>
      </c>
      <c r="L3341" s="13" t="str">
        <f t="shared" si="107"/>
        <v>2016</v>
      </c>
      <c r="M3341" s="10">
        <f>(((I3341/60)/60)/24)+DATE(1970,1,1)</f>
        <v>42579.665717592594</v>
      </c>
      <c r="N3341" t="b">
        <v>0</v>
      </c>
      <c r="O3341">
        <v>47</v>
      </c>
      <c r="P3341" t="b">
        <v>1</v>
      </c>
      <c r="Q3341" t="s">
        <v>8271</v>
      </c>
      <c r="R3341" s="6">
        <f>E3341/D3341</f>
        <v>1.0435000000000001</v>
      </c>
      <c r="S3341" s="5">
        <f>O3341/E3341</f>
        <v>5.6300910397700044E-3</v>
      </c>
      <c r="T3341" t="s">
        <v>8310</v>
      </c>
      <c r="U3341" t="s">
        <v>8311</v>
      </c>
    </row>
    <row r="3342" spans="1:21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0">
        <f t="shared" si="106"/>
        <v>42685.974004629628</v>
      </c>
      <c r="L3342" s="13" t="str">
        <f t="shared" si="107"/>
        <v>2016</v>
      </c>
      <c r="M3342" s="10">
        <f>(((I3342/60)/60)/24)+DATE(1970,1,1)</f>
        <v>42710.974004629628</v>
      </c>
      <c r="N3342" t="b">
        <v>0</v>
      </c>
      <c r="O3342">
        <v>38</v>
      </c>
      <c r="P3342" t="b">
        <v>1</v>
      </c>
      <c r="Q3342" t="s">
        <v>8271</v>
      </c>
      <c r="R3342" s="6">
        <f>E3342/D3342</f>
        <v>1.3816666666666666</v>
      </c>
      <c r="S3342" s="5">
        <f>O3342/E3342</f>
        <v>9.16767189384801E-3</v>
      </c>
      <c r="T3342" t="s">
        <v>8310</v>
      </c>
      <c r="U3342" t="s">
        <v>8311</v>
      </c>
    </row>
    <row r="3343" spans="1:21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0">
        <f t="shared" si="106"/>
        <v>42510.798854166671</v>
      </c>
      <c r="L3343" s="13" t="str">
        <f t="shared" si="107"/>
        <v>2016</v>
      </c>
      <c r="M3343" s="10">
        <f>(((I3343/60)/60)/24)+DATE(1970,1,1)</f>
        <v>42533.708333333328</v>
      </c>
      <c r="N3343" t="b">
        <v>0</v>
      </c>
      <c r="O3343">
        <v>28</v>
      </c>
      <c r="P3343" t="b">
        <v>1</v>
      </c>
      <c r="Q3343" t="s">
        <v>8271</v>
      </c>
      <c r="R3343" s="6">
        <f>E3343/D3343</f>
        <v>1</v>
      </c>
      <c r="S3343" s="5">
        <f>O3343/E3343</f>
        <v>8.3582089552238798E-3</v>
      </c>
      <c r="T3343" t="s">
        <v>8310</v>
      </c>
      <c r="U3343" t="s">
        <v>8311</v>
      </c>
    </row>
    <row r="3344" spans="1:21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0">
        <f t="shared" si="106"/>
        <v>42062.296412037031</v>
      </c>
      <c r="L3344" s="13" t="str">
        <f t="shared" si="107"/>
        <v>2015</v>
      </c>
      <c r="M3344" s="10">
        <f>(((I3344/60)/60)/24)+DATE(1970,1,1)</f>
        <v>42095.207638888889</v>
      </c>
      <c r="N3344" t="b">
        <v>0</v>
      </c>
      <c r="O3344">
        <v>78</v>
      </c>
      <c r="P3344" t="b">
        <v>1</v>
      </c>
      <c r="Q3344" t="s">
        <v>8271</v>
      </c>
      <c r="R3344" s="6">
        <f>E3344/D3344</f>
        <v>1.0166666666666666</v>
      </c>
      <c r="S3344" s="5">
        <f>O3344/E3344</f>
        <v>1.2786885245901639E-2</v>
      </c>
      <c r="T3344" t="s">
        <v>8310</v>
      </c>
      <c r="U3344" t="s">
        <v>8311</v>
      </c>
    </row>
    <row r="3345" spans="1:21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0">
        <f t="shared" si="106"/>
        <v>42452.916481481487</v>
      </c>
      <c r="L3345" s="13" t="str">
        <f t="shared" si="107"/>
        <v>2016</v>
      </c>
      <c r="M3345" s="10">
        <f>(((I3345/60)/60)/24)+DATE(1970,1,1)</f>
        <v>42473.554166666669</v>
      </c>
      <c r="N3345" t="b">
        <v>0</v>
      </c>
      <c r="O3345">
        <v>23</v>
      </c>
      <c r="P3345" t="b">
        <v>1</v>
      </c>
      <c r="Q3345" t="s">
        <v>8271</v>
      </c>
      <c r="R3345" s="6">
        <f>E3345/D3345</f>
        <v>1.7142857142857142</v>
      </c>
      <c r="S3345" s="5">
        <f>O3345/E3345</f>
        <v>1.9166666666666665E-2</v>
      </c>
      <c r="T3345" t="s">
        <v>8310</v>
      </c>
      <c r="U3345" t="s">
        <v>8311</v>
      </c>
    </row>
    <row r="3346" spans="1:21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0">
        <f t="shared" si="106"/>
        <v>41851.200150462959</v>
      </c>
      <c r="L3346" s="13" t="str">
        <f t="shared" si="107"/>
        <v>2014</v>
      </c>
      <c r="M3346" s="10">
        <f>(((I3346/60)/60)/24)+DATE(1970,1,1)</f>
        <v>41881.200150462959</v>
      </c>
      <c r="N3346" t="b">
        <v>0</v>
      </c>
      <c r="O3346">
        <v>40</v>
      </c>
      <c r="P3346" t="b">
        <v>1</v>
      </c>
      <c r="Q3346" t="s">
        <v>8271</v>
      </c>
      <c r="R3346" s="6">
        <f>E3346/D3346</f>
        <v>1.0144444444444445</v>
      </c>
      <c r="S3346" s="5">
        <f>O3346/E3346</f>
        <v>8.7623220153340634E-3</v>
      </c>
      <c r="T3346" t="s">
        <v>8310</v>
      </c>
      <c r="U3346" t="s">
        <v>8311</v>
      </c>
    </row>
    <row r="3347" spans="1:21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0">
        <f t="shared" si="106"/>
        <v>42053.106111111112</v>
      </c>
      <c r="L3347" s="13" t="str">
        <f t="shared" si="107"/>
        <v>2015</v>
      </c>
      <c r="M3347" s="10">
        <f>(((I3347/60)/60)/24)+DATE(1970,1,1)</f>
        <v>42112.025694444441</v>
      </c>
      <c r="N3347" t="b">
        <v>0</v>
      </c>
      <c r="O3347">
        <v>13</v>
      </c>
      <c r="P3347" t="b">
        <v>1</v>
      </c>
      <c r="Q3347" t="s">
        <v>8271</v>
      </c>
      <c r="R3347" s="6">
        <f>E3347/D3347</f>
        <v>1.3</v>
      </c>
      <c r="S3347" s="5">
        <f>O3347/E3347</f>
        <v>0.02</v>
      </c>
      <c r="T3347" t="s">
        <v>8310</v>
      </c>
      <c r="U3347" t="s">
        <v>8311</v>
      </c>
    </row>
    <row r="3348" spans="1:21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0">
        <f t="shared" si="106"/>
        <v>42054.024421296301</v>
      </c>
      <c r="L3348" s="13" t="str">
        <f t="shared" si="107"/>
        <v>2015</v>
      </c>
      <c r="M3348" s="10">
        <f>(((I3348/60)/60)/24)+DATE(1970,1,1)</f>
        <v>42061.024421296301</v>
      </c>
      <c r="N3348" t="b">
        <v>0</v>
      </c>
      <c r="O3348">
        <v>18</v>
      </c>
      <c r="P3348" t="b">
        <v>1</v>
      </c>
      <c r="Q3348" t="s">
        <v>8271</v>
      </c>
      <c r="R3348" s="6">
        <f>E3348/D3348</f>
        <v>1.1000000000000001</v>
      </c>
      <c r="S3348" s="5">
        <f>O3348/E3348</f>
        <v>1.090909090909091E-2</v>
      </c>
      <c r="T3348" t="s">
        <v>8310</v>
      </c>
      <c r="U3348" t="s">
        <v>8311</v>
      </c>
    </row>
    <row r="3349" spans="1:21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0">
        <f t="shared" si="106"/>
        <v>42484.551550925928</v>
      </c>
      <c r="L3349" s="13" t="str">
        <f t="shared" si="107"/>
        <v>2016</v>
      </c>
      <c r="M3349" s="10">
        <f>(((I3349/60)/60)/24)+DATE(1970,1,1)</f>
        <v>42498.875</v>
      </c>
      <c r="N3349" t="b">
        <v>0</v>
      </c>
      <c r="O3349">
        <v>22</v>
      </c>
      <c r="P3349" t="b">
        <v>1</v>
      </c>
      <c r="Q3349" t="s">
        <v>8271</v>
      </c>
      <c r="R3349" s="6">
        <f>E3349/D3349</f>
        <v>1.1944999999999999</v>
      </c>
      <c r="S3349" s="5">
        <f>O3349/E3349</f>
        <v>9.2088740058601931E-3</v>
      </c>
      <c r="T3349" t="s">
        <v>8310</v>
      </c>
      <c r="U3349" t="s">
        <v>8311</v>
      </c>
    </row>
    <row r="3350" spans="1:21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0">
        <f t="shared" si="106"/>
        <v>42466.558796296296</v>
      </c>
      <c r="L3350" s="13" t="str">
        <f t="shared" si="107"/>
        <v>2016</v>
      </c>
      <c r="M3350" s="10">
        <f>(((I3350/60)/60)/24)+DATE(1970,1,1)</f>
        <v>42490.165972222225</v>
      </c>
      <c r="N3350" t="b">
        <v>0</v>
      </c>
      <c r="O3350">
        <v>79</v>
      </c>
      <c r="P3350" t="b">
        <v>1</v>
      </c>
      <c r="Q3350" t="s">
        <v>8271</v>
      </c>
      <c r="R3350" s="6">
        <f>E3350/D3350</f>
        <v>1.002909090909091</v>
      </c>
      <c r="S3350" s="5">
        <f>O3350/E3350</f>
        <v>1.4321972443799855E-2</v>
      </c>
      <c r="T3350" t="s">
        <v>8310</v>
      </c>
      <c r="U3350" t="s">
        <v>8311</v>
      </c>
    </row>
    <row r="3351" spans="1:21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0">
        <f t="shared" si="106"/>
        <v>42513.110787037032</v>
      </c>
      <c r="L3351" s="13" t="str">
        <f t="shared" si="107"/>
        <v>2016</v>
      </c>
      <c r="M3351" s="10">
        <f>(((I3351/60)/60)/24)+DATE(1970,1,1)</f>
        <v>42534.708333333328</v>
      </c>
      <c r="N3351" t="b">
        <v>0</v>
      </c>
      <c r="O3351">
        <v>14</v>
      </c>
      <c r="P3351" t="b">
        <v>1</v>
      </c>
      <c r="Q3351" t="s">
        <v>8271</v>
      </c>
      <c r="R3351" s="6">
        <f>E3351/D3351</f>
        <v>1.534</v>
      </c>
      <c r="S3351" s="5">
        <f>O3351/E3351</f>
        <v>9.126466753585397E-3</v>
      </c>
      <c r="T3351" t="s">
        <v>8310</v>
      </c>
      <c r="U3351" t="s">
        <v>8311</v>
      </c>
    </row>
    <row r="3352" spans="1:21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0">
        <f t="shared" si="106"/>
        <v>42302.701516203699</v>
      </c>
      <c r="L3352" s="13" t="str">
        <f t="shared" si="107"/>
        <v>2015</v>
      </c>
      <c r="M3352" s="10">
        <f>(((I3352/60)/60)/24)+DATE(1970,1,1)</f>
        <v>42337.958333333328</v>
      </c>
      <c r="N3352" t="b">
        <v>0</v>
      </c>
      <c r="O3352">
        <v>51</v>
      </c>
      <c r="P3352" t="b">
        <v>1</v>
      </c>
      <c r="Q3352" t="s">
        <v>8271</v>
      </c>
      <c r="R3352" s="6">
        <f>E3352/D3352</f>
        <v>1.0442857142857143</v>
      </c>
      <c r="S3352" s="5">
        <f>O3352/E3352</f>
        <v>1.3953488372093023E-2</v>
      </c>
      <c r="T3352" t="s">
        <v>8310</v>
      </c>
      <c r="U3352" t="s">
        <v>8311</v>
      </c>
    </row>
    <row r="3353" spans="1:21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0">
        <f t="shared" si="106"/>
        <v>41806.395428240743</v>
      </c>
      <c r="L3353" s="13" t="str">
        <f t="shared" si="107"/>
        <v>2014</v>
      </c>
      <c r="M3353" s="10">
        <f>(((I3353/60)/60)/24)+DATE(1970,1,1)</f>
        <v>41843.458333333336</v>
      </c>
      <c r="N3353" t="b">
        <v>0</v>
      </c>
      <c r="O3353">
        <v>54</v>
      </c>
      <c r="P3353" t="b">
        <v>1</v>
      </c>
      <c r="Q3353" t="s">
        <v>8271</v>
      </c>
      <c r="R3353" s="6">
        <f>E3353/D3353</f>
        <v>1.0109999999999999</v>
      </c>
      <c r="S3353" s="5">
        <f>O3353/E3353</f>
        <v>1.0682492581602374E-2</v>
      </c>
      <c r="T3353" t="s">
        <v>8310</v>
      </c>
      <c r="U3353" t="s">
        <v>8311</v>
      </c>
    </row>
    <row r="3354" spans="1:21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0">
        <f t="shared" si="106"/>
        <v>42495.992800925931</v>
      </c>
      <c r="L3354" s="13" t="str">
        <f t="shared" si="107"/>
        <v>2016</v>
      </c>
      <c r="M3354" s="10">
        <f>(((I3354/60)/60)/24)+DATE(1970,1,1)</f>
        <v>42552.958333333328</v>
      </c>
      <c r="N3354" t="b">
        <v>0</v>
      </c>
      <c r="O3354">
        <v>70</v>
      </c>
      <c r="P3354" t="b">
        <v>1</v>
      </c>
      <c r="Q3354" t="s">
        <v>8271</v>
      </c>
      <c r="R3354" s="6">
        <f>E3354/D3354</f>
        <v>1.0751999999999999</v>
      </c>
      <c r="S3354" s="5">
        <f>O3354/E3354</f>
        <v>1.3020833333333334E-2</v>
      </c>
      <c r="T3354" t="s">
        <v>8310</v>
      </c>
      <c r="U3354" t="s">
        <v>8311</v>
      </c>
    </row>
    <row r="3355" spans="1:21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0">
        <f t="shared" si="106"/>
        <v>42479.432291666672</v>
      </c>
      <c r="L3355" s="13" t="str">
        <f t="shared" si="107"/>
        <v>2016</v>
      </c>
      <c r="M3355" s="10">
        <f>(((I3355/60)/60)/24)+DATE(1970,1,1)</f>
        <v>42492.958333333328</v>
      </c>
      <c r="N3355" t="b">
        <v>0</v>
      </c>
      <c r="O3355">
        <v>44</v>
      </c>
      <c r="P3355" t="b">
        <v>1</v>
      </c>
      <c r="Q3355" t="s">
        <v>8271</v>
      </c>
      <c r="R3355" s="6">
        <f>E3355/D3355</f>
        <v>3.15</v>
      </c>
      <c r="S3355" s="5">
        <f>O3355/E3355</f>
        <v>2.7936507936507936E-2</v>
      </c>
      <c r="T3355" t="s">
        <v>8310</v>
      </c>
      <c r="U3355" t="s">
        <v>8311</v>
      </c>
    </row>
    <row r="3356" spans="1:21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0">
        <f t="shared" si="106"/>
        <v>42270.7269212963</v>
      </c>
      <c r="L3356" s="13" t="str">
        <f t="shared" si="107"/>
        <v>2015</v>
      </c>
      <c r="M3356" s="10">
        <f>(((I3356/60)/60)/24)+DATE(1970,1,1)</f>
        <v>42306.167361111111</v>
      </c>
      <c r="N3356" t="b">
        <v>0</v>
      </c>
      <c r="O3356">
        <v>55</v>
      </c>
      <c r="P3356" t="b">
        <v>1</v>
      </c>
      <c r="Q3356" t="s">
        <v>8271</v>
      </c>
      <c r="R3356" s="6">
        <f>E3356/D3356</f>
        <v>1.0193333333333334</v>
      </c>
      <c r="S3356" s="5">
        <f>O3356/E3356</f>
        <v>1.7985611510791366E-2</v>
      </c>
      <c r="T3356" t="s">
        <v>8310</v>
      </c>
      <c r="U3356" t="s">
        <v>8311</v>
      </c>
    </row>
    <row r="3357" spans="1:21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0">
        <f t="shared" si="106"/>
        <v>42489.619525462964</v>
      </c>
      <c r="L3357" s="13" t="str">
        <f t="shared" si="107"/>
        <v>2016</v>
      </c>
      <c r="M3357" s="10">
        <f>(((I3357/60)/60)/24)+DATE(1970,1,1)</f>
        <v>42500.470138888893</v>
      </c>
      <c r="N3357" t="b">
        <v>0</v>
      </c>
      <c r="O3357">
        <v>15</v>
      </c>
      <c r="P3357" t="b">
        <v>1</v>
      </c>
      <c r="Q3357" t="s">
        <v>8271</v>
      </c>
      <c r="R3357" s="6">
        <f>E3357/D3357</f>
        <v>1.2628571428571429</v>
      </c>
      <c r="S3357" s="5">
        <f>O3357/E3357</f>
        <v>6.7873303167420816E-3</v>
      </c>
      <c r="T3357" t="s">
        <v>8310</v>
      </c>
      <c r="U3357" t="s">
        <v>8311</v>
      </c>
    </row>
    <row r="3358" spans="1:21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0">
        <f t="shared" si="106"/>
        <v>42536.815648148149</v>
      </c>
      <c r="L3358" s="13" t="str">
        <f t="shared" si="107"/>
        <v>2016</v>
      </c>
      <c r="M3358" s="10">
        <f>(((I3358/60)/60)/24)+DATE(1970,1,1)</f>
        <v>42566.815648148149</v>
      </c>
      <c r="N3358" t="b">
        <v>0</v>
      </c>
      <c r="O3358">
        <v>27</v>
      </c>
      <c r="P3358" t="b">
        <v>1</v>
      </c>
      <c r="Q3358" t="s">
        <v>8271</v>
      </c>
      <c r="R3358" s="6">
        <f>E3358/D3358</f>
        <v>1.014</v>
      </c>
      <c r="S3358" s="5">
        <f>O3358/E3358</f>
        <v>1.7751479289940829E-2</v>
      </c>
      <c r="T3358" t="s">
        <v>8310</v>
      </c>
      <c r="U3358" t="s">
        <v>8311</v>
      </c>
    </row>
    <row r="3359" spans="1:21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0">
        <f t="shared" si="106"/>
        <v>41822.417939814812</v>
      </c>
      <c r="L3359" s="13" t="str">
        <f t="shared" si="107"/>
        <v>2014</v>
      </c>
      <c r="M3359" s="10">
        <f>(((I3359/60)/60)/24)+DATE(1970,1,1)</f>
        <v>41852.417939814812</v>
      </c>
      <c r="N3359" t="b">
        <v>0</v>
      </c>
      <c r="O3359">
        <v>21</v>
      </c>
      <c r="P3359" t="b">
        <v>1</v>
      </c>
      <c r="Q3359" t="s">
        <v>8271</v>
      </c>
      <c r="R3359" s="6">
        <f>E3359/D3359</f>
        <v>1.01</v>
      </c>
      <c r="S3359" s="5">
        <f>O3359/E3359</f>
        <v>1.0396039603960397E-2</v>
      </c>
      <c r="T3359" t="s">
        <v>8310</v>
      </c>
      <c r="U3359" t="s">
        <v>8311</v>
      </c>
    </row>
    <row r="3360" spans="1:21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0">
        <f t="shared" si="106"/>
        <v>41932.311099537037</v>
      </c>
      <c r="L3360" s="13" t="str">
        <f t="shared" si="107"/>
        <v>2014</v>
      </c>
      <c r="M3360" s="10">
        <f>(((I3360/60)/60)/24)+DATE(1970,1,1)</f>
        <v>41962.352766203709</v>
      </c>
      <c r="N3360" t="b">
        <v>0</v>
      </c>
      <c r="O3360">
        <v>162</v>
      </c>
      <c r="P3360" t="b">
        <v>1</v>
      </c>
      <c r="Q3360" t="s">
        <v>8271</v>
      </c>
      <c r="R3360" s="6">
        <f>E3360/D3360</f>
        <v>1.0299</v>
      </c>
      <c r="S3360" s="5">
        <f>O3360/E3360</f>
        <v>1.5729682493445966E-2</v>
      </c>
      <c r="T3360" t="s">
        <v>8310</v>
      </c>
      <c r="U3360" t="s">
        <v>8311</v>
      </c>
    </row>
    <row r="3361" spans="1:21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0">
        <f t="shared" si="106"/>
        <v>42746.057106481487</v>
      </c>
      <c r="L3361" s="13" t="str">
        <f t="shared" si="107"/>
        <v>2017</v>
      </c>
      <c r="M3361" s="10">
        <f>(((I3361/60)/60)/24)+DATE(1970,1,1)</f>
        <v>42791.057106481487</v>
      </c>
      <c r="N3361" t="b">
        <v>0</v>
      </c>
      <c r="O3361">
        <v>23</v>
      </c>
      <c r="P3361" t="b">
        <v>1</v>
      </c>
      <c r="Q3361" t="s">
        <v>8271</v>
      </c>
      <c r="R3361" s="6">
        <f>E3361/D3361</f>
        <v>1.0625</v>
      </c>
      <c r="S3361" s="5">
        <f>O3361/E3361</f>
        <v>5.4117647058823529E-3</v>
      </c>
      <c r="T3361" t="s">
        <v>8310</v>
      </c>
      <c r="U3361" t="s">
        <v>8311</v>
      </c>
    </row>
    <row r="3362" spans="1:21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0">
        <f t="shared" si="106"/>
        <v>42697.082673611112</v>
      </c>
      <c r="L3362" s="13" t="str">
        <f t="shared" si="107"/>
        <v>2016</v>
      </c>
      <c r="M3362" s="10">
        <f>(((I3362/60)/60)/24)+DATE(1970,1,1)</f>
        <v>42718.665972222225</v>
      </c>
      <c r="N3362" t="b">
        <v>0</v>
      </c>
      <c r="O3362">
        <v>72</v>
      </c>
      <c r="P3362" t="b">
        <v>1</v>
      </c>
      <c r="Q3362" t="s">
        <v>8271</v>
      </c>
      <c r="R3362" s="6">
        <f>E3362/D3362</f>
        <v>1.0137777777777779</v>
      </c>
      <c r="S3362" s="5">
        <f>O3362/E3362</f>
        <v>7.8912757562472607E-3</v>
      </c>
      <c r="T3362" t="s">
        <v>8310</v>
      </c>
      <c r="U3362" t="s">
        <v>8311</v>
      </c>
    </row>
    <row r="3363" spans="1:21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0">
        <f t="shared" si="106"/>
        <v>41866.025347222225</v>
      </c>
      <c r="L3363" s="13" t="str">
        <f t="shared" si="107"/>
        <v>2014</v>
      </c>
      <c r="M3363" s="10">
        <f>(((I3363/60)/60)/24)+DATE(1970,1,1)</f>
        <v>41883.665972222225</v>
      </c>
      <c r="N3363" t="b">
        <v>0</v>
      </c>
      <c r="O3363">
        <v>68</v>
      </c>
      <c r="P3363" t="b">
        <v>1</v>
      </c>
      <c r="Q3363" t="s">
        <v>8271</v>
      </c>
      <c r="R3363" s="6">
        <f>E3363/D3363</f>
        <v>1.1346000000000001</v>
      </c>
      <c r="S3363" s="5">
        <f>O3363/E3363</f>
        <v>1.1986603208179094E-2</v>
      </c>
      <c r="T3363" t="s">
        <v>8310</v>
      </c>
      <c r="U3363" t="s">
        <v>8311</v>
      </c>
    </row>
    <row r="3364" spans="1:21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0">
        <f t="shared" si="106"/>
        <v>42056.091631944444</v>
      </c>
      <c r="L3364" s="13" t="str">
        <f t="shared" si="107"/>
        <v>2015</v>
      </c>
      <c r="M3364" s="10">
        <f>(((I3364/60)/60)/24)+DATE(1970,1,1)</f>
        <v>42070.204861111109</v>
      </c>
      <c r="N3364" t="b">
        <v>0</v>
      </c>
      <c r="O3364">
        <v>20</v>
      </c>
      <c r="P3364" t="b">
        <v>1</v>
      </c>
      <c r="Q3364" t="s">
        <v>8271</v>
      </c>
      <c r="R3364" s="6">
        <f>E3364/D3364</f>
        <v>2.1800000000000002</v>
      </c>
      <c r="S3364" s="5">
        <f>O3364/E3364</f>
        <v>1.834862385321101E-2</v>
      </c>
      <c r="T3364" t="s">
        <v>8310</v>
      </c>
      <c r="U3364" t="s">
        <v>8311</v>
      </c>
    </row>
    <row r="3365" spans="1:21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0">
        <f t="shared" si="106"/>
        <v>41851.771354166667</v>
      </c>
      <c r="L3365" s="13" t="str">
        <f t="shared" si="107"/>
        <v>2014</v>
      </c>
      <c r="M3365" s="10">
        <f>(((I3365/60)/60)/24)+DATE(1970,1,1)</f>
        <v>41870.666666666664</v>
      </c>
      <c r="N3365" t="b">
        <v>0</v>
      </c>
      <c r="O3365">
        <v>26</v>
      </c>
      <c r="P3365" t="b">
        <v>1</v>
      </c>
      <c r="Q3365" t="s">
        <v>8271</v>
      </c>
      <c r="R3365" s="6">
        <f>E3365/D3365</f>
        <v>1.0141935483870967</v>
      </c>
      <c r="S3365" s="5">
        <f>O3365/E3365</f>
        <v>3.3078880407124683E-3</v>
      </c>
      <c r="T3365" t="s">
        <v>8310</v>
      </c>
      <c r="U3365" t="s">
        <v>8311</v>
      </c>
    </row>
    <row r="3366" spans="1:21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0">
        <f t="shared" si="106"/>
        <v>42422.977418981478</v>
      </c>
      <c r="L3366" s="13" t="str">
        <f t="shared" si="107"/>
        <v>2016</v>
      </c>
      <c r="M3366" s="10">
        <f>(((I3366/60)/60)/24)+DATE(1970,1,1)</f>
        <v>42444.875</v>
      </c>
      <c r="N3366" t="b">
        <v>0</v>
      </c>
      <c r="O3366">
        <v>72</v>
      </c>
      <c r="P3366" t="b">
        <v>1</v>
      </c>
      <c r="Q3366" t="s">
        <v>8271</v>
      </c>
      <c r="R3366" s="6">
        <f>E3366/D3366</f>
        <v>1.0593333333333332</v>
      </c>
      <c r="S3366" s="5">
        <f>O3366/E3366</f>
        <v>2.2655758338577723E-2</v>
      </c>
      <c r="T3366" t="s">
        <v>8310</v>
      </c>
      <c r="U3366" t="s">
        <v>8311</v>
      </c>
    </row>
    <row r="3367" spans="1:21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0">
        <f t="shared" si="106"/>
        <v>42321.101759259262</v>
      </c>
      <c r="L3367" s="13" t="str">
        <f t="shared" si="107"/>
        <v>2015</v>
      </c>
      <c r="M3367" s="10">
        <f>(((I3367/60)/60)/24)+DATE(1970,1,1)</f>
        <v>42351.101759259262</v>
      </c>
      <c r="N3367" t="b">
        <v>0</v>
      </c>
      <c r="O3367">
        <v>3</v>
      </c>
      <c r="P3367" t="b">
        <v>1</v>
      </c>
      <c r="Q3367" t="s">
        <v>8271</v>
      </c>
      <c r="R3367" s="6">
        <f>E3367/D3367</f>
        <v>1.04</v>
      </c>
      <c r="S3367" s="5">
        <f>O3367/E3367</f>
        <v>1.153846153846154E-3</v>
      </c>
      <c r="T3367" t="s">
        <v>8310</v>
      </c>
      <c r="U3367" t="s">
        <v>8311</v>
      </c>
    </row>
    <row r="3368" spans="1:21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0">
        <f t="shared" si="106"/>
        <v>42107.067557870367</v>
      </c>
      <c r="L3368" s="13" t="str">
        <f t="shared" si="107"/>
        <v>2015</v>
      </c>
      <c r="M3368" s="10">
        <f>(((I3368/60)/60)/24)+DATE(1970,1,1)</f>
        <v>42137.067557870367</v>
      </c>
      <c r="N3368" t="b">
        <v>0</v>
      </c>
      <c r="O3368">
        <v>18</v>
      </c>
      <c r="P3368" t="b">
        <v>1</v>
      </c>
      <c r="Q3368" t="s">
        <v>8271</v>
      </c>
      <c r="R3368" s="6">
        <f>E3368/D3368</f>
        <v>2.21</v>
      </c>
      <c r="S3368" s="5">
        <f>O3368/E3368</f>
        <v>1.6289592760180997E-2</v>
      </c>
      <c r="T3368" t="s">
        <v>8310</v>
      </c>
      <c r="U3368" t="s">
        <v>8311</v>
      </c>
    </row>
    <row r="3369" spans="1:21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0">
        <f t="shared" si="106"/>
        <v>42192.933958333335</v>
      </c>
      <c r="L3369" s="13" t="str">
        <f t="shared" si="107"/>
        <v>2015</v>
      </c>
      <c r="M3369" s="10">
        <f>(((I3369/60)/60)/24)+DATE(1970,1,1)</f>
        <v>42217.933958333335</v>
      </c>
      <c r="N3369" t="b">
        <v>0</v>
      </c>
      <c r="O3369">
        <v>30</v>
      </c>
      <c r="P3369" t="b">
        <v>1</v>
      </c>
      <c r="Q3369" t="s">
        <v>8271</v>
      </c>
      <c r="R3369" s="6">
        <f>E3369/D3369</f>
        <v>1.1866666666666668</v>
      </c>
      <c r="S3369" s="5">
        <f>O3369/E3369</f>
        <v>3.3707865168539325E-2</v>
      </c>
      <c r="T3369" t="s">
        <v>8310</v>
      </c>
      <c r="U3369" t="s">
        <v>8311</v>
      </c>
    </row>
    <row r="3370" spans="1:21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0">
        <f t="shared" si="106"/>
        <v>41969.199756944443</v>
      </c>
      <c r="L3370" s="13" t="str">
        <f t="shared" si="107"/>
        <v>2014</v>
      </c>
      <c r="M3370" s="10">
        <f>(((I3370/60)/60)/24)+DATE(1970,1,1)</f>
        <v>42005.208333333328</v>
      </c>
      <c r="N3370" t="b">
        <v>0</v>
      </c>
      <c r="O3370">
        <v>23</v>
      </c>
      <c r="P3370" t="b">
        <v>1</v>
      </c>
      <c r="Q3370" t="s">
        <v>8271</v>
      </c>
      <c r="R3370" s="6">
        <f>E3370/D3370</f>
        <v>1.046</v>
      </c>
      <c r="S3370" s="5">
        <f>O3370/E3370</f>
        <v>2.1988527724665391E-2</v>
      </c>
      <c r="T3370" t="s">
        <v>8310</v>
      </c>
      <c r="U3370" t="s">
        <v>8311</v>
      </c>
    </row>
    <row r="3371" spans="1:21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0">
        <f t="shared" si="106"/>
        <v>42690.041435185187</v>
      </c>
      <c r="L3371" s="13" t="str">
        <f t="shared" si="107"/>
        <v>2016</v>
      </c>
      <c r="M3371" s="10">
        <f>(((I3371/60)/60)/24)+DATE(1970,1,1)</f>
        <v>42750.041435185187</v>
      </c>
      <c r="N3371" t="b">
        <v>0</v>
      </c>
      <c r="O3371">
        <v>54</v>
      </c>
      <c r="P3371" t="b">
        <v>1</v>
      </c>
      <c r="Q3371" t="s">
        <v>8271</v>
      </c>
      <c r="R3371" s="6">
        <f>E3371/D3371</f>
        <v>1.0389999999999999</v>
      </c>
      <c r="S3371" s="5">
        <f>O3371/E3371</f>
        <v>1.039461020211742E-2</v>
      </c>
      <c r="T3371" t="s">
        <v>8310</v>
      </c>
      <c r="U3371" t="s">
        <v>8311</v>
      </c>
    </row>
    <row r="3372" spans="1:21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0">
        <f t="shared" si="106"/>
        <v>42690.334317129629</v>
      </c>
      <c r="L3372" s="13" t="str">
        <f t="shared" si="107"/>
        <v>2016</v>
      </c>
      <c r="M3372" s="10">
        <f>(((I3372/60)/60)/24)+DATE(1970,1,1)</f>
        <v>42721.333333333328</v>
      </c>
      <c r="N3372" t="b">
        <v>0</v>
      </c>
      <c r="O3372">
        <v>26</v>
      </c>
      <c r="P3372" t="b">
        <v>1</v>
      </c>
      <c r="Q3372" t="s">
        <v>8271</v>
      </c>
      <c r="R3372" s="6">
        <f>E3372/D3372</f>
        <v>1.1773333333333333</v>
      </c>
      <c r="S3372" s="5">
        <f>O3372/E3372</f>
        <v>1.4722536806342015E-2</v>
      </c>
      <c r="T3372" t="s">
        <v>8310</v>
      </c>
      <c r="U3372" t="s">
        <v>8311</v>
      </c>
    </row>
    <row r="3373" spans="1:21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0">
        <f t="shared" si="106"/>
        <v>42312.874594907407</v>
      </c>
      <c r="L3373" s="13" t="str">
        <f t="shared" si="107"/>
        <v>2015</v>
      </c>
      <c r="M3373" s="10">
        <f>(((I3373/60)/60)/24)+DATE(1970,1,1)</f>
        <v>42340.874594907407</v>
      </c>
      <c r="N3373" t="b">
        <v>0</v>
      </c>
      <c r="O3373">
        <v>9</v>
      </c>
      <c r="P3373" t="b">
        <v>1</v>
      </c>
      <c r="Q3373" t="s">
        <v>8271</v>
      </c>
      <c r="R3373" s="6">
        <f>E3373/D3373</f>
        <v>1.385</v>
      </c>
      <c r="S3373" s="5">
        <f>O3373/E3373</f>
        <v>3.2490974729241874E-2</v>
      </c>
      <c r="T3373" t="s">
        <v>8310</v>
      </c>
      <c r="U3373" t="s">
        <v>8311</v>
      </c>
    </row>
    <row r="3374" spans="1:21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0">
        <f t="shared" si="106"/>
        <v>41855.548101851848</v>
      </c>
      <c r="L3374" s="13" t="str">
        <f t="shared" si="107"/>
        <v>2014</v>
      </c>
      <c r="M3374" s="10">
        <f>(((I3374/60)/60)/24)+DATE(1970,1,1)</f>
        <v>41876.207638888889</v>
      </c>
      <c r="N3374" t="b">
        <v>0</v>
      </c>
      <c r="O3374">
        <v>27</v>
      </c>
      <c r="P3374" t="b">
        <v>1</v>
      </c>
      <c r="Q3374" t="s">
        <v>8271</v>
      </c>
      <c r="R3374" s="6">
        <f>E3374/D3374</f>
        <v>1.0349999999999999</v>
      </c>
      <c r="S3374" s="5">
        <f>O3374/E3374</f>
        <v>2.6086956521739129E-2</v>
      </c>
      <c r="T3374" t="s">
        <v>8310</v>
      </c>
      <c r="U3374" t="s">
        <v>8311</v>
      </c>
    </row>
    <row r="3375" spans="1:21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0">
        <f t="shared" si="106"/>
        <v>42179.854629629626</v>
      </c>
      <c r="L3375" s="13" t="str">
        <f t="shared" si="107"/>
        <v>2015</v>
      </c>
      <c r="M3375" s="10">
        <f>(((I3375/60)/60)/24)+DATE(1970,1,1)</f>
        <v>42203.666666666672</v>
      </c>
      <c r="N3375" t="b">
        <v>0</v>
      </c>
      <c r="O3375">
        <v>30</v>
      </c>
      <c r="P3375" t="b">
        <v>1</v>
      </c>
      <c r="Q3375" t="s">
        <v>8271</v>
      </c>
      <c r="R3375" s="6">
        <f>E3375/D3375</f>
        <v>1.0024999999999999</v>
      </c>
      <c r="S3375" s="5">
        <f>O3375/E3375</f>
        <v>1.4962593516209476E-2</v>
      </c>
      <c r="T3375" t="s">
        <v>8310</v>
      </c>
      <c r="U3375" t="s">
        <v>8311</v>
      </c>
    </row>
    <row r="3376" spans="1:21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0">
        <f t="shared" si="106"/>
        <v>42275.731666666667</v>
      </c>
      <c r="L3376" s="13" t="str">
        <f t="shared" si="107"/>
        <v>2015</v>
      </c>
      <c r="M3376" s="10">
        <f>(((I3376/60)/60)/24)+DATE(1970,1,1)</f>
        <v>42305.731666666667</v>
      </c>
      <c r="N3376" t="b">
        <v>0</v>
      </c>
      <c r="O3376">
        <v>52</v>
      </c>
      <c r="P3376" t="b">
        <v>1</v>
      </c>
      <c r="Q3376" t="s">
        <v>8271</v>
      </c>
      <c r="R3376" s="6">
        <f>E3376/D3376</f>
        <v>1.0657142857142856</v>
      </c>
      <c r="S3376" s="5">
        <f>O3376/E3376</f>
        <v>1.3941018766756031E-2</v>
      </c>
      <c r="T3376" t="s">
        <v>8310</v>
      </c>
      <c r="U3376" t="s">
        <v>8311</v>
      </c>
    </row>
    <row r="3377" spans="1:21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0">
        <f t="shared" si="106"/>
        <v>41765.610798611109</v>
      </c>
      <c r="L3377" s="13" t="str">
        <f t="shared" si="107"/>
        <v>2014</v>
      </c>
      <c r="M3377" s="10">
        <f>(((I3377/60)/60)/24)+DATE(1970,1,1)</f>
        <v>41777.610798611109</v>
      </c>
      <c r="N3377" t="b">
        <v>0</v>
      </c>
      <c r="O3377">
        <v>17</v>
      </c>
      <c r="P3377" t="b">
        <v>1</v>
      </c>
      <c r="Q3377" t="s">
        <v>8271</v>
      </c>
      <c r="R3377" s="6">
        <f>E3377/D3377</f>
        <v>1</v>
      </c>
      <c r="S3377" s="5">
        <f>O3377/E3377</f>
        <v>5.6666666666666671E-3</v>
      </c>
      <c r="T3377" t="s">
        <v>8310</v>
      </c>
      <c r="U3377" t="s">
        <v>8311</v>
      </c>
    </row>
    <row r="3378" spans="1:21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0">
        <f t="shared" si="106"/>
        <v>42059.701319444444</v>
      </c>
      <c r="L3378" s="13" t="str">
        <f t="shared" si="107"/>
        <v>2015</v>
      </c>
      <c r="M3378" s="10">
        <f>(((I3378/60)/60)/24)+DATE(1970,1,1)</f>
        <v>42119.659652777773</v>
      </c>
      <c r="N3378" t="b">
        <v>0</v>
      </c>
      <c r="O3378">
        <v>19</v>
      </c>
      <c r="P3378" t="b">
        <v>1</v>
      </c>
      <c r="Q3378" t="s">
        <v>8271</v>
      </c>
      <c r="R3378" s="6">
        <f>E3378/D3378</f>
        <v>1.0001249999999999</v>
      </c>
      <c r="S3378" s="5">
        <f>O3378/E3378</f>
        <v>2.3747031621047369E-3</v>
      </c>
      <c r="T3378" t="s">
        <v>8310</v>
      </c>
      <c r="U3378" t="s">
        <v>8311</v>
      </c>
    </row>
    <row r="3379" spans="1:21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0">
        <f t="shared" si="106"/>
        <v>42053.732627314821</v>
      </c>
      <c r="L3379" s="13" t="str">
        <f t="shared" si="107"/>
        <v>2015</v>
      </c>
      <c r="M3379" s="10">
        <f>(((I3379/60)/60)/24)+DATE(1970,1,1)</f>
        <v>42083.705555555556</v>
      </c>
      <c r="N3379" t="b">
        <v>0</v>
      </c>
      <c r="O3379">
        <v>77</v>
      </c>
      <c r="P3379" t="b">
        <v>1</v>
      </c>
      <c r="Q3379" t="s">
        <v>8271</v>
      </c>
      <c r="R3379" s="6">
        <f>E3379/D3379</f>
        <v>1.0105</v>
      </c>
      <c r="S3379" s="5">
        <f>O3379/E3379</f>
        <v>9.5249876298861957E-3</v>
      </c>
      <c r="T3379" t="s">
        <v>8310</v>
      </c>
      <c r="U3379" t="s">
        <v>8311</v>
      </c>
    </row>
    <row r="3380" spans="1:21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0">
        <f t="shared" si="106"/>
        <v>41858.355393518519</v>
      </c>
      <c r="L3380" s="13" t="str">
        <f t="shared" si="107"/>
        <v>2014</v>
      </c>
      <c r="M3380" s="10">
        <f>(((I3380/60)/60)/24)+DATE(1970,1,1)</f>
        <v>41882.547222222223</v>
      </c>
      <c r="N3380" t="b">
        <v>0</v>
      </c>
      <c r="O3380">
        <v>21</v>
      </c>
      <c r="P3380" t="b">
        <v>1</v>
      </c>
      <c r="Q3380" t="s">
        <v>8271</v>
      </c>
      <c r="R3380" s="6">
        <f>E3380/D3380</f>
        <v>1.0763636363636364</v>
      </c>
      <c r="S3380" s="5">
        <f>O3380/E3380</f>
        <v>3.5472972972972971E-2</v>
      </c>
      <c r="T3380" t="s">
        <v>8310</v>
      </c>
      <c r="U3380" t="s">
        <v>8311</v>
      </c>
    </row>
    <row r="3381" spans="1:21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0">
        <f t="shared" si="106"/>
        <v>42225.513888888891</v>
      </c>
      <c r="L3381" s="13" t="str">
        <f t="shared" si="107"/>
        <v>2015</v>
      </c>
      <c r="M3381" s="10">
        <f>(((I3381/60)/60)/24)+DATE(1970,1,1)</f>
        <v>42242.958333333328</v>
      </c>
      <c r="N3381" t="b">
        <v>0</v>
      </c>
      <c r="O3381">
        <v>38</v>
      </c>
      <c r="P3381" t="b">
        <v>1</v>
      </c>
      <c r="Q3381" t="s">
        <v>8271</v>
      </c>
      <c r="R3381" s="6">
        <f>E3381/D3381</f>
        <v>1.0365</v>
      </c>
      <c r="S3381" s="5">
        <f>O3381/E3381</f>
        <v>1.8330921369995177E-2</v>
      </c>
      <c r="T3381" t="s">
        <v>8310</v>
      </c>
      <c r="U3381" t="s">
        <v>8311</v>
      </c>
    </row>
    <row r="3382" spans="1:21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0">
        <f t="shared" si="106"/>
        <v>41937.95344907407</v>
      </c>
      <c r="L3382" s="13" t="str">
        <f t="shared" si="107"/>
        <v>2014</v>
      </c>
      <c r="M3382" s="10">
        <f>(((I3382/60)/60)/24)+DATE(1970,1,1)</f>
        <v>41972.995115740734</v>
      </c>
      <c r="N3382" t="b">
        <v>0</v>
      </c>
      <c r="O3382">
        <v>28</v>
      </c>
      <c r="P3382" t="b">
        <v>1</v>
      </c>
      <c r="Q3382" t="s">
        <v>8271</v>
      </c>
      <c r="R3382" s="6">
        <f>E3382/D3382</f>
        <v>1.0443333333333333</v>
      </c>
      <c r="S3382" s="5">
        <f>O3382/E3382</f>
        <v>8.9371209703159905E-3</v>
      </c>
      <c r="T3382" t="s">
        <v>8310</v>
      </c>
      <c r="U3382" t="s">
        <v>8311</v>
      </c>
    </row>
    <row r="3383" spans="1:21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0">
        <f t="shared" si="106"/>
        <v>42044.184988425928</v>
      </c>
      <c r="L3383" s="13" t="str">
        <f t="shared" si="107"/>
        <v>2015</v>
      </c>
      <c r="M3383" s="10">
        <f>(((I3383/60)/60)/24)+DATE(1970,1,1)</f>
        <v>42074.143321759257</v>
      </c>
      <c r="N3383" t="b">
        <v>0</v>
      </c>
      <c r="O3383">
        <v>48</v>
      </c>
      <c r="P3383" t="b">
        <v>1</v>
      </c>
      <c r="Q3383" t="s">
        <v>8271</v>
      </c>
      <c r="R3383" s="6">
        <f>E3383/D3383</f>
        <v>1.0225</v>
      </c>
      <c r="S3383" s="5">
        <f>O3383/E3383</f>
        <v>1.1735941320293399E-2</v>
      </c>
      <c r="T3383" t="s">
        <v>8310</v>
      </c>
      <c r="U3383" t="s">
        <v>8311</v>
      </c>
    </row>
    <row r="3384" spans="1:21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0">
        <f t="shared" si="106"/>
        <v>42559.431203703702</v>
      </c>
      <c r="L3384" s="13" t="str">
        <f t="shared" si="107"/>
        <v>2016</v>
      </c>
      <c r="M3384" s="10">
        <f>(((I3384/60)/60)/24)+DATE(1970,1,1)</f>
        <v>42583.957638888889</v>
      </c>
      <c r="N3384" t="b">
        <v>0</v>
      </c>
      <c r="O3384">
        <v>46</v>
      </c>
      <c r="P3384" t="b">
        <v>1</v>
      </c>
      <c r="Q3384" t="s">
        <v>8271</v>
      </c>
      <c r="R3384" s="6">
        <f>E3384/D3384</f>
        <v>1.0074285714285713</v>
      </c>
      <c r="S3384" s="5">
        <f>O3384/E3384</f>
        <v>1.3045944412932501E-2</v>
      </c>
      <c r="T3384" t="s">
        <v>8310</v>
      </c>
      <c r="U3384" t="s">
        <v>8311</v>
      </c>
    </row>
    <row r="3385" spans="1:21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0">
        <f t="shared" si="106"/>
        <v>42524.782638888893</v>
      </c>
      <c r="L3385" s="13" t="str">
        <f t="shared" si="107"/>
        <v>2016</v>
      </c>
      <c r="M3385" s="10">
        <f>(((I3385/60)/60)/24)+DATE(1970,1,1)</f>
        <v>42544.782638888893</v>
      </c>
      <c r="N3385" t="b">
        <v>0</v>
      </c>
      <c r="O3385">
        <v>30</v>
      </c>
      <c r="P3385" t="b">
        <v>1</v>
      </c>
      <c r="Q3385" t="s">
        <v>8271</v>
      </c>
      <c r="R3385" s="6">
        <f>E3385/D3385</f>
        <v>1.1171428571428572</v>
      </c>
      <c r="S3385" s="5">
        <f>O3385/E3385</f>
        <v>1.5345268542199489E-2</v>
      </c>
      <c r="T3385" t="s">
        <v>8310</v>
      </c>
      <c r="U3385" t="s">
        <v>8311</v>
      </c>
    </row>
    <row r="3386" spans="1:21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0">
        <f t="shared" si="106"/>
        <v>42292.087592592594</v>
      </c>
      <c r="L3386" s="13" t="str">
        <f t="shared" si="107"/>
        <v>2015</v>
      </c>
      <c r="M3386" s="10">
        <f>(((I3386/60)/60)/24)+DATE(1970,1,1)</f>
        <v>42329.125</v>
      </c>
      <c r="N3386" t="b">
        <v>0</v>
      </c>
      <c r="O3386">
        <v>64</v>
      </c>
      <c r="P3386" t="b">
        <v>1</v>
      </c>
      <c r="Q3386" t="s">
        <v>8271</v>
      </c>
      <c r="R3386" s="6">
        <f>E3386/D3386</f>
        <v>1.0001100000000001</v>
      </c>
      <c r="S3386" s="5">
        <f>O3386/E3386</f>
        <v>1.0665493462385805E-2</v>
      </c>
      <c r="T3386" t="s">
        <v>8310</v>
      </c>
      <c r="U3386" t="s">
        <v>8311</v>
      </c>
    </row>
    <row r="3387" spans="1:21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0">
        <f t="shared" si="106"/>
        <v>41953.8675</v>
      </c>
      <c r="L3387" s="13" t="str">
        <f t="shared" si="107"/>
        <v>2014</v>
      </c>
      <c r="M3387" s="10">
        <f>(((I3387/60)/60)/24)+DATE(1970,1,1)</f>
        <v>41983.8675</v>
      </c>
      <c r="N3387" t="b">
        <v>0</v>
      </c>
      <c r="O3387">
        <v>15</v>
      </c>
      <c r="P3387" t="b">
        <v>1</v>
      </c>
      <c r="Q3387" t="s">
        <v>8271</v>
      </c>
      <c r="R3387" s="6">
        <f>E3387/D3387</f>
        <v>1</v>
      </c>
      <c r="S3387" s="5">
        <f>O3387/E3387</f>
        <v>7.4999999999999997E-3</v>
      </c>
      <c r="T3387" t="s">
        <v>8310</v>
      </c>
      <c r="U3387" t="s">
        <v>8311</v>
      </c>
    </row>
    <row r="3388" spans="1:21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0">
        <f t="shared" si="106"/>
        <v>41946.644745370373</v>
      </c>
      <c r="L3388" s="13" t="str">
        <f t="shared" si="107"/>
        <v>2014</v>
      </c>
      <c r="M3388" s="10">
        <f>(((I3388/60)/60)/24)+DATE(1970,1,1)</f>
        <v>41976.644745370373</v>
      </c>
      <c r="N3388" t="b">
        <v>0</v>
      </c>
      <c r="O3388">
        <v>41</v>
      </c>
      <c r="P3388" t="b">
        <v>1</v>
      </c>
      <c r="Q3388" t="s">
        <v>8271</v>
      </c>
      <c r="R3388" s="6">
        <f>E3388/D3388</f>
        <v>1.05</v>
      </c>
      <c r="S3388" s="5">
        <f>O3388/E3388</f>
        <v>1.9523809523809523E-2</v>
      </c>
      <c r="T3388" t="s">
        <v>8310</v>
      </c>
      <c r="U3388" t="s">
        <v>8311</v>
      </c>
    </row>
    <row r="3389" spans="1:21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0">
        <f t="shared" si="106"/>
        <v>41947.762592592589</v>
      </c>
      <c r="L3389" s="13" t="str">
        <f t="shared" si="107"/>
        <v>2014</v>
      </c>
      <c r="M3389" s="10">
        <f>(((I3389/60)/60)/24)+DATE(1970,1,1)</f>
        <v>41987.762592592597</v>
      </c>
      <c r="N3389" t="b">
        <v>0</v>
      </c>
      <c r="O3389">
        <v>35</v>
      </c>
      <c r="P3389" t="b">
        <v>1</v>
      </c>
      <c r="Q3389" t="s">
        <v>8271</v>
      </c>
      <c r="R3389" s="6">
        <f>E3389/D3389</f>
        <v>1.1686666666666667</v>
      </c>
      <c r="S3389" s="5">
        <f>O3389/E3389</f>
        <v>9.9828864803194525E-3</v>
      </c>
      <c r="T3389" t="s">
        <v>8310</v>
      </c>
      <c r="U3389" t="s">
        <v>8311</v>
      </c>
    </row>
    <row r="3390" spans="1:21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0">
        <f t="shared" si="106"/>
        <v>42143.461122685185</v>
      </c>
      <c r="L3390" s="13" t="str">
        <f t="shared" si="107"/>
        <v>2015</v>
      </c>
      <c r="M3390" s="10">
        <f>(((I3390/60)/60)/24)+DATE(1970,1,1)</f>
        <v>42173.461122685185</v>
      </c>
      <c r="N3390" t="b">
        <v>0</v>
      </c>
      <c r="O3390">
        <v>45</v>
      </c>
      <c r="P3390" t="b">
        <v>1</v>
      </c>
      <c r="Q3390" t="s">
        <v>8271</v>
      </c>
      <c r="R3390" s="6">
        <f>E3390/D3390</f>
        <v>1.038</v>
      </c>
      <c r="S3390" s="5">
        <f>O3390/E3390</f>
        <v>2.8901734104046242E-2</v>
      </c>
      <c r="T3390" t="s">
        <v>8310</v>
      </c>
      <c r="U3390" t="s">
        <v>8311</v>
      </c>
    </row>
    <row r="3391" spans="1:21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0">
        <f t="shared" si="106"/>
        <v>42494.563449074078</v>
      </c>
      <c r="L3391" s="13" t="str">
        <f t="shared" si="107"/>
        <v>2016</v>
      </c>
      <c r="M3391" s="10">
        <f>(((I3391/60)/60)/24)+DATE(1970,1,1)</f>
        <v>42524.563449074078</v>
      </c>
      <c r="N3391" t="b">
        <v>0</v>
      </c>
      <c r="O3391">
        <v>62</v>
      </c>
      <c r="P3391" t="b">
        <v>1</v>
      </c>
      <c r="Q3391" t="s">
        <v>8271</v>
      </c>
      <c r="R3391" s="6">
        <f>E3391/D3391</f>
        <v>1.145</v>
      </c>
      <c r="S3391" s="5">
        <f>O3391/E3391</f>
        <v>5.4148471615720522E-3</v>
      </c>
      <c r="T3391" t="s">
        <v>8310</v>
      </c>
      <c r="U3391" t="s">
        <v>8311</v>
      </c>
    </row>
    <row r="3392" spans="1:21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0">
        <f t="shared" si="106"/>
        <v>41815.774826388886</v>
      </c>
      <c r="L3392" s="13" t="str">
        <f t="shared" si="107"/>
        <v>2014</v>
      </c>
      <c r="M3392" s="10">
        <f>(((I3392/60)/60)/24)+DATE(1970,1,1)</f>
        <v>41830.774826388886</v>
      </c>
      <c r="N3392" t="b">
        <v>0</v>
      </c>
      <c r="O3392">
        <v>22</v>
      </c>
      <c r="P3392" t="b">
        <v>1</v>
      </c>
      <c r="Q3392" t="s">
        <v>8271</v>
      </c>
      <c r="R3392" s="6">
        <f>E3392/D3392</f>
        <v>1.024</v>
      </c>
      <c r="S3392" s="5">
        <f>O3392/E3392</f>
        <v>1.4322916666666666E-2</v>
      </c>
      <c r="T3392" t="s">
        <v>8310</v>
      </c>
      <c r="U3392" t="s">
        <v>8311</v>
      </c>
    </row>
    <row r="3393" spans="1:21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0">
        <f t="shared" si="106"/>
        <v>41830.545694444445</v>
      </c>
      <c r="L3393" s="13" t="str">
        <f t="shared" si="107"/>
        <v>2014</v>
      </c>
      <c r="M3393" s="10">
        <f>(((I3393/60)/60)/24)+DATE(1970,1,1)</f>
        <v>41859.936111111114</v>
      </c>
      <c r="N3393" t="b">
        <v>0</v>
      </c>
      <c r="O3393">
        <v>18</v>
      </c>
      <c r="P3393" t="b">
        <v>1</v>
      </c>
      <c r="Q3393" t="s">
        <v>8271</v>
      </c>
      <c r="R3393" s="6">
        <f>E3393/D3393</f>
        <v>2.23</v>
      </c>
      <c r="S3393" s="5">
        <f>O3393/E3393</f>
        <v>1.6143497757847534E-2</v>
      </c>
      <c r="T3393" t="s">
        <v>8310</v>
      </c>
      <c r="U3393" t="s">
        <v>8311</v>
      </c>
    </row>
    <row r="3394" spans="1:21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0">
        <f t="shared" si="106"/>
        <v>42446.845543981486</v>
      </c>
      <c r="L3394" s="13" t="str">
        <f t="shared" si="107"/>
        <v>2016</v>
      </c>
      <c r="M3394" s="10">
        <f>(((I3394/60)/60)/24)+DATE(1970,1,1)</f>
        <v>42496.845543981486</v>
      </c>
      <c r="N3394" t="b">
        <v>0</v>
      </c>
      <c r="O3394">
        <v>12</v>
      </c>
      <c r="P3394" t="b">
        <v>1</v>
      </c>
      <c r="Q3394" t="s">
        <v>8271</v>
      </c>
      <c r="R3394" s="6">
        <f>E3394/D3394</f>
        <v>1</v>
      </c>
      <c r="S3394" s="5">
        <f>O3394/E3394</f>
        <v>2.4E-2</v>
      </c>
      <c r="T3394" t="s">
        <v>8310</v>
      </c>
      <c r="U3394" t="s">
        <v>8311</v>
      </c>
    </row>
    <row r="3395" spans="1:21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0">
        <f t="shared" ref="K3395:K3458" si="108">(((J3395/60)/60)/24)+DATE(1970,1,1)</f>
        <v>41923.921643518523</v>
      </c>
      <c r="L3395" s="13" t="str">
        <f t="shared" ref="L3395:L3458" si="109">TEXT(K3395,"yyyy")</f>
        <v>2014</v>
      </c>
      <c r="M3395" s="10">
        <f>(((I3395/60)/60)/24)+DATE(1970,1,1)</f>
        <v>41949.031944444447</v>
      </c>
      <c r="N3395" t="b">
        <v>0</v>
      </c>
      <c r="O3395">
        <v>44</v>
      </c>
      <c r="P3395" t="b">
        <v>1</v>
      </c>
      <c r="Q3395" t="s">
        <v>8271</v>
      </c>
      <c r="R3395" s="6">
        <f>E3395/D3395</f>
        <v>1.0580000000000001</v>
      </c>
      <c r="S3395" s="5">
        <f>O3395/E3395</f>
        <v>2.7725267800882167E-2</v>
      </c>
      <c r="T3395" t="s">
        <v>8310</v>
      </c>
      <c r="U3395" t="s">
        <v>8311</v>
      </c>
    </row>
    <row r="3396" spans="1:21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0">
        <f t="shared" si="108"/>
        <v>41817.59542824074</v>
      </c>
      <c r="L3396" s="13" t="str">
        <f t="shared" si="109"/>
        <v>2014</v>
      </c>
      <c r="M3396" s="10">
        <f>(((I3396/60)/60)/24)+DATE(1970,1,1)</f>
        <v>41847.59542824074</v>
      </c>
      <c r="N3396" t="b">
        <v>0</v>
      </c>
      <c r="O3396">
        <v>27</v>
      </c>
      <c r="P3396" t="b">
        <v>1</v>
      </c>
      <c r="Q3396" t="s">
        <v>8271</v>
      </c>
      <c r="R3396" s="6">
        <f>E3396/D3396</f>
        <v>1.4236363636363636</v>
      </c>
      <c r="S3396" s="5">
        <f>O3396/E3396</f>
        <v>3.4482758620689655E-2</v>
      </c>
      <c r="T3396" t="s">
        <v>8310</v>
      </c>
      <c r="U3396" t="s">
        <v>8311</v>
      </c>
    </row>
    <row r="3397" spans="1:21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0">
        <f t="shared" si="108"/>
        <v>42140.712314814817</v>
      </c>
      <c r="L3397" s="13" t="str">
        <f t="shared" si="109"/>
        <v>2015</v>
      </c>
      <c r="M3397" s="10">
        <f>(((I3397/60)/60)/24)+DATE(1970,1,1)</f>
        <v>42154.756944444445</v>
      </c>
      <c r="N3397" t="b">
        <v>0</v>
      </c>
      <c r="O3397">
        <v>38</v>
      </c>
      <c r="P3397" t="b">
        <v>1</v>
      </c>
      <c r="Q3397" t="s">
        <v>8271</v>
      </c>
      <c r="R3397" s="6">
        <f>E3397/D3397</f>
        <v>1.84</v>
      </c>
      <c r="S3397" s="5">
        <f>O3397/E3397</f>
        <v>4.1304347826086954E-2</v>
      </c>
      <c r="T3397" t="s">
        <v>8310</v>
      </c>
      <c r="U3397" t="s">
        <v>8311</v>
      </c>
    </row>
    <row r="3398" spans="1:21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0">
        <f t="shared" si="108"/>
        <v>41764.44663194444</v>
      </c>
      <c r="L3398" s="13" t="str">
        <f t="shared" si="109"/>
        <v>2014</v>
      </c>
      <c r="M3398" s="10">
        <f>(((I3398/60)/60)/24)+DATE(1970,1,1)</f>
        <v>41791.165972222225</v>
      </c>
      <c r="N3398" t="b">
        <v>0</v>
      </c>
      <c r="O3398">
        <v>28</v>
      </c>
      <c r="P3398" t="b">
        <v>1</v>
      </c>
      <c r="Q3398" t="s">
        <v>8271</v>
      </c>
      <c r="R3398" s="6">
        <f>E3398/D3398</f>
        <v>1.0433333333333332</v>
      </c>
      <c r="S3398" s="5">
        <f>O3398/E3398</f>
        <v>1.7891373801916934E-2</v>
      </c>
      <c r="T3398" t="s">
        <v>8310</v>
      </c>
      <c r="U3398" t="s">
        <v>8311</v>
      </c>
    </row>
    <row r="3399" spans="1:21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0">
        <f t="shared" si="108"/>
        <v>42378.478344907402</v>
      </c>
      <c r="L3399" s="13" t="str">
        <f t="shared" si="109"/>
        <v>2016</v>
      </c>
      <c r="M3399" s="10">
        <f>(((I3399/60)/60)/24)+DATE(1970,1,1)</f>
        <v>42418.916666666672</v>
      </c>
      <c r="N3399" t="b">
        <v>0</v>
      </c>
      <c r="O3399">
        <v>24</v>
      </c>
      <c r="P3399" t="b">
        <v>1</v>
      </c>
      <c r="Q3399" t="s">
        <v>8271</v>
      </c>
      <c r="R3399" s="6">
        <f>E3399/D3399</f>
        <v>1.1200000000000001</v>
      </c>
      <c r="S3399" s="5">
        <f>O3399/E3399</f>
        <v>8.5714285714285715E-2</v>
      </c>
      <c r="T3399" t="s">
        <v>8310</v>
      </c>
      <c r="U3399" t="s">
        <v>8311</v>
      </c>
    </row>
    <row r="3400" spans="1:21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0">
        <f t="shared" si="108"/>
        <v>41941.75203703704</v>
      </c>
      <c r="L3400" s="13" t="str">
        <f t="shared" si="109"/>
        <v>2014</v>
      </c>
      <c r="M3400" s="10">
        <f>(((I3400/60)/60)/24)+DATE(1970,1,1)</f>
        <v>41964.708333333328</v>
      </c>
      <c r="N3400" t="b">
        <v>0</v>
      </c>
      <c r="O3400">
        <v>65</v>
      </c>
      <c r="P3400" t="b">
        <v>1</v>
      </c>
      <c r="Q3400" t="s">
        <v>8271</v>
      </c>
      <c r="R3400" s="6">
        <f>E3400/D3400</f>
        <v>1.1107499999999999</v>
      </c>
      <c r="S3400" s="5">
        <f>O3400/E3400</f>
        <v>1.4629754670267838E-2</v>
      </c>
      <c r="T3400" t="s">
        <v>8310</v>
      </c>
      <c r="U3400" t="s">
        <v>8311</v>
      </c>
    </row>
    <row r="3401" spans="1:21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0">
        <f t="shared" si="108"/>
        <v>42026.920428240745</v>
      </c>
      <c r="L3401" s="13" t="str">
        <f t="shared" si="109"/>
        <v>2015</v>
      </c>
      <c r="M3401" s="10">
        <f>(((I3401/60)/60)/24)+DATE(1970,1,1)</f>
        <v>42056.920428240745</v>
      </c>
      <c r="N3401" t="b">
        <v>0</v>
      </c>
      <c r="O3401">
        <v>46</v>
      </c>
      <c r="P3401" t="b">
        <v>1</v>
      </c>
      <c r="Q3401" t="s">
        <v>8271</v>
      </c>
      <c r="R3401" s="6">
        <f>E3401/D3401</f>
        <v>1.0375000000000001</v>
      </c>
      <c r="S3401" s="5">
        <f>O3401/E3401</f>
        <v>3.6947791164658635E-2</v>
      </c>
      <c r="T3401" t="s">
        <v>8310</v>
      </c>
      <c r="U3401" t="s">
        <v>8311</v>
      </c>
    </row>
    <row r="3402" spans="1:21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0">
        <f t="shared" si="108"/>
        <v>41834.953865740739</v>
      </c>
      <c r="L3402" s="13" t="str">
        <f t="shared" si="109"/>
        <v>2014</v>
      </c>
      <c r="M3402" s="10">
        <f>(((I3402/60)/60)/24)+DATE(1970,1,1)</f>
        <v>41879.953865740739</v>
      </c>
      <c r="N3402" t="b">
        <v>0</v>
      </c>
      <c r="O3402">
        <v>85</v>
      </c>
      <c r="P3402" t="b">
        <v>1</v>
      </c>
      <c r="Q3402" t="s">
        <v>8271</v>
      </c>
      <c r="R3402" s="6">
        <f>E3402/D3402</f>
        <v>1.0041</v>
      </c>
      <c r="S3402" s="5">
        <f>O3402/E3402</f>
        <v>8.4652923015635893E-3</v>
      </c>
      <c r="T3402" t="s">
        <v>8310</v>
      </c>
      <c r="U3402" t="s">
        <v>8311</v>
      </c>
    </row>
    <row r="3403" spans="1:21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0">
        <f t="shared" si="108"/>
        <v>42193.723912037036</v>
      </c>
      <c r="L3403" s="13" t="str">
        <f t="shared" si="109"/>
        <v>2015</v>
      </c>
      <c r="M3403" s="10">
        <f>(((I3403/60)/60)/24)+DATE(1970,1,1)</f>
        <v>42223.723912037036</v>
      </c>
      <c r="N3403" t="b">
        <v>0</v>
      </c>
      <c r="O3403">
        <v>66</v>
      </c>
      <c r="P3403" t="b">
        <v>1</v>
      </c>
      <c r="Q3403" t="s">
        <v>8271</v>
      </c>
      <c r="R3403" s="6">
        <f>E3403/D3403</f>
        <v>1.0186206896551724</v>
      </c>
      <c r="S3403" s="5">
        <f>O3403/E3403</f>
        <v>2.2342586323628979E-2</v>
      </c>
      <c r="T3403" t="s">
        <v>8310</v>
      </c>
      <c r="U3403" t="s">
        <v>8311</v>
      </c>
    </row>
    <row r="3404" spans="1:21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0">
        <f t="shared" si="108"/>
        <v>42290.61855324074</v>
      </c>
      <c r="L3404" s="13" t="str">
        <f t="shared" si="109"/>
        <v>2015</v>
      </c>
      <c r="M3404" s="10">
        <f>(((I3404/60)/60)/24)+DATE(1970,1,1)</f>
        <v>42320.104861111111</v>
      </c>
      <c r="N3404" t="b">
        <v>0</v>
      </c>
      <c r="O3404">
        <v>165</v>
      </c>
      <c r="P3404" t="b">
        <v>1</v>
      </c>
      <c r="Q3404" t="s">
        <v>8271</v>
      </c>
      <c r="R3404" s="6">
        <f>E3404/D3404</f>
        <v>1.0976666666666666</v>
      </c>
      <c r="S3404" s="5">
        <f>O3404/E3404</f>
        <v>1.0021257212268448E-2</v>
      </c>
      <c r="T3404" t="s">
        <v>8310</v>
      </c>
      <c r="U3404" t="s">
        <v>8311</v>
      </c>
    </row>
    <row r="3405" spans="1:21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0">
        <f t="shared" si="108"/>
        <v>42150.462083333332</v>
      </c>
      <c r="L3405" s="13" t="str">
        <f t="shared" si="109"/>
        <v>2015</v>
      </c>
      <c r="M3405" s="10">
        <f>(((I3405/60)/60)/24)+DATE(1970,1,1)</f>
        <v>42180.462083333332</v>
      </c>
      <c r="N3405" t="b">
        <v>0</v>
      </c>
      <c r="O3405">
        <v>17</v>
      </c>
      <c r="P3405" t="b">
        <v>1</v>
      </c>
      <c r="Q3405" t="s">
        <v>8271</v>
      </c>
      <c r="R3405" s="6">
        <f>E3405/D3405</f>
        <v>1</v>
      </c>
      <c r="S3405" s="5">
        <f>O3405/E3405</f>
        <v>8.5000000000000006E-3</v>
      </c>
      <c r="T3405" t="s">
        <v>8310</v>
      </c>
      <c r="U3405" t="s">
        <v>8311</v>
      </c>
    </row>
    <row r="3406" spans="1:21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0">
        <f t="shared" si="108"/>
        <v>42152.503495370373</v>
      </c>
      <c r="L3406" s="13" t="str">
        <f t="shared" si="109"/>
        <v>2015</v>
      </c>
      <c r="M3406" s="10">
        <f>(((I3406/60)/60)/24)+DATE(1970,1,1)</f>
        <v>42172.503495370373</v>
      </c>
      <c r="N3406" t="b">
        <v>0</v>
      </c>
      <c r="O3406">
        <v>3</v>
      </c>
      <c r="P3406" t="b">
        <v>1</v>
      </c>
      <c r="Q3406" t="s">
        <v>8271</v>
      </c>
      <c r="R3406" s="6">
        <f>E3406/D3406</f>
        <v>1.22</v>
      </c>
      <c r="S3406" s="5">
        <f>O3406/E3406</f>
        <v>4.9180327868852463E-3</v>
      </c>
      <c r="T3406" t="s">
        <v>8310</v>
      </c>
      <c r="U3406" t="s">
        <v>8311</v>
      </c>
    </row>
    <row r="3407" spans="1:21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0">
        <f t="shared" si="108"/>
        <v>42410.017199074078</v>
      </c>
      <c r="L3407" s="13" t="str">
        <f t="shared" si="109"/>
        <v>2016</v>
      </c>
      <c r="M3407" s="10">
        <f>(((I3407/60)/60)/24)+DATE(1970,1,1)</f>
        <v>42430.999305555553</v>
      </c>
      <c r="N3407" t="b">
        <v>0</v>
      </c>
      <c r="O3407">
        <v>17</v>
      </c>
      <c r="P3407" t="b">
        <v>1</v>
      </c>
      <c r="Q3407" t="s">
        <v>8271</v>
      </c>
      <c r="R3407" s="6">
        <f>E3407/D3407</f>
        <v>1.3757142857142857</v>
      </c>
      <c r="S3407" s="5">
        <f>O3407/E3407</f>
        <v>3.5306334371754934E-2</v>
      </c>
      <c r="T3407" t="s">
        <v>8310</v>
      </c>
      <c r="U3407" t="s">
        <v>8311</v>
      </c>
    </row>
    <row r="3408" spans="1:21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0">
        <f t="shared" si="108"/>
        <v>41791.492777777778</v>
      </c>
      <c r="L3408" s="13" t="str">
        <f t="shared" si="109"/>
        <v>2014</v>
      </c>
      <c r="M3408" s="10">
        <f>(((I3408/60)/60)/24)+DATE(1970,1,1)</f>
        <v>41836.492777777778</v>
      </c>
      <c r="N3408" t="b">
        <v>0</v>
      </c>
      <c r="O3408">
        <v>91</v>
      </c>
      <c r="P3408" t="b">
        <v>1</v>
      </c>
      <c r="Q3408" t="s">
        <v>8271</v>
      </c>
      <c r="R3408" s="6">
        <f>E3408/D3408</f>
        <v>1.0031000000000001</v>
      </c>
      <c r="S3408" s="5">
        <f>O3408/E3408</f>
        <v>9.0718771807397069E-3</v>
      </c>
      <c r="T3408" t="s">
        <v>8310</v>
      </c>
      <c r="U3408" t="s">
        <v>8311</v>
      </c>
    </row>
    <row r="3409" spans="1:21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0">
        <f t="shared" si="108"/>
        <v>41796.422326388885</v>
      </c>
      <c r="L3409" s="13" t="str">
        <f t="shared" si="109"/>
        <v>2014</v>
      </c>
      <c r="M3409" s="10">
        <f>(((I3409/60)/60)/24)+DATE(1970,1,1)</f>
        <v>41826.422326388885</v>
      </c>
      <c r="N3409" t="b">
        <v>0</v>
      </c>
      <c r="O3409">
        <v>67</v>
      </c>
      <c r="P3409" t="b">
        <v>1</v>
      </c>
      <c r="Q3409" t="s">
        <v>8271</v>
      </c>
      <c r="R3409" s="6">
        <f>E3409/D3409</f>
        <v>1.071</v>
      </c>
      <c r="S3409" s="5">
        <f>O3409/E3409</f>
        <v>3.1279178338001867E-2</v>
      </c>
      <c r="T3409" t="s">
        <v>8310</v>
      </c>
      <c r="U3409" t="s">
        <v>8311</v>
      </c>
    </row>
    <row r="3410" spans="1:21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0">
        <f t="shared" si="108"/>
        <v>41808.991944444446</v>
      </c>
      <c r="L3410" s="13" t="str">
        <f t="shared" si="109"/>
        <v>2014</v>
      </c>
      <c r="M3410" s="10">
        <f>(((I3410/60)/60)/24)+DATE(1970,1,1)</f>
        <v>41838.991944444446</v>
      </c>
      <c r="N3410" t="b">
        <v>0</v>
      </c>
      <c r="O3410">
        <v>18</v>
      </c>
      <c r="P3410" t="b">
        <v>1</v>
      </c>
      <c r="Q3410" t="s">
        <v>8271</v>
      </c>
      <c r="R3410" s="6">
        <f>E3410/D3410</f>
        <v>2.11</v>
      </c>
      <c r="S3410" s="5">
        <f>O3410/E3410</f>
        <v>1.7061611374407582E-2</v>
      </c>
      <c r="T3410" t="s">
        <v>8310</v>
      </c>
      <c r="U3410" t="s">
        <v>8311</v>
      </c>
    </row>
    <row r="3411" spans="1:21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0">
        <f t="shared" si="108"/>
        <v>42544.814328703709</v>
      </c>
      <c r="L3411" s="13" t="str">
        <f t="shared" si="109"/>
        <v>2016</v>
      </c>
      <c r="M3411" s="10">
        <f>(((I3411/60)/60)/24)+DATE(1970,1,1)</f>
        <v>42582.873611111107</v>
      </c>
      <c r="N3411" t="b">
        <v>0</v>
      </c>
      <c r="O3411">
        <v>21</v>
      </c>
      <c r="P3411" t="b">
        <v>1</v>
      </c>
      <c r="Q3411" t="s">
        <v>8271</v>
      </c>
      <c r="R3411" s="6">
        <f>E3411/D3411</f>
        <v>1.236</v>
      </c>
      <c r="S3411" s="5">
        <f>O3411/E3411</f>
        <v>3.3980582524271843E-2</v>
      </c>
      <c r="T3411" t="s">
        <v>8310</v>
      </c>
      <c r="U3411" t="s">
        <v>8311</v>
      </c>
    </row>
    <row r="3412" spans="1:21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0">
        <f t="shared" si="108"/>
        <v>42500.041550925926</v>
      </c>
      <c r="L3412" s="13" t="str">
        <f t="shared" si="109"/>
        <v>2016</v>
      </c>
      <c r="M3412" s="10">
        <f>(((I3412/60)/60)/24)+DATE(1970,1,1)</f>
        <v>42527.291666666672</v>
      </c>
      <c r="N3412" t="b">
        <v>0</v>
      </c>
      <c r="O3412">
        <v>40</v>
      </c>
      <c r="P3412" t="b">
        <v>1</v>
      </c>
      <c r="Q3412" t="s">
        <v>8271</v>
      </c>
      <c r="R3412" s="6">
        <f>E3412/D3412</f>
        <v>1.085</v>
      </c>
      <c r="S3412" s="5">
        <f>O3412/E3412</f>
        <v>1.2288786482334869E-2</v>
      </c>
      <c r="T3412" t="s">
        <v>8310</v>
      </c>
      <c r="U3412" t="s">
        <v>8311</v>
      </c>
    </row>
    <row r="3413" spans="1:21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0">
        <f t="shared" si="108"/>
        <v>42265.022824074069</v>
      </c>
      <c r="L3413" s="13" t="str">
        <f t="shared" si="109"/>
        <v>2015</v>
      </c>
      <c r="M3413" s="10">
        <f>(((I3413/60)/60)/24)+DATE(1970,1,1)</f>
        <v>42285.022824074069</v>
      </c>
      <c r="N3413" t="b">
        <v>0</v>
      </c>
      <c r="O3413">
        <v>78</v>
      </c>
      <c r="P3413" t="b">
        <v>1</v>
      </c>
      <c r="Q3413" t="s">
        <v>8271</v>
      </c>
      <c r="R3413" s="6">
        <f>E3413/D3413</f>
        <v>1.0356666666666667</v>
      </c>
      <c r="S3413" s="5">
        <f>O3413/E3413</f>
        <v>5.0209205020920501E-3</v>
      </c>
      <c r="T3413" t="s">
        <v>8310</v>
      </c>
      <c r="U3413" t="s">
        <v>8311</v>
      </c>
    </row>
    <row r="3414" spans="1:21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0">
        <f t="shared" si="108"/>
        <v>41879.959050925929</v>
      </c>
      <c r="L3414" s="13" t="str">
        <f t="shared" si="109"/>
        <v>2014</v>
      </c>
      <c r="M3414" s="10">
        <f>(((I3414/60)/60)/24)+DATE(1970,1,1)</f>
        <v>41909.959050925929</v>
      </c>
      <c r="N3414" t="b">
        <v>0</v>
      </c>
      <c r="O3414">
        <v>26</v>
      </c>
      <c r="P3414" t="b">
        <v>1</v>
      </c>
      <c r="Q3414" t="s">
        <v>8271</v>
      </c>
      <c r="R3414" s="6">
        <f>E3414/D3414</f>
        <v>1</v>
      </c>
      <c r="S3414" s="5">
        <f>O3414/E3414</f>
        <v>8.6666666666666663E-3</v>
      </c>
      <c r="T3414" t="s">
        <v>8310</v>
      </c>
      <c r="U3414" t="s">
        <v>8311</v>
      </c>
    </row>
    <row r="3415" spans="1:21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0">
        <f t="shared" si="108"/>
        <v>42053.733078703706</v>
      </c>
      <c r="L3415" s="13" t="str">
        <f t="shared" si="109"/>
        <v>2015</v>
      </c>
      <c r="M3415" s="10">
        <f>(((I3415/60)/60)/24)+DATE(1970,1,1)</f>
        <v>42063.207638888889</v>
      </c>
      <c r="N3415" t="b">
        <v>0</v>
      </c>
      <c r="O3415">
        <v>14</v>
      </c>
      <c r="P3415" t="b">
        <v>1</v>
      </c>
      <c r="Q3415" t="s">
        <v>8271</v>
      </c>
      <c r="R3415" s="6">
        <f>E3415/D3415</f>
        <v>1.3</v>
      </c>
      <c r="S3415" s="5">
        <f>O3415/E3415</f>
        <v>2.1538461538461538E-2</v>
      </c>
      <c r="T3415" t="s">
        <v>8310</v>
      </c>
      <c r="U3415" t="s">
        <v>8311</v>
      </c>
    </row>
    <row r="3416" spans="1:21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0">
        <f t="shared" si="108"/>
        <v>42675.832465277781</v>
      </c>
      <c r="L3416" s="13" t="str">
        <f t="shared" si="109"/>
        <v>2016</v>
      </c>
      <c r="M3416" s="10">
        <f>(((I3416/60)/60)/24)+DATE(1970,1,1)</f>
        <v>42705.332638888889</v>
      </c>
      <c r="N3416" t="b">
        <v>0</v>
      </c>
      <c r="O3416">
        <v>44</v>
      </c>
      <c r="P3416" t="b">
        <v>1</v>
      </c>
      <c r="Q3416" t="s">
        <v>8271</v>
      </c>
      <c r="R3416" s="6">
        <f>E3416/D3416</f>
        <v>1.0349999999999999</v>
      </c>
      <c r="S3416" s="5">
        <f>O3416/E3416</f>
        <v>1.4170692431561997E-2</v>
      </c>
      <c r="T3416" t="s">
        <v>8310</v>
      </c>
      <c r="U3416" t="s">
        <v>8311</v>
      </c>
    </row>
    <row r="3417" spans="1:21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0">
        <f t="shared" si="108"/>
        <v>42467.144166666665</v>
      </c>
      <c r="L3417" s="13" t="str">
        <f t="shared" si="109"/>
        <v>2016</v>
      </c>
      <c r="M3417" s="10">
        <f>(((I3417/60)/60)/24)+DATE(1970,1,1)</f>
        <v>42477.979166666672</v>
      </c>
      <c r="N3417" t="b">
        <v>0</v>
      </c>
      <c r="O3417">
        <v>9</v>
      </c>
      <c r="P3417" t="b">
        <v>1</v>
      </c>
      <c r="Q3417" t="s">
        <v>8271</v>
      </c>
      <c r="R3417" s="6">
        <f>E3417/D3417</f>
        <v>1</v>
      </c>
      <c r="S3417" s="5">
        <f>O3417/E3417</f>
        <v>4.4999999999999998E-2</v>
      </c>
      <c r="T3417" t="s">
        <v>8310</v>
      </c>
      <c r="U3417" t="s">
        <v>8311</v>
      </c>
    </row>
    <row r="3418" spans="1:21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0">
        <f t="shared" si="108"/>
        <v>42089.412557870368</v>
      </c>
      <c r="L3418" s="13" t="str">
        <f t="shared" si="109"/>
        <v>2015</v>
      </c>
      <c r="M3418" s="10">
        <f>(((I3418/60)/60)/24)+DATE(1970,1,1)</f>
        <v>42117.770833333328</v>
      </c>
      <c r="N3418" t="b">
        <v>0</v>
      </c>
      <c r="O3418">
        <v>30</v>
      </c>
      <c r="P3418" t="b">
        <v>1</v>
      </c>
      <c r="Q3418" t="s">
        <v>8271</v>
      </c>
      <c r="R3418" s="6">
        <f>E3418/D3418</f>
        <v>1.196</v>
      </c>
      <c r="S3418" s="5">
        <f>O3418/E3418</f>
        <v>6.270903010033445E-3</v>
      </c>
      <c r="T3418" t="s">
        <v>8310</v>
      </c>
      <c r="U3418" t="s">
        <v>8311</v>
      </c>
    </row>
    <row r="3419" spans="1:21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0">
        <f t="shared" si="108"/>
        <v>41894.91375</v>
      </c>
      <c r="L3419" s="13" t="str">
        <f t="shared" si="109"/>
        <v>2014</v>
      </c>
      <c r="M3419" s="10">
        <f>(((I3419/60)/60)/24)+DATE(1970,1,1)</f>
        <v>41938.029861111114</v>
      </c>
      <c r="N3419" t="b">
        <v>0</v>
      </c>
      <c r="O3419">
        <v>45</v>
      </c>
      <c r="P3419" t="b">
        <v>1</v>
      </c>
      <c r="Q3419" t="s">
        <v>8271</v>
      </c>
      <c r="R3419" s="6">
        <f>E3419/D3419</f>
        <v>1.0000058823529412</v>
      </c>
      <c r="S3419" s="5">
        <f>O3419/E3419</f>
        <v>2.6470432526867489E-2</v>
      </c>
      <c r="T3419" t="s">
        <v>8310</v>
      </c>
      <c r="U3419" t="s">
        <v>8311</v>
      </c>
    </row>
    <row r="3420" spans="1:21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0">
        <f t="shared" si="108"/>
        <v>41752.83457175926</v>
      </c>
      <c r="L3420" s="13" t="str">
        <f t="shared" si="109"/>
        <v>2014</v>
      </c>
      <c r="M3420" s="10">
        <f>(((I3420/60)/60)/24)+DATE(1970,1,1)</f>
        <v>41782.83457175926</v>
      </c>
      <c r="N3420" t="b">
        <v>0</v>
      </c>
      <c r="O3420">
        <v>56</v>
      </c>
      <c r="P3420" t="b">
        <v>1</v>
      </c>
      <c r="Q3420" t="s">
        <v>8271</v>
      </c>
      <c r="R3420" s="6">
        <f>E3420/D3420</f>
        <v>1.00875</v>
      </c>
      <c r="S3420" s="5">
        <f>O3420/E3420</f>
        <v>1.3878562577447335E-2</v>
      </c>
      <c r="T3420" t="s">
        <v>8310</v>
      </c>
      <c r="U3420" t="s">
        <v>8311</v>
      </c>
    </row>
    <row r="3421" spans="1:21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0">
        <f t="shared" si="108"/>
        <v>42448.821585648147</v>
      </c>
      <c r="L3421" s="13" t="str">
        <f t="shared" si="109"/>
        <v>2016</v>
      </c>
      <c r="M3421" s="10">
        <f>(((I3421/60)/60)/24)+DATE(1970,1,1)</f>
        <v>42466.895833333328</v>
      </c>
      <c r="N3421" t="b">
        <v>0</v>
      </c>
      <c r="O3421">
        <v>46</v>
      </c>
      <c r="P3421" t="b">
        <v>1</v>
      </c>
      <c r="Q3421" t="s">
        <v>8271</v>
      </c>
      <c r="R3421" s="6">
        <f>E3421/D3421</f>
        <v>1.0654545454545454</v>
      </c>
      <c r="S3421" s="5">
        <f>O3421/E3421</f>
        <v>1.5699658703071672E-2</v>
      </c>
      <c r="T3421" t="s">
        <v>8310</v>
      </c>
      <c r="U3421" t="s">
        <v>8311</v>
      </c>
    </row>
    <row r="3422" spans="1:21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0">
        <f t="shared" si="108"/>
        <v>42405.090300925927</v>
      </c>
      <c r="L3422" s="13" t="str">
        <f t="shared" si="109"/>
        <v>2016</v>
      </c>
      <c r="M3422" s="10">
        <f>(((I3422/60)/60)/24)+DATE(1970,1,1)</f>
        <v>42414</v>
      </c>
      <c r="N3422" t="b">
        <v>0</v>
      </c>
      <c r="O3422">
        <v>34</v>
      </c>
      <c r="P3422" t="b">
        <v>1</v>
      </c>
      <c r="Q3422" t="s">
        <v>8271</v>
      </c>
      <c r="R3422" s="6">
        <f>E3422/D3422</f>
        <v>1.38</v>
      </c>
      <c r="S3422" s="5">
        <f>O3422/E3422</f>
        <v>3.5196687370600416E-2</v>
      </c>
      <c r="T3422" t="s">
        <v>8310</v>
      </c>
      <c r="U3422" t="s">
        <v>8311</v>
      </c>
    </row>
    <row r="3423" spans="1:21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0">
        <f t="shared" si="108"/>
        <v>42037.791238425925</v>
      </c>
      <c r="L3423" s="13" t="str">
        <f t="shared" si="109"/>
        <v>2015</v>
      </c>
      <c r="M3423" s="10">
        <f>(((I3423/60)/60)/24)+DATE(1970,1,1)</f>
        <v>42067.791238425925</v>
      </c>
      <c r="N3423" t="b">
        <v>0</v>
      </c>
      <c r="O3423">
        <v>98</v>
      </c>
      <c r="P3423" t="b">
        <v>1</v>
      </c>
      <c r="Q3423" t="s">
        <v>8271</v>
      </c>
      <c r="R3423" s="6">
        <f>E3423/D3423</f>
        <v>1.0115000000000001</v>
      </c>
      <c r="S3423" s="5">
        <f>O3423/E3423</f>
        <v>9.688581314878892E-3</v>
      </c>
      <c r="T3423" t="s">
        <v>8310</v>
      </c>
      <c r="U3423" t="s">
        <v>8311</v>
      </c>
    </row>
    <row r="3424" spans="1:21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0">
        <f t="shared" si="108"/>
        <v>42323.562222222223</v>
      </c>
      <c r="L3424" s="13" t="str">
        <f t="shared" si="109"/>
        <v>2015</v>
      </c>
      <c r="M3424" s="10">
        <f>(((I3424/60)/60)/24)+DATE(1970,1,1)</f>
        <v>42352</v>
      </c>
      <c r="N3424" t="b">
        <v>0</v>
      </c>
      <c r="O3424">
        <v>46</v>
      </c>
      <c r="P3424" t="b">
        <v>1</v>
      </c>
      <c r="Q3424" t="s">
        <v>8271</v>
      </c>
      <c r="R3424" s="6">
        <f>E3424/D3424</f>
        <v>1.091</v>
      </c>
      <c r="S3424" s="5">
        <f>O3424/E3424</f>
        <v>1.4054384356859151E-2</v>
      </c>
      <c r="T3424" t="s">
        <v>8310</v>
      </c>
      <c r="U3424" t="s">
        <v>8311</v>
      </c>
    </row>
    <row r="3425" spans="1:21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0">
        <f t="shared" si="108"/>
        <v>42088.911354166667</v>
      </c>
      <c r="L3425" s="13" t="str">
        <f t="shared" si="109"/>
        <v>2015</v>
      </c>
      <c r="M3425" s="10">
        <f>(((I3425/60)/60)/24)+DATE(1970,1,1)</f>
        <v>42118.911354166667</v>
      </c>
      <c r="N3425" t="b">
        <v>0</v>
      </c>
      <c r="O3425">
        <v>10</v>
      </c>
      <c r="P3425" t="b">
        <v>1</v>
      </c>
      <c r="Q3425" t="s">
        <v>8271</v>
      </c>
      <c r="R3425" s="6">
        <f>E3425/D3425</f>
        <v>1.4</v>
      </c>
      <c r="S3425" s="5">
        <f>O3425/E3425</f>
        <v>2.8571428571428571E-2</v>
      </c>
      <c r="T3425" t="s">
        <v>8310</v>
      </c>
      <c r="U3425" t="s">
        <v>8311</v>
      </c>
    </row>
    <row r="3426" spans="1:21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0">
        <f t="shared" si="108"/>
        <v>42018.676898148144</v>
      </c>
      <c r="L3426" s="13" t="str">
        <f t="shared" si="109"/>
        <v>2015</v>
      </c>
      <c r="M3426" s="10">
        <f>(((I3426/60)/60)/24)+DATE(1970,1,1)</f>
        <v>42040.290972222225</v>
      </c>
      <c r="N3426" t="b">
        <v>0</v>
      </c>
      <c r="O3426">
        <v>76</v>
      </c>
      <c r="P3426" t="b">
        <v>1</v>
      </c>
      <c r="Q3426" t="s">
        <v>8271</v>
      </c>
      <c r="R3426" s="6">
        <f>E3426/D3426</f>
        <v>1.0358333333333334</v>
      </c>
      <c r="S3426" s="5">
        <f>O3426/E3426</f>
        <v>1.2228479485116654E-2</v>
      </c>
      <c r="T3426" t="s">
        <v>8310</v>
      </c>
      <c r="U3426" t="s">
        <v>8311</v>
      </c>
    </row>
    <row r="3427" spans="1:21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0">
        <f t="shared" si="108"/>
        <v>41884.617314814815</v>
      </c>
      <c r="L3427" s="13" t="str">
        <f t="shared" si="109"/>
        <v>2014</v>
      </c>
      <c r="M3427" s="10">
        <f>(((I3427/60)/60)/24)+DATE(1970,1,1)</f>
        <v>41916.617314814815</v>
      </c>
      <c r="N3427" t="b">
        <v>0</v>
      </c>
      <c r="O3427">
        <v>104</v>
      </c>
      <c r="P3427" t="b">
        <v>1</v>
      </c>
      <c r="Q3427" t="s">
        <v>8271</v>
      </c>
      <c r="R3427" s="6">
        <f>E3427/D3427</f>
        <v>1.0297033333333332</v>
      </c>
      <c r="S3427" s="5">
        <f>O3427/E3427</f>
        <v>3.3666654797012735E-3</v>
      </c>
      <c r="T3427" t="s">
        <v>8310</v>
      </c>
      <c r="U3427" t="s">
        <v>8311</v>
      </c>
    </row>
    <row r="3428" spans="1:21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0">
        <f t="shared" si="108"/>
        <v>41884.056747685187</v>
      </c>
      <c r="L3428" s="13" t="str">
        <f t="shared" si="109"/>
        <v>2014</v>
      </c>
      <c r="M3428" s="10">
        <f>(((I3428/60)/60)/24)+DATE(1970,1,1)</f>
        <v>41903.083333333336</v>
      </c>
      <c r="N3428" t="b">
        <v>0</v>
      </c>
      <c r="O3428">
        <v>87</v>
      </c>
      <c r="P3428" t="b">
        <v>1</v>
      </c>
      <c r="Q3428" t="s">
        <v>8271</v>
      </c>
      <c r="R3428" s="6">
        <f>E3428/D3428</f>
        <v>1.0813333333333333</v>
      </c>
      <c r="S3428" s="5">
        <f>O3428/E3428</f>
        <v>2.1454993834771886E-2</v>
      </c>
      <c r="T3428" t="s">
        <v>8310</v>
      </c>
      <c r="U3428" t="s">
        <v>8311</v>
      </c>
    </row>
    <row r="3429" spans="1:21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0">
        <f t="shared" si="108"/>
        <v>41792.645277777774</v>
      </c>
      <c r="L3429" s="13" t="str">
        <f t="shared" si="109"/>
        <v>2014</v>
      </c>
      <c r="M3429" s="10">
        <f>(((I3429/60)/60)/24)+DATE(1970,1,1)</f>
        <v>41822.645277777774</v>
      </c>
      <c r="N3429" t="b">
        <v>0</v>
      </c>
      <c r="O3429">
        <v>29</v>
      </c>
      <c r="P3429" t="b">
        <v>1</v>
      </c>
      <c r="Q3429" t="s">
        <v>8271</v>
      </c>
      <c r="R3429" s="6">
        <f>E3429/D3429</f>
        <v>1</v>
      </c>
      <c r="S3429" s="5">
        <f>O3429/E3429</f>
        <v>1.9333333333333334E-2</v>
      </c>
      <c r="T3429" t="s">
        <v>8310</v>
      </c>
      <c r="U3429" t="s">
        <v>8311</v>
      </c>
    </row>
    <row r="3430" spans="1:21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0">
        <f t="shared" si="108"/>
        <v>42038.720451388886</v>
      </c>
      <c r="L3430" s="13" t="str">
        <f t="shared" si="109"/>
        <v>2015</v>
      </c>
      <c r="M3430" s="10">
        <f>(((I3430/60)/60)/24)+DATE(1970,1,1)</f>
        <v>42063.708333333328</v>
      </c>
      <c r="N3430" t="b">
        <v>0</v>
      </c>
      <c r="O3430">
        <v>51</v>
      </c>
      <c r="P3430" t="b">
        <v>1</v>
      </c>
      <c r="Q3430" t="s">
        <v>8271</v>
      </c>
      <c r="R3430" s="6">
        <f>E3430/D3430</f>
        <v>1.0275000000000001</v>
      </c>
      <c r="S3430" s="5">
        <f>O3430/E3430</f>
        <v>2.4817518248175182E-2</v>
      </c>
      <c r="T3430" t="s">
        <v>8310</v>
      </c>
      <c r="U3430" t="s">
        <v>8311</v>
      </c>
    </row>
    <row r="3431" spans="1:21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0">
        <f t="shared" si="108"/>
        <v>42662.021539351852</v>
      </c>
      <c r="L3431" s="13" t="str">
        <f t="shared" si="109"/>
        <v>2016</v>
      </c>
      <c r="M3431" s="10">
        <f>(((I3431/60)/60)/24)+DATE(1970,1,1)</f>
        <v>42676.021539351852</v>
      </c>
      <c r="N3431" t="b">
        <v>0</v>
      </c>
      <c r="O3431">
        <v>12</v>
      </c>
      <c r="P3431" t="b">
        <v>1</v>
      </c>
      <c r="Q3431" t="s">
        <v>8271</v>
      </c>
      <c r="R3431" s="6">
        <f>E3431/D3431</f>
        <v>1.3</v>
      </c>
      <c r="S3431" s="5">
        <f>O3431/E3431</f>
        <v>6.1538461538461542E-2</v>
      </c>
      <c r="T3431" t="s">
        <v>8310</v>
      </c>
      <c r="U3431" t="s">
        <v>8311</v>
      </c>
    </row>
    <row r="3432" spans="1:21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0">
        <f t="shared" si="108"/>
        <v>41820.945613425924</v>
      </c>
      <c r="L3432" s="13" t="str">
        <f t="shared" si="109"/>
        <v>2014</v>
      </c>
      <c r="M3432" s="10">
        <f>(((I3432/60)/60)/24)+DATE(1970,1,1)</f>
        <v>41850.945613425924</v>
      </c>
      <c r="N3432" t="b">
        <v>0</v>
      </c>
      <c r="O3432">
        <v>72</v>
      </c>
      <c r="P3432" t="b">
        <v>1</v>
      </c>
      <c r="Q3432" t="s">
        <v>8271</v>
      </c>
      <c r="R3432" s="6">
        <f>E3432/D3432</f>
        <v>1.0854949999999999</v>
      </c>
      <c r="S3432" s="5">
        <f>O3432/E3432</f>
        <v>3.3164593111898261E-2</v>
      </c>
      <c r="T3432" t="s">
        <v>8310</v>
      </c>
      <c r="U3432" t="s">
        <v>8311</v>
      </c>
    </row>
    <row r="3433" spans="1:21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0">
        <f t="shared" si="108"/>
        <v>41839.730937500004</v>
      </c>
      <c r="L3433" s="13" t="str">
        <f t="shared" si="109"/>
        <v>2014</v>
      </c>
      <c r="M3433" s="10">
        <f>(((I3433/60)/60)/24)+DATE(1970,1,1)</f>
        <v>41869.730937500004</v>
      </c>
      <c r="N3433" t="b">
        <v>0</v>
      </c>
      <c r="O3433">
        <v>21</v>
      </c>
      <c r="P3433" t="b">
        <v>1</v>
      </c>
      <c r="Q3433" t="s">
        <v>8271</v>
      </c>
      <c r="R3433" s="6">
        <f>E3433/D3433</f>
        <v>1</v>
      </c>
      <c r="S3433" s="5">
        <f>O3433/E3433</f>
        <v>1.0500000000000001E-2</v>
      </c>
      <c r="T3433" t="s">
        <v>8310</v>
      </c>
      <c r="U3433" t="s">
        <v>8311</v>
      </c>
    </row>
    <row r="3434" spans="1:21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0">
        <f t="shared" si="108"/>
        <v>42380.581180555557</v>
      </c>
      <c r="L3434" s="13" t="str">
        <f t="shared" si="109"/>
        <v>2016</v>
      </c>
      <c r="M3434" s="10">
        <f>(((I3434/60)/60)/24)+DATE(1970,1,1)</f>
        <v>42405.916666666672</v>
      </c>
      <c r="N3434" t="b">
        <v>0</v>
      </c>
      <c r="O3434">
        <v>42</v>
      </c>
      <c r="P3434" t="b">
        <v>1</v>
      </c>
      <c r="Q3434" t="s">
        <v>8271</v>
      </c>
      <c r="R3434" s="6">
        <f>E3434/D3434</f>
        <v>1.0965</v>
      </c>
      <c r="S3434" s="5">
        <f>O3434/E3434</f>
        <v>1.9151846785225718E-2</v>
      </c>
      <c r="T3434" t="s">
        <v>8310</v>
      </c>
      <c r="U3434" t="s">
        <v>8311</v>
      </c>
    </row>
    <row r="3435" spans="1:21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0">
        <f t="shared" si="108"/>
        <v>41776.063136574077</v>
      </c>
      <c r="L3435" s="13" t="str">
        <f t="shared" si="109"/>
        <v>2014</v>
      </c>
      <c r="M3435" s="10">
        <f>(((I3435/60)/60)/24)+DATE(1970,1,1)</f>
        <v>41807.125</v>
      </c>
      <c r="N3435" t="b">
        <v>0</v>
      </c>
      <c r="O3435">
        <v>71</v>
      </c>
      <c r="P3435" t="b">
        <v>1</v>
      </c>
      <c r="Q3435" t="s">
        <v>8271</v>
      </c>
      <c r="R3435" s="6">
        <f>E3435/D3435</f>
        <v>1.0026315789473683</v>
      </c>
      <c r="S3435" s="5">
        <f>O3435/E3435</f>
        <v>7.4540682414698167E-3</v>
      </c>
      <c r="T3435" t="s">
        <v>8310</v>
      </c>
      <c r="U3435" t="s">
        <v>8311</v>
      </c>
    </row>
    <row r="3436" spans="1:21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0">
        <f t="shared" si="108"/>
        <v>41800.380428240744</v>
      </c>
      <c r="L3436" s="13" t="str">
        <f t="shared" si="109"/>
        <v>2014</v>
      </c>
      <c r="M3436" s="10">
        <f>(((I3436/60)/60)/24)+DATE(1970,1,1)</f>
        <v>41830.380428240744</v>
      </c>
      <c r="N3436" t="b">
        <v>0</v>
      </c>
      <c r="O3436">
        <v>168</v>
      </c>
      <c r="P3436" t="b">
        <v>1</v>
      </c>
      <c r="Q3436" t="s">
        <v>8271</v>
      </c>
      <c r="R3436" s="6">
        <f>E3436/D3436</f>
        <v>1.0555000000000001</v>
      </c>
      <c r="S3436" s="5">
        <f>O3436/E3436</f>
        <v>1.5916627190904784E-2</v>
      </c>
      <c r="T3436" t="s">
        <v>8310</v>
      </c>
      <c r="U3436" t="s">
        <v>8311</v>
      </c>
    </row>
    <row r="3437" spans="1:21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0">
        <f t="shared" si="108"/>
        <v>42572.61681712963</v>
      </c>
      <c r="L3437" s="13" t="str">
        <f t="shared" si="109"/>
        <v>2016</v>
      </c>
      <c r="M3437" s="10">
        <f>(((I3437/60)/60)/24)+DATE(1970,1,1)</f>
        <v>42589.125</v>
      </c>
      <c r="N3437" t="b">
        <v>0</v>
      </c>
      <c r="O3437">
        <v>19</v>
      </c>
      <c r="P3437" t="b">
        <v>1</v>
      </c>
      <c r="Q3437" t="s">
        <v>8271</v>
      </c>
      <c r="R3437" s="6">
        <f>E3437/D3437</f>
        <v>1.1200000000000001</v>
      </c>
      <c r="S3437" s="5">
        <f>O3437/E3437</f>
        <v>1.6964285714285713E-2</v>
      </c>
      <c r="T3437" t="s">
        <v>8310</v>
      </c>
      <c r="U3437" t="s">
        <v>8311</v>
      </c>
    </row>
    <row r="3438" spans="1:21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0">
        <f t="shared" si="108"/>
        <v>41851.541585648149</v>
      </c>
      <c r="L3438" s="13" t="str">
        <f t="shared" si="109"/>
        <v>2014</v>
      </c>
      <c r="M3438" s="10">
        <f>(((I3438/60)/60)/24)+DATE(1970,1,1)</f>
        <v>41872.686111111114</v>
      </c>
      <c r="N3438" t="b">
        <v>0</v>
      </c>
      <c r="O3438">
        <v>37</v>
      </c>
      <c r="P3438" t="b">
        <v>1</v>
      </c>
      <c r="Q3438" t="s">
        <v>8271</v>
      </c>
      <c r="R3438" s="6">
        <f>E3438/D3438</f>
        <v>1.0589999999999999</v>
      </c>
      <c r="S3438" s="5">
        <f>O3438/E3438</f>
        <v>6.987724268177526E-3</v>
      </c>
      <c r="T3438" t="s">
        <v>8310</v>
      </c>
      <c r="U3438" t="s">
        <v>8311</v>
      </c>
    </row>
    <row r="3439" spans="1:21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0">
        <f t="shared" si="108"/>
        <v>42205.710879629631</v>
      </c>
      <c r="L3439" s="13" t="str">
        <f t="shared" si="109"/>
        <v>2015</v>
      </c>
      <c r="M3439" s="10">
        <f>(((I3439/60)/60)/24)+DATE(1970,1,1)</f>
        <v>42235.710879629631</v>
      </c>
      <c r="N3439" t="b">
        <v>0</v>
      </c>
      <c r="O3439">
        <v>36</v>
      </c>
      <c r="P3439" t="b">
        <v>1</v>
      </c>
      <c r="Q3439" t="s">
        <v>8271</v>
      </c>
      <c r="R3439" s="6">
        <f>E3439/D3439</f>
        <v>1.01</v>
      </c>
      <c r="S3439" s="5">
        <f>O3439/E3439</f>
        <v>1.1881188118811881E-2</v>
      </c>
      <c r="T3439" t="s">
        <v>8310</v>
      </c>
      <c r="U3439" t="s">
        <v>8311</v>
      </c>
    </row>
    <row r="3440" spans="1:21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0">
        <f t="shared" si="108"/>
        <v>42100.927858796291</v>
      </c>
      <c r="L3440" s="13" t="str">
        <f t="shared" si="109"/>
        <v>2015</v>
      </c>
      <c r="M3440" s="10">
        <f>(((I3440/60)/60)/24)+DATE(1970,1,1)</f>
        <v>42126.875</v>
      </c>
      <c r="N3440" t="b">
        <v>0</v>
      </c>
      <c r="O3440">
        <v>14</v>
      </c>
      <c r="P3440" t="b">
        <v>1</v>
      </c>
      <c r="Q3440" t="s">
        <v>8271</v>
      </c>
      <c r="R3440" s="6">
        <f>E3440/D3440</f>
        <v>1.042</v>
      </c>
      <c r="S3440" s="5">
        <f>O3440/E3440</f>
        <v>5.3742802303262957E-3</v>
      </c>
      <c r="T3440" t="s">
        <v>8310</v>
      </c>
      <c r="U3440" t="s">
        <v>8311</v>
      </c>
    </row>
    <row r="3441" spans="1:21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0">
        <f t="shared" si="108"/>
        <v>42374.911226851851</v>
      </c>
      <c r="L3441" s="13" t="str">
        <f t="shared" si="109"/>
        <v>2016</v>
      </c>
      <c r="M3441" s="10">
        <f>(((I3441/60)/60)/24)+DATE(1970,1,1)</f>
        <v>42388.207638888889</v>
      </c>
      <c r="N3441" t="b">
        <v>0</v>
      </c>
      <c r="O3441">
        <v>18</v>
      </c>
      <c r="P3441" t="b">
        <v>1</v>
      </c>
      <c r="Q3441" t="s">
        <v>8271</v>
      </c>
      <c r="R3441" s="6">
        <f>E3441/D3441</f>
        <v>1.3467833333333334</v>
      </c>
      <c r="S3441" s="5">
        <f>O3441/E3441</f>
        <v>1.113764896605492E-2</v>
      </c>
      <c r="T3441" t="s">
        <v>8310</v>
      </c>
      <c r="U3441" t="s">
        <v>8311</v>
      </c>
    </row>
    <row r="3442" spans="1:21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0">
        <f t="shared" si="108"/>
        <v>41809.12300925926</v>
      </c>
      <c r="L3442" s="13" t="str">
        <f t="shared" si="109"/>
        <v>2014</v>
      </c>
      <c r="M3442" s="10">
        <f>(((I3442/60)/60)/24)+DATE(1970,1,1)</f>
        <v>41831.677083333336</v>
      </c>
      <c r="N3442" t="b">
        <v>0</v>
      </c>
      <c r="O3442">
        <v>82</v>
      </c>
      <c r="P3442" t="b">
        <v>1</v>
      </c>
      <c r="Q3442" t="s">
        <v>8271</v>
      </c>
      <c r="R3442" s="6">
        <f>E3442/D3442</f>
        <v>1.052184</v>
      </c>
      <c r="S3442" s="5">
        <f>O3442/E3442</f>
        <v>1.558662743398493E-2</v>
      </c>
      <c r="T3442" t="s">
        <v>8310</v>
      </c>
      <c r="U3442" t="s">
        <v>8311</v>
      </c>
    </row>
    <row r="3443" spans="1:21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0">
        <f t="shared" si="108"/>
        <v>42294.429641203707</v>
      </c>
      <c r="L3443" s="13" t="str">
        <f t="shared" si="109"/>
        <v>2015</v>
      </c>
      <c r="M3443" s="10">
        <f>(((I3443/60)/60)/24)+DATE(1970,1,1)</f>
        <v>42321.845138888893</v>
      </c>
      <c r="N3443" t="b">
        <v>0</v>
      </c>
      <c r="O3443">
        <v>43</v>
      </c>
      <c r="P3443" t="b">
        <v>1</v>
      </c>
      <c r="Q3443" t="s">
        <v>8271</v>
      </c>
      <c r="R3443" s="6">
        <f>E3443/D3443</f>
        <v>1.026</v>
      </c>
      <c r="S3443" s="5">
        <f>O3443/E3443</f>
        <v>1.6764132553606238E-2</v>
      </c>
      <c r="T3443" t="s">
        <v>8310</v>
      </c>
      <c r="U3443" t="s">
        <v>8311</v>
      </c>
    </row>
    <row r="3444" spans="1:21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0">
        <f t="shared" si="108"/>
        <v>42124.841111111105</v>
      </c>
      <c r="L3444" s="13" t="str">
        <f t="shared" si="109"/>
        <v>2015</v>
      </c>
      <c r="M3444" s="10">
        <f>(((I3444/60)/60)/24)+DATE(1970,1,1)</f>
        <v>42154.841111111105</v>
      </c>
      <c r="N3444" t="b">
        <v>0</v>
      </c>
      <c r="O3444">
        <v>8</v>
      </c>
      <c r="P3444" t="b">
        <v>1</v>
      </c>
      <c r="Q3444" t="s">
        <v>8271</v>
      </c>
      <c r="R3444" s="6">
        <f>E3444/D3444</f>
        <v>1</v>
      </c>
      <c r="S3444" s="5">
        <f>O3444/E3444</f>
        <v>3.2000000000000001E-2</v>
      </c>
      <c r="T3444" t="s">
        <v>8310</v>
      </c>
      <c r="U3444" t="s">
        <v>8311</v>
      </c>
    </row>
    <row r="3445" spans="1:21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0">
        <f t="shared" si="108"/>
        <v>41861.524837962963</v>
      </c>
      <c r="L3445" s="13" t="str">
        <f t="shared" si="109"/>
        <v>2014</v>
      </c>
      <c r="M3445" s="10">
        <f>(((I3445/60)/60)/24)+DATE(1970,1,1)</f>
        <v>41891.524837962963</v>
      </c>
      <c r="N3445" t="b">
        <v>0</v>
      </c>
      <c r="O3445">
        <v>45</v>
      </c>
      <c r="P3445" t="b">
        <v>1</v>
      </c>
      <c r="Q3445" t="s">
        <v>8271</v>
      </c>
      <c r="R3445" s="6">
        <f>E3445/D3445</f>
        <v>1.855</v>
      </c>
      <c r="S3445" s="5">
        <f>O3445/E3445</f>
        <v>2.4258760107816711E-2</v>
      </c>
      <c r="T3445" t="s">
        <v>8310</v>
      </c>
      <c r="U3445" t="s">
        <v>8311</v>
      </c>
    </row>
    <row r="3446" spans="1:21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0">
        <f t="shared" si="108"/>
        <v>42521.291504629626</v>
      </c>
      <c r="L3446" s="13" t="str">
        <f t="shared" si="109"/>
        <v>2016</v>
      </c>
      <c r="M3446" s="10">
        <f>(((I3446/60)/60)/24)+DATE(1970,1,1)</f>
        <v>42529.582638888889</v>
      </c>
      <c r="N3446" t="b">
        <v>0</v>
      </c>
      <c r="O3446">
        <v>20</v>
      </c>
      <c r="P3446" t="b">
        <v>1</v>
      </c>
      <c r="Q3446" t="s">
        <v>8271</v>
      </c>
      <c r="R3446" s="6">
        <f>E3446/D3446</f>
        <v>2.89</v>
      </c>
      <c r="S3446" s="5">
        <f>O3446/E3446</f>
        <v>2.306805074971165E-2</v>
      </c>
      <c r="T3446" t="s">
        <v>8310</v>
      </c>
      <c r="U3446" t="s">
        <v>8311</v>
      </c>
    </row>
    <row r="3447" spans="1:21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0">
        <f t="shared" si="108"/>
        <v>42272.530509259261</v>
      </c>
      <c r="L3447" s="13" t="str">
        <f t="shared" si="109"/>
        <v>2015</v>
      </c>
      <c r="M3447" s="10">
        <f>(((I3447/60)/60)/24)+DATE(1970,1,1)</f>
        <v>42300.530509259261</v>
      </c>
      <c r="N3447" t="b">
        <v>0</v>
      </c>
      <c r="O3447">
        <v>31</v>
      </c>
      <c r="P3447" t="b">
        <v>1</v>
      </c>
      <c r="Q3447" t="s">
        <v>8271</v>
      </c>
      <c r="R3447" s="6">
        <f>E3447/D3447</f>
        <v>1</v>
      </c>
      <c r="S3447" s="5">
        <f>O3447/E3447</f>
        <v>1.55E-2</v>
      </c>
      <c r="T3447" t="s">
        <v>8310</v>
      </c>
      <c r="U3447" t="s">
        <v>8311</v>
      </c>
    </row>
    <row r="3448" spans="1:21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0">
        <f t="shared" si="108"/>
        <v>42016.832465277781</v>
      </c>
      <c r="L3448" s="13" t="str">
        <f t="shared" si="109"/>
        <v>2015</v>
      </c>
      <c r="M3448" s="10">
        <f>(((I3448/60)/60)/24)+DATE(1970,1,1)</f>
        <v>42040.513888888891</v>
      </c>
      <c r="N3448" t="b">
        <v>0</v>
      </c>
      <c r="O3448">
        <v>25</v>
      </c>
      <c r="P3448" t="b">
        <v>1</v>
      </c>
      <c r="Q3448" t="s">
        <v>8271</v>
      </c>
      <c r="R3448" s="6">
        <f>E3448/D3448</f>
        <v>1.0820000000000001</v>
      </c>
      <c r="S3448" s="5">
        <f>O3448/E3448</f>
        <v>2.3105360443622922E-2</v>
      </c>
      <c r="T3448" t="s">
        <v>8310</v>
      </c>
      <c r="U3448" t="s">
        <v>8311</v>
      </c>
    </row>
    <row r="3449" spans="1:21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0">
        <f t="shared" si="108"/>
        <v>42402.889027777783</v>
      </c>
      <c r="L3449" s="13" t="str">
        <f t="shared" si="109"/>
        <v>2016</v>
      </c>
      <c r="M3449" s="10">
        <f>(((I3449/60)/60)/24)+DATE(1970,1,1)</f>
        <v>42447.847361111111</v>
      </c>
      <c r="N3449" t="b">
        <v>0</v>
      </c>
      <c r="O3449">
        <v>14</v>
      </c>
      <c r="P3449" t="b">
        <v>1</v>
      </c>
      <c r="Q3449" t="s">
        <v>8271</v>
      </c>
      <c r="R3449" s="6">
        <f>E3449/D3449</f>
        <v>1.0780000000000001</v>
      </c>
      <c r="S3449" s="5">
        <f>O3449/E3449</f>
        <v>1.2987012987012988E-2</v>
      </c>
      <c r="T3449" t="s">
        <v>8310</v>
      </c>
      <c r="U3449" t="s">
        <v>8311</v>
      </c>
    </row>
    <row r="3450" spans="1:21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0">
        <f t="shared" si="108"/>
        <v>41960.119085648148</v>
      </c>
      <c r="L3450" s="13" t="str">
        <f t="shared" si="109"/>
        <v>2014</v>
      </c>
      <c r="M3450" s="10">
        <f>(((I3450/60)/60)/24)+DATE(1970,1,1)</f>
        <v>41990.119085648148</v>
      </c>
      <c r="N3450" t="b">
        <v>0</v>
      </c>
      <c r="O3450">
        <v>45</v>
      </c>
      <c r="P3450" t="b">
        <v>1</v>
      </c>
      <c r="Q3450" t="s">
        <v>8271</v>
      </c>
      <c r="R3450" s="6">
        <f>E3450/D3450</f>
        <v>1.0976190476190477</v>
      </c>
      <c r="S3450" s="5">
        <f>O3450/E3450</f>
        <v>1.9522776572668113E-2</v>
      </c>
      <c r="T3450" t="s">
        <v>8310</v>
      </c>
      <c r="U3450" t="s">
        <v>8311</v>
      </c>
    </row>
    <row r="3451" spans="1:21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0">
        <f t="shared" si="108"/>
        <v>42532.052523148144</v>
      </c>
      <c r="L3451" s="13" t="str">
        <f t="shared" si="109"/>
        <v>2016</v>
      </c>
      <c r="M3451" s="10">
        <f>(((I3451/60)/60)/24)+DATE(1970,1,1)</f>
        <v>42560.166666666672</v>
      </c>
      <c r="N3451" t="b">
        <v>0</v>
      </c>
      <c r="O3451">
        <v>20</v>
      </c>
      <c r="P3451" t="b">
        <v>1</v>
      </c>
      <c r="Q3451" t="s">
        <v>8271</v>
      </c>
      <c r="R3451" s="6">
        <f>E3451/D3451</f>
        <v>1.70625</v>
      </c>
      <c r="S3451" s="5">
        <f>O3451/E3451</f>
        <v>1.4652014652014652E-2</v>
      </c>
      <c r="T3451" t="s">
        <v>8310</v>
      </c>
      <c r="U3451" t="s">
        <v>8311</v>
      </c>
    </row>
    <row r="3452" spans="1:21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0">
        <f t="shared" si="108"/>
        <v>42036.704525462963</v>
      </c>
      <c r="L3452" s="13" t="str">
        <f t="shared" si="109"/>
        <v>2015</v>
      </c>
      <c r="M3452" s="10">
        <f>(((I3452/60)/60)/24)+DATE(1970,1,1)</f>
        <v>42096.662858796291</v>
      </c>
      <c r="N3452" t="b">
        <v>0</v>
      </c>
      <c r="O3452">
        <v>39</v>
      </c>
      <c r="P3452" t="b">
        <v>1</v>
      </c>
      <c r="Q3452" t="s">
        <v>8271</v>
      </c>
      <c r="R3452" s="6">
        <f>E3452/D3452</f>
        <v>1.52</v>
      </c>
      <c r="S3452" s="5">
        <f>O3452/E3452</f>
        <v>5.131578947368421E-2</v>
      </c>
      <c r="T3452" t="s">
        <v>8310</v>
      </c>
      <c r="U3452" t="s">
        <v>8311</v>
      </c>
    </row>
    <row r="3453" spans="1:21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0">
        <f t="shared" si="108"/>
        <v>42088.723692129628</v>
      </c>
      <c r="L3453" s="13" t="str">
        <f t="shared" si="109"/>
        <v>2015</v>
      </c>
      <c r="M3453" s="10">
        <f>(((I3453/60)/60)/24)+DATE(1970,1,1)</f>
        <v>42115.723692129628</v>
      </c>
      <c r="N3453" t="b">
        <v>0</v>
      </c>
      <c r="O3453">
        <v>16</v>
      </c>
      <c r="P3453" t="b">
        <v>1</v>
      </c>
      <c r="Q3453" t="s">
        <v>8271</v>
      </c>
      <c r="R3453" s="6">
        <f>E3453/D3453</f>
        <v>1.0123076923076924</v>
      </c>
      <c r="S3453" s="5">
        <f>O3453/E3453</f>
        <v>2.4316109422492401E-2</v>
      </c>
      <c r="T3453" t="s">
        <v>8310</v>
      </c>
      <c r="U3453" t="s">
        <v>8311</v>
      </c>
    </row>
    <row r="3454" spans="1:21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0">
        <f t="shared" si="108"/>
        <v>41820.639189814814</v>
      </c>
      <c r="L3454" s="13" t="str">
        <f t="shared" si="109"/>
        <v>2014</v>
      </c>
      <c r="M3454" s="10">
        <f>(((I3454/60)/60)/24)+DATE(1970,1,1)</f>
        <v>41843.165972222225</v>
      </c>
      <c r="N3454" t="b">
        <v>0</v>
      </c>
      <c r="O3454">
        <v>37</v>
      </c>
      <c r="P3454" t="b">
        <v>1</v>
      </c>
      <c r="Q3454" t="s">
        <v>8271</v>
      </c>
      <c r="R3454" s="6">
        <f>E3454/D3454</f>
        <v>1.532</v>
      </c>
      <c r="S3454" s="5">
        <f>O3454/E3454</f>
        <v>2.4151436031331592E-2</v>
      </c>
      <c r="T3454" t="s">
        <v>8310</v>
      </c>
      <c r="U3454" t="s">
        <v>8311</v>
      </c>
    </row>
    <row r="3455" spans="1:21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0">
        <f t="shared" si="108"/>
        <v>42535.97865740741</v>
      </c>
      <c r="L3455" s="13" t="str">
        <f t="shared" si="109"/>
        <v>2016</v>
      </c>
      <c r="M3455" s="10">
        <f>(((I3455/60)/60)/24)+DATE(1970,1,1)</f>
        <v>42595.97865740741</v>
      </c>
      <c r="N3455" t="b">
        <v>0</v>
      </c>
      <c r="O3455">
        <v>14</v>
      </c>
      <c r="P3455" t="b">
        <v>1</v>
      </c>
      <c r="Q3455" t="s">
        <v>8271</v>
      </c>
      <c r="R3455" s="6">
        <f>E3455/D3455</f>
        <v>1.2833333333333334</v>
      </c>
      <c r="S3455" s="5">
        <f>O3455/E3455</f>
        <v>3.6363636363636362E-2</v>
      </c>
      <c r="T3455" t="s">
        <v>8310</v>
      </c>
      <c r="U3455" t="s">
        <v>8311</v>
      </c>
    </row>
    <row r="3456" spans="1:21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0">
        <f t="shared" si="108"/>
        <v>41821.698599537034</v>
      </c>
      <c r="L3456" s="13" t="str">
        <f t="shared" si="109"/>
        <v>2014</v>
      </c>
      <c r="M3456" s="10">
        <f>(((I3456/60)/60)/24)+DATE(1970,1,1)</f>
        <v>41851.698599537034</v>
      </c>
      <c r="N3456" t="b">
        <v>0</v>
      </c>
      <c r="O3456">
        <v>21</v>
      </c>
      <c r="P3456" t="b">
        <v>1</v>
      </c>
      <c r="Q3456" t="s">
        <v>8271</v>
      </c>
      <c r="R3456" s="6">
        <f>E3456/D3456</f>
        <v>1.0071428571428571</v>
      </c>
      <c r="S3456" s="5">
        <f>O3456/E3456</f>
        <v>2.9787234042553193E-2</v>
      </c>
      <c r="T3456" t="s">
        <v>8310</v>
      </c>
      <c r="U3456" t="s">
        <v>8311</v>
      </c>
    </row>
    <row r="3457" spans="1:21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0">
        <f t="shared" si="108"/>
        <v>42626.7503125</v>
      </c>
      <c r="L3457" s="13" t="str">
        <f t="shared" si="109"/>
        <v>2016</v>
      </c>
      <c r="M3457" s="10">
        <f>(((I3457/60)/60)/24)+DATE(1970,1,1)</f>
        <v>42656.7503125</v>
      </c>
      <c r="N3457" t="b">
        <v>0</v>
      </c>
      <c r="O3457">
        <v>69</v>
      </c>
      <c r="P3457" t="b">
        <v>1</v>
      </c>
      <c r="Q3457" t="s">
        <v>8271</v>
      </c>
      <c r="R3457" s="6">
        <f>E3457/D3457</f>
        <v>1.0065</v>
      </c>
      <c r="S3457" s="5">
        <f>O3457/E3457</f>
        <v>6.8554396423248882E-3</v>
      </c>
      <c r="T3457" t="s">
        <v>8310</v>
      </c>
      <c r="U3457" t="s">
        <v>8311</v>
      </c>
    </row>
    <row r="3458" spans="1:21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0">
        <f t="shared" si="108"/>
        <v>41821.205636574072</v>
      </c>
      <c r="L3458" s="13" t="str">
        <f t="shared" si="109"/>
        <v>2014</v>
      </c>
      <c r="M3458" s="10">
        <f>(((I3458/60)/60)/24)+DATE(1970,1,1)</f>
        <v>41852.290972222225</v>
      </c>
      <c r="N3458" t="b">
        <v>0</v>
      </c>
      <c r="O3458">
        <v>16</v>
      </c>
      <c r="P3458" t="b">
        <v>1</v>
      </c>
      <c r="Q3458" t="s">
        <v>8271</v>
      </c>
      <c r="R3458" s="6">
        <f>E3458/D3458</f>
        <v>1.913</v>
      </c>
      <c r="S3458" s="5">
        <f>O3458/E3458</f>
        <v>2.7879421502003832E-3</v>
      </c>
      <c r="T3458" t="s">
        <v>8310</v>
      </c>
      <c r="U3458" t="s">
        <v>8311</v>
      </c>
    </row>
    <row r="3459" spans="1:21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0">
        <f t="shared" ref="K3459:K3522" si="110">(((J3459/60)/60)/24)+DATE(1970,1,1)</f>
        <v>42016.706678240742</v>
      </c>
      <c r="L3459" s="13" t="str">
        <f t="shared" ref="L3459:L3522" si="111">TEXT(K3459,"yyyy")</f>
        <v>2015</v>
      </c>
      <c r="M3459" s="10">
        <f>(((I3459/60)/60)/24)+DATE(1970,1,1)</f>
        <v>42047.249305555553</v>
      </c>
      <c r="N3459" t="b">
        <v>0</v>
      </c>
      <c r="O3459">
        <v>55</v>
      </c>
      <c r="P3459" t="b">
        <v>1</v>
      </c>
      <c r="Q3459" t="s">
        <v>8271</v>
      </c>
      <c r="R3459" s="6">
        <f>E3459/D3459</f>
        <v>1.4019999999999999</v>
      </c>
      <c r="S3459" s="5">
        <f>O3459/E3459</f>
        <v>1.9614835948644792E-2</v>
      </c>
      <c r="T3459" t="s">
        <v>8310</v>
      </c>
      <c r="U3459" t="s">
        <v>8311</v>
      </c>
    </row>
    <row r="3460" spans="1:21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0">
        <f t="shared" si="110"/>
        <v>42011.202581018515</v>
      </c>
      <c r="L3460" s="13" t="str">
        <f t="shared" si="111"/>
        <v>2015</v>
      </c>
      <c r="M3460" s="10">
        <f>(((I3460/60)/60)/24)+DATE(1970,1,1)</f>
        <v>42038.185416666667</v>
      </c>
      <c r="N3460" t="b">
        <v>0</v>
      </c>
      <c r="O3460">
        <v>27</v>
      </c>
      <c r="P3460" t="b">
        <v>1</v>
      </c>
      <c r="Q3460" t="s">
        <v>8271</v>
      </c>
      <c r="R3460" s="6">
        <f>E3460/D3460</f>
        <v>1.2433537832310839</v>
      </c>
      <c r="S3460" s="5">
        <f>O3460/E3460</f>
        <v>2.2203947368421052E-2</v>
      </c>
      <c r="T3460" t="s">
        <v>8310</v>
      </c>
      <c r="U3460" t="s">
        <v>8311</v>
      </c>
    </row>
    <row r="3461" spans="1:21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0">
        <f t="shared" si="110"/>
        <v>42480.479861111111</v>
      </c>
      <c r="L3461" s="13" t="str">
        <f t="shared" si="111"/>
        <v>2016</v>
      </c>
      <c r="M3461" s="10">
        <f>(((I3461/60)/60)/24)+DATE(1970,1,1)</f>
        <v>42510.479861111111</v>
      </c>
      <c r="N3461" t="b">
        <v>0</v>
      </c>
      <c r="O3461">
        <v>36</v>
      </c>
      <c r="P3461" t="b">
        <v>1</v>
      </c>
      <c r="Q3461" t="s">
        <v>8271</v>
      </c>
      <c r="R3461" s="6">
        <f>E3461/D3461</f>
        <v>1.262</v>
      </c>
      <c r="S3461" s="5">
        <f>O3461/E3461</f>
        <v>5.7052297939778132E-2</v>
      </c>
      <c r="T3461" t="s">
        <v>8310</v>
      </c>
      <c r="U3461" t="s">
        <v>8311</v>
      </c>
    </row>
    <row r="3462" spans="1:21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0">
        <f t="shared" si="110"/>
        <v>41852.527222222219</v>
      </c>
      <c r="L3462" s="13" t="str">
        <f t="shared" si="111"/>
        <v>2014</v>
      </c>
      <c r="M3462" s="10">
        <f>(((I3462/60)/60)/24)+DATE(1970,1,1)</f>
        <v>41866.527222222219</v>
      </c>
      <c r="N3462" t="b">
        <v>0</v>
      </c>
      <c r="O3462">
        <v>19</v>
      </c>
      <c r="P3462" t="b">
        <v>1</v>
      </c>
      <c r="Q3462" t="s">
        <v>8271</v>
      </c>
      <c r="R3462" s="6">
        <f>E3462/D3462</f>
        <v>1.9</v>
      </c>
      <c r="S3462" s="5">
        <f>O3462/E3462</f>
        <v>0.02</v>
      </c>
      <c r="T3462" t="s">
        <v>8310</v>
      </c>
      <c r="U3462" t="s">
        <v>8311</v>
      </c>
    </row>
    <row r="3463" spans="1:21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0">
        <f t="shared" si="110"/>
        <v>42643.632858796293</v>
      </c>
      <c r="L3463" s="13" t="str">
        <f t="shared" si="111"/>
        <v>2016</v>
      </c>
      <c r="M3463" s="10">
        <f>(((I3463/60)/60)/24)+DATE(1970,1,1)</f>
        <v>42672.125</v>
      </c>
      <c r="N3463" t="b">
        <v>0</v>
      </c>
      <c r="O3463">
        <v>12</v>
      </c>
      <c r="P3463" t="b">
        <v>1</v>
      </c>
      <c r="Q3463" t="s">
        <v>8271</v>
      </c>
      <c r="R3463" s="6">
        <f>E3463/D3463</f>
        <v>1.39</v>
      </c>
      <c r="S3463" s="5">
        <f>O3463/E3463</f>
        <v>1.7266187050359712E-2</v>
      </c>
      <c r="T3463" t="s">
        <v>8310</v>
      </c>
      <c r="U3463" t="s">
        <v>8311</v>
      </c>
    </row>
    <row r="3464" spans="1:21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0">
        <f t="shared" si="110"/>
        <v>42179.898472222223</v>
      </c>
      <c r="L3464" s="13" t="str">
        <f t="shared" si="111"/>
        <v>2015</v>
      </c>
      <c r="M3464" s="10">
        <f>(((I3464/60)/60)/24)+DATE(1970,1,1)</f>
        <v>42195.75</v>
      </c>
      <c r="N3464" t="b">
        <v>0</v>
      </c>
      <c r="O3464">
        <v>17</v>
      </c>
      <c r="P3464" t="b">
        <v>1</v>
      </c>
      <c r="Q3464" t="s">
        <v>8271</v>
      </c>
      <c r="R3464" s="6">
        <f>E3464/D3464</f>
        <v>2.02</v>
      </c>
      <c r="S3464" s="5">
        <f>O3464/E3464</f>
        <v>3.3663366336633666E-2</v>
      </c>
      <c r="T3464" t="s">
        <v>8310</v>
      </c>
      <c r="U3464" t="s">
        <v>8311</v>
      </c>
    </row>
    <row r="3465" spans="1:21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0">
        <f t="shared" si="110"/>
        <v>42612.918807870374</v>
      </c>
      <c r="L3465" s="13" t="str">
        <f t="shared" si="111"/>
        <v>2016</v>
      </c>
      <c r="M3465" s="10">
        <f>(((I3465/60)/60)/24)+DATE(1970,1,1)</f>
        <v>42654.165972222225</v>
      </c>
      <c r="N3465" t="b">
        <v>0</v>
      </c>
      <c r="O3465">
        <v>114</v>
      </c>
      <c r="P3465" t="b">
        <v>1</v>
      </c>
      <c r="Q3465" t="s">
        <v>8271</v>
      </c>
      <c r="R3465" s="6">
        <f>E3465/D3465</f>
        <v>1.0338000000000001</v>
      </c>
      <c r="S3465" s="5">
        <f>O3465/E3465</f>
        <v>1.1027278003482298E-2</v>
      </c>
      <c r="T3465" t="s">
        <v>8310</v>
      </c>
      <c r="U3465" t="s">
        <v>8311</v>
      </c>
    </row>
    <row r="3466" spans="1:21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0">
        <f t="shared" si="110"/>
        <v>42575.130057870367</v>
      </c>
      <c r="L3466" s="13" t="str">
        <f t="shared" si="111"/>
        <v>2016</v>
      </c>
      <c r="M3466" s="10">
        <f>(((I3466/60)/60)/24)+DATE(1970,1,1)</f>
        <v>42605.130057870367</v>
      </c>
      <c r="N3466" t="b">
        <v>0</v>
      </c>
      <c r="O3466">
        <v>93</v>
      </c>
      <c r="P3466" t="b">
        <v>1</v>
      </c>
      <c r="Q3466" t="s">
        <v>8271</v>
      </c>
      <c r="R3466" s="6">
        <f>E3466/D3466</f>
        <v>1.023236</v>
      </c>
      <c r="S3466" s="5">
        <f>O3466/E3466</f>
        <v>1.8177624712187607E-2</v>
      </c>
      <c r="T3466" t="s">
        <v>8310</v>
      </c>
      <c r="U3466" t="s">
        <v>8311</v>
      </c>
    </row>
    <row r="3467" spans="1:21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0">
        <f t="shared" si="110"/>
        <v>42200.625833333332</v>
      </c>
      <c r="L3467" s="13" t="str">
        <f t="shared" si="111"/>
        <v>2015</v>
      </c>
      <c r="M3467" s="10">
        <f>(((I3467/60)/60)/24)+DATE(1970,1,1)</f>
        <v>42225.666666666672</v>
      </c>
      <c r="N3467" t="b">
        <v>0</v>
      </c>
      <c r="O3467">
        <v>36</v>
      </c>
      <c r="P3467" t="b">
        <v>1</v>
      </c>
      <c r="Q3467" t="s">
        <v>8271</v>
      </c>
      <c r="R3467" s="6">
        <f>E3467/D3467</f>
        <v>1.03</v>
      </c>
      <c r="S3467" s="5">
        <f>O3467/E3467</f>
        <v>1.7475728155339806E-2</v>
      </c>
      <c r="T3467" t="s">
        <v>8310</v>
      </c>
      <c r="U3467" t="s">
        <v>8311</v>
      </c>
    </row>
    <row r="3468" spans="1:21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0">
        <f t="shared" si="110"/>
        <v>42420.019097222219</v>
      </c>
      <c r="L3468" s="13" t="str">
        <f t="shared" si="111"/>
        <v>2016</v>
      </c>
      <c r="M3468" s="10">
        <f>(((I3468/60)/60)/24)+DATE(1970,1,1)</f>
        <v>42479.977430555555</v>
      </c>
      <c r="N3468" t="b">
        <v>0</v>
      </c>
      <c r="O3468">
        <v>61</v>
      </c>
      <c r="P3468" t="b">
        <v>1</v>
      </c>
      <c r="Q3468" t="s">
        <v>8271</v>
      </c>
      <c r="R3468" s="6">
        <f>E3468/D3468</f>
        <v>1.2714285714285714</v>
      </c>
      <c r="S3468" s="5">
        <f>O3468/E3468</f>
        <v>1.3707865168539326E-2</v>
      </c>
      <c r="T3468" t="s">
        <v>8310</v>
      </c>
      <c r="U3468" t="s">
        <v>8311</v>
      </c>
    </row>
    <row r="3469" spans="1:2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0">
        <f t="shared" si="110"/>
        <v>42053.671666666662</v>
      </c>
      <c r="L3469" s="13" t="str">
        <f t="shared" si="111"/>
        <v>2015</v>
      </c>
      <c r="M3469" s="10">
        <f>(((I3469/60)/60)/24)+DATE(1970,1,1)</f>
        <v>42083.630000000005</v>
      </c>
      <c r="N3469" t="b">
        <v>0</v>
      </c>
      <c r="O3469">
        <v>47</v>
      </c>
      <c r="P3469" t="b">
        <v>1</v>
      </c>
      <c r="Q3469" t="s">
        <v>8271</v>
      </c>
      <c r="R3469" s="6">
        <f>E3469/D3469</f>
        <v>1.01</v>
      </c>
      <c r="S3469" s="5">
        <f>O3469/E3469</f>
        <v>1.5511551155115511E-2</v>
      </c>
      <c r="T3469" t="s">
        <v>8310</v>
      </c>
      <c r="U3469" t="s">
        <v>8311</v>
      </c>
    </row>
    <row r="3470" spans="1:21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0">
        <f t="shared" si="110"/>
        <v>42605.765381944439</v>
      </c>
      <c r="L3470" s="13" t="str">
        <f t="shared" si="111"/>
        <v>2016</v>
      </c>
      <c r="M3470" s="10">
        <f>(((I3470/60)/60)/24)+DATE(1970,1,1)</f>
        <v>42634.125</v>
      </c>
      <c r="N3470" t="b">
        <v>0</v>
      </c>
      <c r="O3470">
        <v>17</v>
      </c>
      <c r="P3470" t="b">
        <v>1</v>
      </c>
      <c r="Q3470" t="s">
        <v>8271</v>
      </c>
      <c r="R3470" s="6">
        <f>E3470/D3470</f>
        <v>1.2178</v>
      </c>
      <c r="S3470" s="5">
        <f>O3470/E3470</f>
        <v>1.3959599277385448E-3</v>
      </c>
      <c r="T3470" t="s">
        <v>8310</v>
      </c>
      <c r="U3470" t="s">
        <v>8311</v>
      </c>
    </row>
    <row r="3471" spans="1:21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0">
        <f t="shared" si="110"/>
        <v>42458.641724537039</v>
      </c>
      <c r="L3471" s="13" t="str">
        <f t="shared" si="111"/>
        <v>2016</v>
      </c>
      <c r="M3471" s="10">
        <f>(((I3471/60)/60)/24)+DATE(1970,1,1)</f>
        <v>42488.641724537039</v>
      </c>
      <c r="N3471" t="b">
        <v>0</v>
      </c>
      <c r="O3471">
        <v>63</v>
      </c>
      <c r="P3471" t="b">
        <v>1</v>
      </c>
      <c r="Q3471" t="s">
        <v>8271</v>
      </c>
      <c r="R3471" s="6">
        <f>E3471/D3471</f>
        <v>1.1339285714285714</v>
      </c>
      <c r="S3471" s="5">
        <f>O3471/E3471</f>
        <v>1.9842519685039368E-2</v>
      </c>
      <c r="T3471" t="s">
        <v>8310</v>
      </c>
      <c r="U3471" t="s">
        <v>8311</v>
      </c>
    </row>
    <row r="3472" spans="1:21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0">
        <f t="shared" si="110"/>
        <v>42529.022013888884</v>
      </c>
      <c r="L3472" s="13" t="str">
        <f t="shared" si="111"/>
        <v>2016</v>
      </c>
      <c r="M3472" s="10">
        <f>(((I3472/60)/60)/24)+DATE(1970,1,1)</f>
        <v>42566.901388888888</v>
      </c>
      <c r="N3472" t="b">
        <v>0</v>
      </c>
      <c r="O3472">
        <v>9</v>
      </c>
      <c r="P3472" t="b">
        <v>1</v>
      </c>
      <c r="Q3472" t="s">
        <v>8271</v>
      </c>
      <c r="R3472" s="6">
        <f>E3472/D3472</f>
        <v>1.5</v>
      </c>
      <c r="S3472" s="5">
        <f>O3472/E3472</f>
        <v>2.4E-2</v>
      </c>
      <c r="T3472" t="s">
        <v>8310</v>
      </c>
      <c r="U3472" t="s">
        <v>8311</v>
      </c>
    </row>
    <row r="3473" spans="1:21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0">
        <f t="shared" si="110"/>
        <v>41841.820486111108</v>
      </c>
      <c r="L3473" s="13" t="str">
        <f t="shared" si="111"/>
        <v>2014</v>
      </c>
      <c r="M3473" s="10">
        <f>(((I3473/60)/60)/24)+DATE(1970,1,1)</f>
        <v>41882.833333333336</v>
      </c>
      <c r="N3473" t="b">
        <v>0</v>
      </c>
      <c r="O3473">
        <v>30</v>
      </c>
      <c r="P3473" t="b">
        <v>1</v>
      </c>
      <c r="Q3473" t="s">
        <v>8271</v>
      </c>
      <c r="R3473" s="6">
        <f>E3473/D3473</f>
        <v>2.1459999999999999</v>
      </c>
      <c r="S3473" s="5">
        <f>O3473/E3473</f>
        <v>2.7958993476234855E-2</v>
      </c>
      <c r="T3473" t="s">
        <v>8310</v>
      </c>
      <c r="U3473" t="s">
        <v>8311</v>
      </c>
    </row>
    <row r="3474" spans="1:21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0">
        <f t="shared" si="110"/>
        <v>41928.170497685183</v>
      </c>
      <c r="L3474" s="13" t="str">
        <f t="shared" si="111"/>
        <v>2014</v>
      </c>
      <c r="M3474" s="10">
        <f>(((I3474/60)/60)/24)+DATE(1970,1,1)</f>
        <v>41949.249305555553</v>
      </c>
      <c r="N3474" t="b">
        <v>0</v>
      </c>
      <c r="O3474">
        <v>23</v>
      </c>
      <c r="P3474" t="b">
        <v>1</v>
      </c>
      <c r="Q3474" t="s">
        <v>8271</v>
      </c>
      <c r="R3474" s="6">
        <f>E3474/D3474</f>
        <v>1.0205</v>
      </c>
      <c r="S3474" s="5">
        <f>O3474/E3474</f>
        <v>1.1268985791278784E-2</v>
      </c>
      <c r="T3474" t="s">
        <v>8310</v>
      </c>
      <c r="U3474" t="s">
        <v>8311</v>
      </c>
    </row>
    <row r="3475" spans="1:21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0">
        <f t="shared" si="110"/>
        <v>42062.834444444445</v>
      </c>
      <c r="L3475" s="13" t="str">
        <f t="shared" si="111"/>
        <v>2015</v>
      </c>
      <c r="M3475" s="10">
        <f>(((I3475/60)/60)/24)+DATE(1970,1,1)</f>
        <v>42083.852083333331</v>
      </c>
      <c r="N3475" t="b">
        <v>0</v>
      </c>
      <c r="O3475">
        <v>33</v>
      </c>
      <c r="P3475" t="b">
        <v>1</v>
      </c>
      <c r="Q3475" t="s">
        <v>8271</v>
      </c>
      <c r="R3475" s="6">
        <f>E3475/D3475</f>
        <v>1</v>
      </c>
      <c r="S3475" s="5">
        <f>O3475/E3475</f>
        <v>6.7346938775510205E-3</v>
      </c>
      <c r="T3475" t="s">
        <v>8310</v>
      </c>
      <c r="U3475" t="s">
        <v>8311</v>
      </c>
    </row>
    <row r="3476" spans="1:21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0">
        <f t="shared" si="110"/>
        <v>42541.501516203702</v>
      </c>
      <c r="L3476" s="13" t="str">
        <f t="shared" si="111"/>
        <v>2016</v>
      </c>
      <c r="M3476" s="10">
        <f>(((I3476/60)/60)/24)+DATE(1970,1,1)</f>
        <v>42571.501516203702</v>
      </c>
      <c r="N3476" t="b">
        <v>0</v>
      </c>
      <c r="O3476">
        <v>39</v>
      </c>
      <c r="P3476" t="b">
        <v>1</v>
      </c>
      <c r="Q3476" t="s">
        <v>8271</v>
      </c>
      <c r="R3476" s="6">
        <f>E3476/D3476</f>
        <v>1.01</v>
      </c>
      <c r="S3476" s="5">
        <f>O3476/E3476</f>
        <v>1.9306930693069307E-2</v>
      </c>
      <c r="T3476" t="s">
        <v>8310</v>
      </c>
      <c r="U3476" t="s">
        <v>8311</v>
      </c>
    </row>
    <row r="3477" spans="1:21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0">
        <f t="shared" si="110"/>
        <v>41918.880833333329</v>
      </c>
      <c r="L3477" s="13" t="str">
        <f t="shared" si="111"/>
        <v>2014</v>
      </c>
      <c r="M3477" s="10">
        <f>(((I3477/60)/60)/24)+DATE(1970,1,1)</f>
        <v>41946</v>
      </c>
      <c r="N3477" t="b">
        <v>0</v>
      </c>
      <c r="O3477">
        <v>17</v>
      </c>
      <c r="P3477" t="b">
        <v>1</v>
      </c>
      <c r="Q3477" t="s">
        <v>8271</v>
      </c>
      <c r="R3477" s="6">
        <f>E3477/D3477</f>
        <v>1.1333333333333333</v>
      </c>
      <c r="S3477" s="5">
        <f>O3477/E3477</f>
        <v>0.05</v>
      </c>
      <c r="T3477" t="s">
        <v>8310</v>
      </c>
      <c r="U3477" t="s">
        <v>8311</v>
      </c>
    </row>
    <row r="3478" spans="1:21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0">
        <f t="shared" si="110"/>
        <v>41921.279976851853</v>
      </c>
      <c r="L3478" s="13" t="str">
        <f t="shared" si="111"/>
        <v>2014</v>
      </c>
      <c r="M3478" s="10">
        <f>(((I3478/60)/60)/24)+DATE(1970,1,1)</f>
        <v>41939.125</v>
      </c>
      <c r="N3478" t="b">
        <v>0</v>
      </c>
      <c r="O3478">
        <v>6</v>
      </c>
      <c r="P3478" t="b">
        <v>1</v>
      </c>
      <c r="Q3478" t="s">
        <v>8271</v>
      </c>
      <c r="R3478" s="6">
        <f>E3478/D3478</f>
        <v>1.04</v>
      </c>
      <c r="S3478" s="5">
        <f>O3478/E3478</f>
        <v>1.9230769230769232E-2</v>
      </c>
      <c r="T3478" t="s">
        <v>8310</v>
      </c>
      <c r="U3478" t="s">
        <v>8311</v>
      </c>
    </row>
    <row r="3479" spans="1:21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0">
        <f t="shared" si="110"/>
        <v>42128.736608796295</v>
      </c>
      <c r="L3479" s="13" t="str">
        <f t="shared" si="111"/>
        <v>2015</v>
      </c>
      <c r="M3479" s="10">
        <f>(((I3479/60)/60)/24)+DATE(1970,1,1)</f>
        <v>42141.125</v>
      </c>
      <c r="N3479" t="b">
        <v>0</v>
      </c>
      <c r="O3479">
        <v>39</v>
      </c>
      <c r="P3479" t="b">
        <v>1</v>
      </c>
      <c r="Q3479" t="s">
        <v>8271</v>
      </c>
      <c r="R3479" s="6">
        <f>E3479/D3479</f>
        <v>1.1533333333333333</v>
      </c>
      <c r="S3479" s="5">
        <f>O3479/E3479</f>
        <v>1.8786127167630059E-2</v>
      </c>
      <c r="T3479" t="s">
        <v>8310</v>
      </c>
      <c r="U3479" t="s">
        <v>8311</v>
      </c>
    </row>
    <row r="3480" spans="1:21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0">
        <f t="shared" si="110"/>
        <v>42053.916921296302</v>
      </c>
      <c r="L3480" s="13" t="str">
        <f t="shared" si="111"/>
        <v>2015</v>
      </c>
      <c r="M3480" s="10">
        <f>(((I3480/60)/60)/24)+DATE(1970,1,1)</f>
        <v>42079.875</v>
      </c>
      <c r="N3480" t="b">
        <v>0</v>
      </c>
      <c r="O3480">
        <v>57</v>
      </c>
      <c r="P3480" t="b">
        <v>1</v>
      </c>
      <c r="Q3480" t="s">
        <v>8271</v>
      </c>
      <c r="R3480" s="6">
        <f>E3480/D3480</f>
        <v>1.1285000000000001</v>
      </c>
      <c r="S3480" s="5">
        <f>O3480/E3480</f>
        <v>2.5254762959680991E-2</v>
      </c>
      <c r="T3480" t="s">
        <v>8310</v>
      </c>
      <c r="U3480" t="s">
        <v>8311</v>
      </c>
    </row>
    <row r="3481" spans="1:21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0">
        <f t="shared" si="110"/>
        <v>41781.855092592588</v>
      </c>
      <c r="L3481" s="13" t="str">
        <f t="shared" si="111"/>
        <v>2014</v>
      </c>
      <c r="M3481" s="10">
        <f>(((I3481/60)/60)/24)+DATE(1970,1,1)</f>
        <v>41811.855092592588</v>
      </c>
      <c r="N3481" t="b">
        <v>0</v>
      </c>
      <c r="O3481">
        <v>56</v>
      </c>
      <c r="P3481" t="b">
        <v>1</v>
      </c>
      <c r="Q3481" t="s">
        <v>8271</v>
      </c>
      <c r="R3481" s="6">
        <f>E3481/D3481</f>
        <v>1.2786666666666666</v>
      </c>
      <c r="S3481" s="5">
        <f>O3481/E3481</f>
        <v>2.9197080291970802E-2</v>
      </c>
      <c r="T3481" t="s">
        <v>8310</v>
      </c>
      <c r="U3481" t="s">
        <v>8311</v>
      </c>
    </row>
    <row r="3482" spans="1:21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0">
        <f t="shared" si="110"/>
        <v>42171.317442129628</v>
      </c>
      <c r="L3482" s="13" t="str">
        <f t="shared" si="111"/>
        <v>2015</v>
      </c>
      <c r="M3482" s="10">
        <f>(((I3482/60)/60)/24)+DATE(1970,1,1)</f>
        <v>42195.875</v>
      </c>
      <c r="N3482" t="b">
        <v>0</v>
      </c>
      <c r="O3482">
        <v>13</v>
      </c>
      <c r="P3482" t="b">
        <v>1</v>
      </c>
      <c r="Q3482" t="s">
        <v>8271</v>
      </c>
      <c r="R3482" s="6">
        <f>E3482/D3482</f>
        <v>1.4266666666666667</v>
      </c>
      <c r="S3482" s="5">
        <f>O3482/E3482</f>
        <v>6.0747663551401869E-3</v>
      </c>
      <c r="T3482" t="s">
        <v>8310</v>
      </c>
      <c r="U3482" t="s">
        <v>8311</v>
      </c>
    </row>
    <row r="3483" spans="1:21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0">
        <f t="shared" si="110"/>
        <v>41989.24754629629</v>
      </c>
      <c r="L3483" s="13" t="str">
        <f t="shared" si="111"/>
        <v>2014</v>
      </c>
      <c r="M3483" s="10">
        <f>(((I3483/60)/60)/24)+DATE(1970,1,1)</f>
        <v>42006.24754629629</v>
      </c>
      <c r="N3483" t="b">
        <v>0</v>
      </c>
      <c r="O3483">
        <v>95</v>
      </c>
      <c r="P3483" t="b">
        <v>1</v>
      </c>
      <c r="Q3483" t="s">
        <v>8271</v>
      </c>
      <c r="R3483" s="6">
        <f>E3483/D3483</f>
        <v>1.1879999999999999</v>
      </c>
      <c r="S3483" s="5">
        <f>O3483/E3483</f>
        <v>7.9966329966329967E-3</v>
      </c>
      <c r="T3483" t="s">
        <v>8310</v>
      </c>
      <c r="U3483" t="s">
        <v>8311</v>
      </c>
    </row>
    <row r="3484" spans="1:21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0">
        <f t="shared" si="110"/>
        <v>41796.771597222221</v>
      </c>
      <c r="L3484" s="13" t="str">
        <f t="shared" si="111"/>
        <v>2014</v>
      </c>
      <c r="M3484" s="10">
        <f>(((I3484/60)/60)/24)+DATE(1970,1,1)</f>
        <v>41826.771597222221</v>
      </c>
      <c r="N3484" t="b">
        <v>0</v>
      </c>
      <c r="O3484">
        <v>80</v>
      </c>
      <c r="P3484" t="b">
        <v>1</v>
      </c>
      <c r="Q3484" t="s">
        <v>8271</v>
      </c>
      <c r="R3484" s="6">
        <f>E3484/D3484</f>
        <v>1.3833333333333333</v>
      </c>
      <c r="S3484" s="5">
        <f>O3484/E3484</f>
        <v>1.9277108433734941E-2</v>
      </c>
      <c r="T3484" t="s">
        <v>8310</v>
      </c>
      <c r="U3484" t="s">
        <v>8311</v>
      </c>
    </row>
    <row r="3485" spans="1:21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0">
        <f t="shared" si="110"/>
        <v>41793.668761574074</v>
      </c>
      <c r="L3485" s="13" t="str">
        <f t="shared" si="111"/>
        <v>2014</v>
      </c>
      <c r="M3485" s="10">
        <f>(((I3485/60)/60)/24)+DATE(1970,1,1)</f>
        <v>41823.668761574074</v>
      </c>
      <c r="N3485" t="b">
        <v>0</v>
      </c>
      <c r="O3485">
        <v>133</v>
      </c>
      <c r="P3485" t="b">
        <v>1</v>
      </c>
      <c r="Q3485" t="s">
        <v>8271</v>
      </c>
      <c r="R3485" s="6">
        <f>E3485/D3485</f>
        <v>1.599402985074627</v>
      </c>
      <c r="S3485" s="5">
        <f>O3485/E3485</f>
        <v>2.4822695035460994E-2</v>
      </c>
      <c r="T3485" t="s">
        <v>8310</v>
      </c>
      <c r="U3485" t="s">
        <v>8311</v>
      </c>
    </row>
    <row r="3486" spans="1:21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0">
        <f t="shared" si="110"/>
        <v>42506.760405092587</v>
      </c>
      <c r="L3486" s="13" t="str">
        <f t="shared" si="111"/>
        <v>2016</v>
      </c>
      <c r="M3486" s="10">
        <f>(((I3486/60)/60)/24)+DATE(1970,1,1)</f>
        <v>42536.760405092587</v>
      </c>
      <c r="N3486" t="b">
        <v>0</v>
      </c>
      <c r="O3486">
        <v>44</v>
      </c>
      <c r="P3486" t="b">
        <v>1</v>
      </c>
      <c r="Q3486" t="s">
        <v>8271</v>
      </c>
      <c r="R3486" s="6">
        <f>E3486/D3486</f>
        <v>1.1424000000000001</v>
      </c>
      <c r="S3486" s="5">
        <f>O3486/E3486</f>
        <v>1.5406162464985995E-2</v>
      </c>
      <c r="T3486" t="s">
        <v>8310</v>
      </c>
      <c r="U3486" t="s">
        <v>8311</v>
      </c>
    </row>
    <row r="3487" spans="1:21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0">
        <f t="shared" si="110"/>
        <v>42372.693055555559</v>
      </c>
      <c r="L3487" s="13" t="str">
        <f t="shared" si="111"/>
        <v>2016</v>
      </c>
      <c r="M3487" s="10">
        <f>(((I3487/60)/60)/24)+DATE(1970,1,1)</f>
        <v>42402.693055555559</v>
      </c>
      <c r="N3487" t="b">
        <v>0</v>
      </c>
      <c r="O3487">
        <v>30</v>
      </c>
      <c r="P3487" t="b">
        <v>1</v>
      </c>
      <c r="Q3487" t="s">
        <v>8271</v>
      </c>
      <c r="R3487" s="6">
        <f>E3487/D3487</f>
        <v>1.0060606060606061</v>
      </c>
      <c r="S3487" s="5">
        <f>O3487/E3487</f>
        <v>1.8072289156626505E-2</v>
      </c>
      <c r="T3487" t="s">
        <v>8310</v>
      </c>
      <c r="U3487" t="s">
        <v>8311</v>
      </c>
    </row>
    <row r="3488" spans="1:21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0">
        <f t="shared" si="110"/>
        <v>42126.87501157407</v>
      </c>
      <c r="L3488" s="13" t="str">
        <f t="shared" si="111"/>
        <v>2015</v>
      </c>
      <c r="M3488" s="10">
        <f>(((I3488/60)/60)/24)+DATE(1970,1,1)</f>
        <v>42158.290972222225</v>
      </c>
      <c r="N3488" t="b">
        <v>0</v>
      </c>
      <c r="O3488">
        <v>56</v>
      </c>
      <c r="P3488" t="b">
        <v>1</v>
      </c>
      <c r="Q3488" t="s">
        <v>8271</v>
      </c>
      <c r="R3488" s="6">
        <f>E3488/D3488</f>
        <v>1.552</v>
      </c>
      <c r="S3488" s="5">
        <f>O3488/E3488</f>
        <v>1.2027491408934709E-2</v>
      </c>
      <c r="T3488" t="s">
        <v>8310</v>
      </c>
      <c r="U3488" t="s">
        <v>8311</v>
      </c>
    </row>
    <row r="3489" spans="1:21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0">
        <f t="shared" si="110"/>
        <v>42149.940416666665</v>
      </c>
      <c r="L3489" s="13" t="str">
        <f t="shared" si="111"/>
        <v>2015</v>
      </c>
      <c r="M3489" s="10">
        <f>(((I3489/60)/60)/24)+DATE(1970,1,1)</f>
        <v>42179.940416666665</v>
      </c>
      <c r="N3489" t="b">
        <v>0</v>
      </c>
      <c r="O3489">
        <v>66</v>
      </c>
      <c r="P3489" t="b">
        <v>1</v>
      </c>
      <c r="Q3489" t="s">
        <v>8271</v>
      </c>
      <c r="R3489" s="6">
        <f>E3489/D3489</f>
        <v>1.2775000000000001</v>
      </c>
      <c r="S3489" s="5">
        <f>O3489/E3489</f>
        <v>2.5831702544031311E-2</v>
      </c>
      <c r="T3489" t="s">
        <v>8310</v>
      </c>
      <c r="U3489" t="s">
        <v>8311</v>
      </c>
    </row>
    <row r="3490" spans="1:21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0">
        <f t="shared" si="110"/>
        <v>42087.768055555556</v>
      </c>
      <c r="L3490" s="13" t="str">
        <f t="shared" si="111"/>
        <v>2015</v>
      </c>
      <c r="M3490" s="10">
        <f>(((I3490/60)/60)/24)+DATE(1970,1,1)</f>
        <v>42111.666666666672</v>
      </c>
      <c r="N3490" t="b">
        <v>0</v>
      </c>
      <c r="O3490">
        <v>29</v>
      </c>
      <c r="P3490" t="b">
        <v>1</v>
      </c>
      <c r="Q3490" t="s">
        <v>8271</v>
      </c>
      <c r="R3490" s="6">
        <f>E3490/D3490</f>
        <v>1.212</v>
      </c>
      <c r="S3490" s="5">
        <f>O3490/E3490</f>
        <v>7.9757975797579757E-3</v>
      </c>
      <c r="T3490" t="s">
        <v>8310</v>
      </c>
      <c r="U3490" t="s">
        <v>8311</v>
      </c>
    </row>
    <row r="3491" spans="1:21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0">
        <f t="shared" si="110"/>
        <v>41753.635775462964</v>
      </c>
      <c r="L3491" s="13" t="str">
        <f t="shared" si="111"/>
        <v>2014</v>
      </c>
      <c r="M3491" s="10">
        <f>(((I3491/60)/60)/24)+DATE(1970,1,1)</f>
        <v>41783.875</v>
      </c>
      <c r="N3491" t="b">
        <v>0</v>
      </c>
      <c r="O3491">
        <v>72</v>
      </c>
      <c r="P3491" t="b">
        <v>1</v>
      </c>
      <c r="Q3491" t="s">
        <v>8271</v>
      </c>
      <c r="R3491" s="6">
        <f>E3491/D3491</f>
        <v>1.127</v>
      </c>
      <c r="S3491" s="5">
        <f>O3491/E3491</f>
        <v>1.2777284826974268E-2</v>
      </c>
      <c r="T3491" t="s">
        <v>8310</v>
      </c>
      <c r="U3491" t="s">
        <v>8311</v>
      </c>
    </row>
    <row r="3492" spans="1:21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0">
        <f t="shared" si="110"/>
        <v>42443.802361111113</v>
      </c>
      <c r="L3492" s="13" t="str">
        <f t="shared" si="111"/>
        <v>2016</v>
      </c>
      <c r="M3492" s="10">
        <f>(((I3492/60)/60)/24)+DATE(1970,1,1)</f>
        <v>42473.802361111113</v>
      </c>
      <c r="N3492" t="b">
        <v>0</v>
      </c>
      <c r="O3492">
        <v>27</v>
      </c>
      <c r="P3492" t="b">
        <v>1</v>
      </c>
      <c r="Q3492" t="s">
        <v>8271</v>
      </c>
      <c r="R3492" s="6">
        <f>E3492/D3492</f>
        <v>1.2749999999999999</v>
      </c>
      <c r="S3492" s="5">
        <f>O3492/E3492</f>
        <v>2.1176470588235293E-2</v>
      </c>
      <c r="T3492" t="s">
        <v>8310</v>
      </c>
      <c r="U3492" t="s">
        <v>8311</v>
      </c>
    </row>
    <row r="3493" spans="1:21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0">
        <f t="shared" si="110"/>
        <v>42121.249814814815</v>
      </c>
      <c r="L3493" s="13" t="str">
        <f t="shared" si="111"/>
        <v>2015</v>
      </c>
      <c r="M3493" s="10">
        <f>(((I3493/60)/60)/24)+DATE(1970,1,1)</f>
        <v>42142.249814814815</v>
      </c>
      <c r="N3493" t="b">
        <v>0</v>
      </c>
      <c r="O3493">
        <v>10</v>
      </c>
      <c r="P3493" t="b">
        <v>1</v>
      </c>
      <c r="Q3493" t="s">
        <v>8271</v>
      </c>
      <c r="R3493" s="6">
        <f>E3493/D3493</f>
        <v>1.5820000000000001</v>
      </c>
      <c r="S3493" s="5">
        <f>O3493/E3493</f>
        <v>1.2642225031605562E-2</v>
      </c>
      <c r="T3493" t="s">
        <v>8310</v>
      </c>
      <c r="U3493" t="s">
        <v>8311</v>
      </c>
    </row>
    <row r="3494" spans="1:21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0">
        <f t="shared" si="110"/>
        <v>42268.009224537032</v>
      </c>
      <c r="L3494" s="13" t="str">
        <f t="shared" si="111"/>
        <v>2015</v>
      </c>
      <c r="M3494" s="10">
        <f>(((I3494/60)/60)/24)+DATE(1970,1,1)</f>
        <v>42303.009224537032</v>
      </c>
      <c r="N3494" t="b">
        <v>0</v>
      </c>
      <c r="O3494">
        <v>35</v>
      </c>
      <c r="P3494" t="b">
        <v>1</v>
      </c>
      <c r="Q3494" t="s">
        <v>8271</v>
      </c>
      <c r="R3494" s="6">
        <f>E3494/D3494</f>
        <v>1.0526894736842105</v>
      </c>
      <c r="S3494" s="5">
        <f>O3494/E3494</f>
        <v>8.7495187764672945E-3</v>
      </c>
      <c r="T3494" t="s">
        <v>8310</v>
      </c>
      <c r="U3494" t="s">
        <v>8311</v>
      </c>
    </row>
    <row r="3495" spans="1:21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0">
        <f t="shared" si="110"/>
        <v>41848.866157407407</v>
      </c>
      <c r="L3495" s="13" t="str">
        <f t="shared" si="111"/>
        <v>2014</v>
      </c>
      <c r="M3495" s="10">
        <f>(((I3495/60)/60)/24)+DATE(1970,1,1)</f>
        <v>41868.21597222222</v>
      </c>
      <c r="N3495" t="b">
        <v>0</v>
      </c>
      <c r="O3495">
        <v>29</v>
      </c>
      <c r="P3495" t="b">
        <v>1</v>
      </c>
      <c r="Q3495" t="s">
        <v>8271</v>
      </c>
      <c r="R3495" s="6">
        <f>E3495/D3495</f>
        <v>1</v>
      </c>
      <c r="S3495" s="5">
        <f>O3495/E3495</f>
        <v>1.9333333333333334E-2</v>
      </c>
      <c r="T3495" t="s">
        <v>8310</v>
      </c>
      <c r="U3495" t="s">
        <v>8311</v>
      </c>
    </row>
    <row r="3496" spans="1:21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0">
        <f t="shared" si="110"/>
        <v>42689.214988425927</v>
      </c>
      <c r="L3496" s="13" t="str">
        <f t="shared" si="111"/>
        <v>2016</v>
      </c>
      <c r="M3496" s="10">
        <f>(((I3496/60)/60)/24)+DATE(1970,1,1)</f>
        <v>42700.25</v>
      </c>
      <c r="N3496" t="b">
        <v>0</v>
      </c>
      <c r="O3496">
        <v>13</v>
      </c>
      <c r="P3496" t="b">
        <v>1</v>
      </c>
      <c r="Q3496" t="s">
        <v>8271</v>
      </c>
      <c r="R3496" s="6">
        <f>E3496/D3496</f>
        <v>1</v>
      </c>
      <c r="S3496" s="5">
        <f>O3496/E3496</f>
        <v>3.2500000000000001E-2</v>
      </c>
      <c r="T3496" t="s">
        <v>8310</v>
      </c>
      <c r="U3496" t="s">
        <v>8311</v>
      </c>
    </row>
    <row r="3497" spans="1:21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0">
        <f t="shared" si="110"/>
        <v>41915.762835648151</v>
      </c>
      <c r="L3497" s="13" t="str">
        <f t="shared" si="111"/>
        <v>2014</v>
      </c>
      <c r="M3497" s="10">
        <f>(((I3497/60)/60)/24)+DATE(1970,1,1)</f>
        <v>41944.720833333333</v>
      </c>
      <c r="N3497" t="b">
        <v>0</v>
      </c>
      <c r="O3497">
        <v>72</v>
      </c>
      <c r="P3497" t="b">
        <v>1</v>
      </c>
      <c r="Q3497" t="s">
        <v>8271</v>
      </c>
      <c r="R3497" s="6">
        <f>E3497/D3497</f>
        <v>1.0686</v>
      </c>
      <c r="S3497" s="5">
        <f>O3497/E3497</f>
        <v>1.347557551937114E-2</v>
      </c>
      <c r="T3497" t="s">
        <v>8310</v>
      </c>
      <c r="U3497" t="s">
        <v>8311</v>
      </c>
    </row>
    <row r="3498" spans="1:21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0">
        <f t="shared" si="110"/>
        <v>42584.846828703703</v>
      </c>
      <c r="L3498" s="13" t="str">
        <f t="shared" si="111"/>
        <v>2016</v>
      </c>
      <c r="M3498" s="10">
        <f>(((I3498/60)/60)/24)+DATE(1970,1,1)</f>
        <v>42624.846828703703</v>
      </c>
      <c r="N3498" t="b">
        <v>0</v>
      </c>
      <c r="O3498">
        <v>78</v>
      </c>
      <c r="P3498" t="b">
        <v>1</v>
      </c>
      <c r="Q3498" t="s">
        <v>8271</v>
      </c>
      <c r="R3498" s="6">
        <f>E3498/D3498</f>
        <v>1.244</v>
      </c>
      <c r="S3498" s="5">
        <f>O3498/E3498</f>
        <v>2.0900321543408359E-2</v>
      </c>
      <c r="T3498" t="s">
        <v>8310</v>
      </c>
      <c r="U3498" t="s">
        <v>8311</v>
      </c>
    </row>
    <row r="3499" spans="1:21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0">
        <f t="shared" si="110"/>
        <v>42511.741944444439</v>
      </c>
      <c r="L3499" s="13" t="str">
        <f t="shared" si="111"/>
        <v>2016</v>
      </c>
      <c r="M3499" s="10">
        <f>(((I3499/60)/60)/24)+DATE(1970,1,1)</f>
        <v>42523.916666666672</v>
      </c>
      <c r="N3499" t="b">
        <v>0</v>
      </c>
      <c r="O3499">
        <v>49</v>
      </c>
      <c r="P3499" t="b">
        <v>1</v>
      </c>
      <c r="Q3499" t="s">
        <v>8271</v>
      </c>
      <c r="R3499" s="6">
        <f>E3499/D3499</f>
        <v>1.0870406189555126</v>
      </c>
      <c r="S3499" s="5">
        <f>O3499/E3499</f>
        <v>2.9062870699881376E-2</v>
      </c>
      <c r="T3499" t="s">
        <v>8310</v>
      </c>
      <c r="U3499" t="s">
        <v>8311</v>
      </c>
    </row>
    <row r="3500" spans="1:21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0">
        <f t="shared" si="110"/>
        <v>42459.15861111111</v>
      </c>
      <c r="L3500" s="13" t="str">
        <f t="shared" si="111"/>
        <v>2016</v>
      </c>
      <c r="M3500" s="10">
        <f>(((I3500/60)/60)/24)+DATE(1970,1,1)</f>
        <v>42518.905555555553</v>
      </c>
      <c r="N3500" t="b">
        <v>0</v>
      </c>
      <c r="O3500">
        <v>42</v>
      </c>
      <c r="P3500" t="b">
        <v>1</v>
      </c>
      <c r="Q3500" t="s">
        <v>8271</v>
      </c>
      <c r="R3500" s="6">
        <f>E3500/D3500</f>
        <v>1.0242424242424242</v>
      </c>
      <c r="S3500" s="5">
        <f>O3500/E3500</f>
        <v>2.4852071005917159E-2</v>
      </c>
      <c r="T3500" t="s">
        <v>8310</v>
      </c>
      <c r="U3500" t="s">
        <v>8311</v>
      </c>
    </row>
    <row r="3501" spans="1:21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0">
        <f t="shared" si="110"/>
        <v>42132.036168981482</v>
      </c>
      <c r="L3501" s="13" t="str">
        <f t="shared" si="111"/>
        <v>2015</v>
      </c>
      <c r="M3501" s="10">
        <f>(((I3501/60)/60)/24)+DATE(1970,1,1)</f>
        <v>42186.290972222225</v>
      </c>
      <c r="N3501" t="b">
        <v>0</v>
      </c>
      <c r="O3501">
        <v>35</v>
      </c>
      <c r="P3501" t="b">
        <v>1</v>
      </c>
      <c r="Q3501" t="s">
        <v>8271</v>
      </c>
      <c r="R3501" s="6">
        <f>E3501/D3501</f>
        <v>1.0549999999999999</v>
      </c>
      <c r="S3501" s="5">
        <f>O3501/E3501</f>
        <v>1.6587677725118485E-2</v>
      </c>
      <c r="T3501" t="s">
        <v>8310</v>
      </c>
      <c r="U3501" t="s">
        <v>8311</v>
      </c>
    </row>
    <row r="3502" spans="1:21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0">
        <f t="shared" si="110"/>
        <v>42419.91942129629</v>
      </c>
      <c r="L3502" s="13" t="str">
        <f t="shared" si="111"/>
        <v>2016</v>
      </c>
      <c r="M3502" s="10">
        <f>(((I3502/60)/60)/24)+DATE(1970,1,1)</f>
        <v>42436.207638888889</v>
      </c>
      <c r="N3502" t="b">
        <v>0</v>
      </c>
      <c r="O3502">
        <v>42</v>
      </c>
      <c r="P3502" t="b">
        <v>1</v>
      </c>
      <c r="Q3502" t="s">
        <v>8271</v>
      </c>
      <c r="R3502" s="6">
        <f>E3502/D3502</f>
        <v>1.0629999999999999</v>
      </c>
      <c r="S3502" s="5">
        <f>O3502/E3502</f>
        <v>3.9510818438381938E-2</v>
      </c>
      <c r="T3502" t="s">
        <v>8310</v>
      </c>
      <c r="U3502" t="s">
        <v>8311</v>
      </c>
    </row>
    <row r="3503" spans="1:21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0">
        <f t="shared" si="110"/>
        <v>42233.763831018514</v>
      </c>
      <c r="L3503" s="13" t="str">
        <f t="shared" si="111"/>
        <v>2015</v>
      </c>
      <c r="M3503" s="10">
        <f>(((I3503/60)/60)/24)+DATE(1970,1,1)</f>
        <v>42258.763831018514</v>
      </c>
      <c r="N3503" t="b">
        <v>0</v>
      </c>
      <c r="O3503">
        <v>42</v>
      </c>
      <c r="P3503" t="b">
        <v>1</v>
      </c>
      <c r="Q3503" t="s">
        <v>8271</v>
      </c>
      <c r="R3503" s="6">
        <f>E3503/D3503</f>
        <v>1.0066666666666666</v>
      </c>
      <c r="S3503" s="5">
        <f>O3503/E3503</f>
        <v>2.781456953642384E-2</v>
      </c>
      <c r="T3503" t="s">
        <v>8310</v>
      </c>
      <c r="U3503" t="s">
        <v>8311</v>
      </c>
    </row>
    <row r="3504" spans="1:21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0">
        <f t="shared" si="110"/>
        <v>42430.839398148149</v>
      </c>
      <c r="L3504" s="13" t="str">
        <f t="shared" si="111"/>
        <v>2016</v>
      </c>
      <c r="M3504" s="10">
        <f>(((I3504/60)/60)/24)+DATE(1970,1,1)</f>
        <v>42445.165972222225</v>
      </c>
      <c r="N3504" t="b">
        <v>0</v>
      </c>
      <c r="O3504">
        <v>31</v>
      </c>
      <c r="P3504" t="b">
        <v>1</v>
      </c>
      <c r="Q3504" t="s">
        <v>8271</v>
      </c>
      <c r="R3504" s="6">
        <f>E3504/D3504</f>
        <v>1.054</v>
      </c>
      <c r="S3504" s="5">
        <f>O3504/E3504</f>
        <v>7.3529411764705881E-3</v>
      </c>
      <c r="T3504" t="s">
        <v>8310</v>
      </c>
      <c r="U3504" t="s">
        <v>8311</v>
      </c>
    </row>
    <row r="3505" spans="1:21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0">
        <f t="shared" si="110"/>
        <v>42545.478333333333</v>
      </c>
      <c r="L3505" s="13" t="str">
        <f t="shared" si="111"/>
        <v>2016</v>
      </c>
      <c r="M3505" s="10">
        <f>(((I3505/60)/60)/24)+DATE(1970,1,1)</f>
        <v>42575.478333333333</v>
      </c>
      <c r="N3505" t="b">
        <v>0</v>
      </c>
      <c r="O3505">
        <v>38</v>
      </c>
      <c r="P3505" t="b">
        <v>1</v>
      </c>
      <c r="Q3505" t="s">
        <v>8271</v>
      </c>
      <c r="R3505" s="6">
        <f>E3505/D3505</f>
        <v>1.0755999999999999</v>
      </c>
      <c r="S3505" s="5">
        <f>O3505/E3505</f>
        <v>1.4131647452584604E-2</v>
      </c>
      <c r="T3505" t="s">
        <v>8310</v>
      </c>
      <c r="U3505" t="s">
        <v>8311</v>
      </c>
    </row>
    <row r="3506" spans="1:21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0">
        <f t="shared" si="110"/>
        <v>42297.748738425929</v>
      </c>
      <c r="L3506" s="13" t="str">
        <f t="shared" si="111"/>
        <v>2015</v>
      </c>
      <c r="M3506" s="10">
        <f>(((I3506/60)/60)/24)+DATE(1970,1,1)</f>
        <v>42327.790405092594</v>
      </c>
      <c r="N3506" t="b">
        <v>0</v>
      </c>
      <c r="O3506">
        <v>8</v>
      </c>
      <c r="P3506" t="b">
        <v>1</v>
      </c>
      <c r="Q3506" t="s">
        <v>8271</v>
      </c>
      <c r="R3506" s="6">
        <f>E3506/D3506</f>
        <v>1</v>
      </c>
      <c r="S3506" s="5">
        <f>O3506/E3506</f>
        <v>8.0000000000000002E-3</v>
      </c>
      <c r="T3506" t="s">
        <v>8310</v>
      </c>
      <c r="U3506" t="s">
        <v>8311</v>
      </c>
    </row>
    <row r="3507" spans="1:21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0">
        <f t="shared" si="110"/>
        <v>41760.935706018521</v>
      </c>
      <c r="L3507" s="13" t="str">
        <f t="shared" si="111"/>
        <v>2014</v>
      </c>
      <c r="M3507" s="10">
        <f>(((I3507/60)/60)/24)+DATE(1970,1,1)</f>
        <v>41772.166666666664</v>
      </c>
      <c r="N3507" t="b">
        <v>0</v>
      </c>
      <c r="O3507">
        <v>39</v>
      </c>
      <c r="P3507" t="b">
        <v>1</v>
      </c>
      <c r="Q3507" t="s">
        <v>8271</v>
      </c>
      <c r="R3507" s="6">
        <f>E3507/D3507</f>
        <v>1.0376000000000001</v>
      </c>
      <c r="S3507" s="5">
        <f>O3507/E3507</f>
        <v>1.5034695451040863E-2</v>
      </c>
      <c r="T3507" t="s">
        <v>8310</v>
      </c>
      <c r="U3507" t="s">
        <v>8311</v>
      </c>
    </row>
    <row r="3508" spans="1:21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0">
        <f t="shared" si="110"/>
        <v>41829.734259259261</v>
      </c>
      <c r="L3508" s="13" t="str">
        <f t="shared" si="111"/>
        <v>2014</v>
      </c>
      <c r="M3508" s="10">
        <f>(((I3508/60)/60)/24)+DATE(1970,1,1)</f>
        <v>41874.734259259261</v>
      </c>
      <c r="N3508" t="b">
        <v>0</v>
      </c>
      <c r="O3508">
        <v>29</v>
      </c>
      <c r="P3508" t="b">
        <v>1</v>
      </c>
      <c r="Q3508" t="s">
        <v>8271</v>
      </c>
      <c r="R3508" s="6">
        <f>E3508/D3508</f>
        <v>1.0149999999999999</v>
      </c>
      <c r="S3508" s="5">
        <f>O3508/E3508</f>
        <v>9.5238095238095247E-3</v>
      </c>
      <c r="T3508" t="s">
        <v>8310</v>
      </c>
      <c r="U3508" t="s">
        <v>8311</v>
      </c>
    </row>
    <row r="3509" spans="1:21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0">
        <f t="shared" si="110"/>
        <v>42491.92288194444</v>
      </c>
      <c r="L3509" s="13" t="str">
        <f t="shared" si="111"/>
        <v>2016</v>
      </c>
      <c r="M3509" s="10">
        <f>(((I3509/60)/60)/24)+DATE(1970,1,1)</f>
        <v>42521.92288194444</v>
      </c>
      <c r="N3509" t="b">
        <v>0</v>
      </c>
      <c r="O3509">
        <v>72</v>
      </c>
      <c r="P3509" t="b">
        <v>1</v>
      </c>
      <c r="Q3509" t="s">
        <v>8271</v>
      </c>
      <c r="R3509" s="6">
        <f>E3509/D3509</f>
        <v>1.044</v>
      </c>
      <c r="S3509" s="5">
        <f>O3509/E3509</f>
        <v>6.8965517241379309E-3</v>
      </c>
      <c r="T3509" t="s">
        <v>8310</v>
      </c>
      <c r="U3509" t="s">
        <v>8311</v>
      </c>
    </row>
    <row r="3510" spans="1:21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0">
        <f t="shared" si="110"/>
        <v>42477.729780092588</v>
      </c>
      <c r="L3510" s="13" t="str">
        <f t="shared" si="111"/>
        <v>2016</v>
      </c>
      <c r="M3510" s="10">
        <f>(((I3510/60)/60)/24)+DATE(1970,1,1)</f>
        <v>42500.875</v>
      </c>
      <c r="N3510" t="b">
        <v>0</v>
      </c>
      <c r="O3510">
        <v>15</v>
      </c>
      <c r="P3510" t="b">
        <v>1</v>
      </c>
      <c r="Q3510" t="s">
        <v>8271</v>
      </c>
      <c r="R3510" s="6">
        <f>E3510/D3510</f>
        <v>1.8</v>
      </c>
      <c r="S3510" s="5">
        <f>O3510/E3510</f>
        <v>8.3333333333333329E-2</v>
      </c>
      <c r="T3510" t="s">
        <v>8310</v>
      </c>
      <c r="U3510" t="s">
        <v>8311</v>
      </c>
    </row>
    <row r="3511" spans="1:21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0">
        <f t="shared" si="110"/>
        <v>41950.859560185185</v>
      </c>
      <c r="L3511" s="13" t="str">
        <f t="shared" si="111"/>
        <v>2014</v>
      </c>
      <c r="M3511" s="10">
        <f>(((I3511/60)/60)/24)+DATE(1970,1,1)</f>
        <v>41964.204861111109</v>
      </c>
      <c r="N3511" t="b">
        <v>0</v>
      </c>
      <c r="O3511">
        <v>33</v>
      </c>
      <c r="P3511" t="b">
        <v>1</v>
      </c>
      <c r="Q3511" t="s">
        <v>8271</v>
      </c>
      <c r="R3511" s="6">
        <f>E3511/D3511</f>
        <v>1.0633333333333332</v>
      </c>
      <c r="S3511" s="5">
        <f>O3511/E3511</f>
        <v>1.0344827586206896E-2</v>
      </c>
      <c r="T3511" t="s">
        <v>8310</v>
      </c>
      <c r="U3511" t="s">
        <v>8311</v>
      </c>
    </row>
    <row r="3512" spans="1:21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0">
        <f t="shared" si="110"/>
        <v>41802.62090277778</v>
      </c>
      <c r="L3512" s="13" t="str">
        <f t="shared" si="111"/>
        <v>2014</v>
      </c>
      <c r="M3512" s="10">
        <f>(((I3512/60)/60)/24)+DATE(1970,1,1)</f>
        <v>41822.62090277778</v>
      </c>
      <c r="N3512" t="b">
        <v>0</v>
      </c>
      <c r="O3512">
        <v>15</v>
      </c>
      <c r="P3512" t="b">
        <v>1</v>
      </c>
      <c r="Q3512" t="s">
        <v>8271</v>
      </c>
      <c r="R3512" s="6">
        <f>E3512/D3512</f>
        <v>1.0055555555555555</v>
      </c>
      <c r="S3512" s="5">
        <f>O3512/E3512</f>
        <v>1.6574585635359115E-2</v>
      </c>
      <c r="T3512" t="s">
        <v>8310</v>
      </c>
      <c r="U3512" t="s">
        <v>8311</v>
      </c>
    </row>
    <row r="3513" spans="1:21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0">
        <f t="shared" si="110"/>
        <v>41927.873784722222</v>
      </c>
      <c r="L3513" s="13" t="str">
        <f t="shared" si="111"/>
        <v>2014</v>
      </c>
      <c r="M3513" s="10">
        <f>(((I3513/60)/60)/24)+DATE(1970,1,1)</f>
        <v>41950.770833333336</v>
      </c>
      <c r="N3513" t="b">
        <v>0</v>
      </c>
      <c r="O3513">
        <v>19</v>
      </c>
      <c r="P3513" t="b">
        <v>1</v>
      </c>
      <c r="Q3513" t="s">
        <v>8271</v>
      </c>
      <c r="R3513" s="6">
        <f>E3513/D3513</f>
        <v>1.012</v>
      </c>
      <c r="S3513" s="5">
        <f>O3513/E3513</f>
        <v>1.2516469038208168E-2</v>
      </c>
      <c r="T3513" t="s">
        <v>8310</v>
      </c>
      <c r="U3513" t="s">
        <v>8311</v>
      </c>
    </row>
    <row r="3514" spans="1:21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0">
        <f t="shared" si="110"/>
        <v>42057.536944444444</v>
      </c>
      <c r="L3514" s="13" t="str">
        <f t="shared" si="111"/>
        <v>2015</v>
      </c>
      <c r="M3514" s="10">
        <f>(((I3514/60)/60)/24)+DATE(1970,1,1)</f>
        <v>42117.49527777778</v>
      </c>
      <c r="N3514" t="b">
        <v>0</v>
      </c>
      <c r="O3514">
        <v>17</v>
      </c>
      <c r="P3514" t="b">
        <v>1</v>
      </c>
      <c r="Q3514" t="s">
        <v>8271</v>
      </c>
      <c r="R3514" s="6">
        <f>E3514/D3514</f>
        <v>1</v>
      </c>
      <c r="S3514" s="5">
        <f>O3514/E3514</f>
        <v>1.7000000000000001E-2</v>
      </c>
      <c r="T3514" t="s">
        <v>8310</v>
      </c>
      <c r="U3514" t="s">
        <v>8311</v>
      </c>
    </row>
    <row r="3515" spans="1:21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0">
        <f t="shared" si="110"/>
        <v>41781.096203703702</v>
      </c>
      <c r="L3515" s="13" t="str">
        <f t="shared" si="111"/>
        <v>2014</v>
      </c>
      <c r="M3515" s="10">
        <f>(((I3515/60)/60)/24)+DATE(1970,1,1)</f>
        <v>41794.207638888889</v>
      </c>
      <c r="N3515" t="b">
        <v>0</v>
      </c>
      <c r="O3515">
        <v>44</v>
      </c>
      <c r="P3515" t="b">
        <v>1</v>
      </c>
      <c r="Q3515" t="s">
        <v>8271</v>
      </c>
      <c r="R3515" s="6">
        <f>E3515/D3515</f>
        <v>1.1839285714285714</v>
      </c>
      <c r="S3515" s="5">
        <f>O3515/E3515</f>
        <v>1.3273001508295626E-2</v>
      </c>
      <c r="T3515" t="s">
        <v>8310</v>
      </c>
      <c r="U3515" t="s">
        <v>8311</v>
      </c>
    </row>
    <row r="3516" spans="1:21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0">
        <f t="shared" si="110"/>
        <v>42020.846666666665</v>
      </c>
      <c r="L3516" s="13" t="str">
        <f t="shared" si="111"/>
        <v>2015</v>
      </c>
      <c r="M3516" s="10">
        <f>(((I3516/60)/60)/24)+DATE(1970,1,1)</f>
        <v>42037.207638888889</v>
      </c>
      <c r="N3516" t="b">
        <v>0</v>
      </c>
      <c r="O3516">
        <v>10</v>
      </c>
      <c r="P3516" t="b">
        <v>1</v>
      </c>
      <c r="Q3516" t="s">
        <v>8271</v>
      </c>
      <c r="R3516" s="6">
        <f>E3516/D3516</f>
        <v>1.1000000000000001</v>
      </c>
      <c r="S3516" s="5">
        <f>O3516/E3516</f>
        <v>1.8181818181818181E-2</v>
      </c>
      <c r="T3516" t="s">
        <v>8310</v>
      </c>
      <c r="U3516" t="s">
        <v>8311</v>
      </c>
    </row>
    <row r="3517" spans="1:21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0">
        <f t="shared" si="110"/>
        <v>42125.772812499999</v>
      </c>
      <c r="L3517" s="13" t="str">
        <f t="shared" si="111"/>
        <v>2015</v>
      </c>
      <c r="M3517" s="10">
        <f>(((I3517/60)/60)/24)+DATE(1970,1,1)</f>
        <v>42155.772812499999</v>
      </c>
      <c r="N3517" t="b">
        <v>0</v>
      </c>
      <c r="O3517">
        <v>46</v>
      </c>
      <c r="P3517" t="b">
        <v>1</v>
      </c>
      <c r="Q3517" t="s">
        <v>8271</v>
      </c>
      <c r="R3517" s="6">
        <f>E3517/D3517</f>
        <v>1.0266666666666666</v>
      </c>
      <c r="S3517" s="5">
        <f>O3517/E3517</f>
        <v>1.4935064935064935E-2</v>
      </c>
      <c r="T3517" t="s">
        <v>8310</v>
      </c>
      <c r="U3517" t="s">
        <v>8311</v>
      </c>
    </row>
    <row r="3518" spans="1:21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0">
        <f t="shared" si="110"/>
        <v>41856.010069444441</v>
      </c>
      <c r="L3518" s="13" t="str">
        <f t="shared" si="111"/>
        <v>2014</v>
      </c>
      <c r="M3518" s="10">
        <f>(((I3518/60)/60)/24)+DATE(1970,1,1)</f>
        <v>41890.125</v>
      </c>
      <c r="N3518" t="b">
        <v>0</v>
      </c>
      <c r="O3518">
        <v>11</v>
      </c>
      <c r="P3518" t="b">
        <v>1</v>
      </c>
      <c r="Q3518" t="s">
        <v>8271</v>
      </c>
      <c r="R3518" s="6">
        <f>E3518/D3518</f>
        <v>1</v>
      </c>
      <c r="S3518" s="5">
        <f>O3518/E3518</f>
        <v>4.4000000000000003E-3</v>
      </c>
      <c r="T3518" t="s">
        <v>8310</v>
      </c>
      <c r="U3518" t="s">
        <v>8311</v>
      </c>
    </row>
    <row r="3519" spans="1:21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0">
        <f t="shared" si="110"/>
        <v>41794.817523148151</v>
      </c>
      <c r="L3519" s="13" t="str">
        <f t="shared" si="111"/>
        <v>2014</v>
      </c>
      <c r="M3519" s="10">
        <f>(((I3519/60)/60)/24)+DATE(1970,1,1)</f>
        <v>41824.458333333336</v>
      </c>
      <c r="N3519" t="b">
        <v>0</v>
      </c>
      <c r="O3519">
        <v>13</v>
      </c>
      <c r="P3519" t="b">
        <v>1</v>
      </c>
      <c r="Q3519" t="s">
        <v>8271</v>
      </c>
      <c r="R3519" s="6">
        <f>E3519/D3519</f>
        <v>1</v>
      </c>
      <c r="S3519" s="5">
        <f>O3519/E3519</f>
        <v>3.2499999999999999E-3</v>
      </c>
      <c r="T3519" t="s">
        <v>8310</v>
      </c>
      <c r="U3519" t="s">
        <v>8311</v>
      </c>
    </row>
    <row r="3520" spans="1:21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0">
        <f t="shared" si="110"/>
        <v>41893.783553240741</v>
      </c>
      <c r="L3520" s="13" t="str">
        <f t="shared" si="111"/>
        <v>2014</v>
      </c>
      <c r="M3520" s="10">
        <f>(((I3520/60)/60)/24)+DATE(1970,1,1)</f>
        <v>41914.597916666666</v>
      </c>
      <c r="N3520" t="b">
        <v>0</v>
      </c>
      <c r="O3520">
        <v>33</v>
      </c>
      <c r="P3520" t="b">
        <v>1</v>
      </c>
      <c r="Q3520" t="s">
        <v>8271</v>
      </c>
      <c r="R3520" s="6">
        <f>E3520/D3520</f>
        <v>1.10046</v>
      </c>
      <c r="S3520" s="5">
        <f>O3520/E3520</f>
        <v>1.9991639859695036E-2</v>
      </c>
      <c r="T3520" t="s">
        <v>8310</v>
      </c>
      <c r="U3520" t="s">
        <v>8311</v>
      </c>
    </row>
    <row r="3521" spans="1:21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0">
        <f t="shared" si="110"/>
        <v>42037.598958333328</v>
      </c>
      <c r="L3521" s="13" t="str">
        <f t="shared" si="111"/>
        <v>2015</v>
      </c>
      <c r="M3521" s="10">
        <f>(((I3521/60)/60)/24)+DATE(1970,1,1)</f>
        <v>42067.598958333328</v>
      </c>
      <c r="N3521" t="b">
        <v>0</v>
      </c>
      <c r="O3521">
        <v>28</v>
      </c>
      <c r="P3521" t="b">
        <v>1</v>
      </c>
      <c r="Q3521" t="s">
        <v>8271</v>
      </c>
      <c r="R3521" s="6">
        <f>E3521/D3521</f>
        <v>1.0135000000000001</v>
      </c>
      <c r="S3521" s="5">
        <f>O3521/E3521</f>
        <v>1.3813517513566848E-2</v>
      </c>
      <c r="T3521" t="s">
        <v>8310</v>
      </c>
      <c r="U3521" t="s">
        <v>8311</v>
      </c>
    </row>
    <row r="3522" spans="1:21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0">
        <f t="shared" si="110"/>
        <v>42227.824212962965</v>
      </c>
      <c r="L3522" s="13" t="str">
        <f t="shared" si="111"/>
        <v>2015</v>
      </c>
      <c r="M3522" s="10">
        <f>(((I3522/60)/60)/24)+DATE(1970,1,1)</f>
        <v>42253.57430555555</v>
      </c>
      <c r="N3522" t="b">
        <v>0</v>
      </c>
      <c r="O3522">
        <v>21</v>
      </c>
      <c r="P3522" t="b">
        <v>1</v>
      </c>
      <c r="Q3522" t="s">
        <v>8271</v>
      </c>
      <c r="R3522" s="6">
        <f>E3522/D3522</f>
        <v>1.0075000000000001</v>
      </c>
      <c r="S3522" s="5">
        <f>O3522/E3522</f>
        <v>1.0421836228287842E-2</v>
      </c>
      <c r="T3522" t="s">
        <v>8310</v>
      </c>
      <c r="U3522" t="s">
        <v>8311</v>
      </c>
    </row>
    <row r="3523" spans="1:21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0">
        <f t="shared" ref="K3523:K3586" si="112">(((J3523/60)/60)/24)+DATE(1970,1,1)</f>
        <v>41881.361342592594</v>
      </c>
      <c r="L3523" s="13" t="str">
        <f t="shared" ref="L3523:L3586" si="113">TEXT(K3523,"yyyy")</f>
        <v>2014</v>
      </c>
      <c r="M3523" s="10">
        <f>(((I3523/60)/60)/24)+DATE(1970,1,1)</f>
        <v>41911.361342592594</v>
      </c>
      <c r="N3523" t="b">
        <v>0</v>
      </c>
      <c r="O3523">
        <v>13</v>
      </c>
      <c r="P3523" t="b">
        <v>1</v>
      </c>
      <c r="Q3523" t="s">
        <v>8271</v>
      </c>
      <c r="R3523" s="6">
        <f>E3523/D3523</f>
        <v>1.6942857142857144</v>
      </c>
      <c r="S3523" s="5">
        <f>O3523/E3523</f>
        <v>2.1922428330522766E-2</v>
      </c>
      <c r="T3523" t="s">
        <v>8310</v>
      </c>
      <c r="U3523" t="s">
        <v>8311</v>
      </c>
    </row>
    <row r="3524" spans="1:21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0">
        <f t="shared" si="112"/>
        <v>42234.789884259255</v>
      </c>
      <c r="L3524" s="13" t="str">
        <f t="shared" si="113"/>
        <v>2015</v>
      </c>
      <c r="M3524" s="10">
        <f>(((I3524/60)/60)/24)+DATE(1970,1,1)</f>
        <v>42262.420833333337</v>
      </c>
      <c r="N3524" t="b">
        <v>0</v>
      </c>
      <c r="O3524">
        <v>34</v>
      </c>
      <c r="P3524" t="b">
        <v>1</v>
      </c>
      <c r="Q3524" t="s">
        <v>8271</v>
      </c>
      <c r="R3524" s="6">
        <f>E3524/D3524</f>
        <v>1</v>
      </c>
      <c r="S3524" s="5">
        <f>O3524/E3524</f>
        <v>2.4372759856630826E-2</v>
      </c>
      <c r="T3524" t="s">
        <v>8310</v>
      </c>
      <c r="U3524" t="s">
        <v>8311</v>
      </c>
    </row>
    <row r="3525" spans="1:21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0">
        <f t="shared" si="112"/>
        <v>42581.397546296299</v>
      </c>
      <c r="L3525" s="13" t="str">
        <f t="shared" si="113"/>
        <v>2016</v>
      </c>
      <c r="M3525" s="10">
        <f>(((I3525/60)/60)/24)+DATE(1970,1,1)</f>
        <v>42638.958333333328</v>
      </c>
      <c r="N3525" t="b">
        <v>0</v>
      </c>
      <c r="O3525">
        <v>80</v>
      </c>
      <c r="P3525" t="b">
        <v>1</v>
      </c>
      <c r="Q3525" t="s">
        <v>8271</v>
      </c>
      <c r="R3525" s="6">
        <f>E3525/D3525</f>
        <v>1.1365000000000001</v>
      </c>
      <c r="S3525" s="5">
        <f>O3525/E3525</f>
        <v>1.7597888253409591E-2</v>
      </c>
      <c r="T3525" t="s">
        <v>8310</v>
      </c>
      <c r="U3525" t="s">
        <v>8311</v>
      </c>
    </row>
    <row r="3526" spans="1:21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0">
        <f t="shared" si="112"/>
        <v>41880.76357638889</v>
      </c>
      <c r="L3526" s="13" t="str">
        <f t="shared" si="113"/>
        <v>2014</v>
      </c>
      <c r="M3526" s="10">
        <f>(((I3526/60)/60)/24)+DATE(1970,1,1)</f>
        <v>41895.166666666664</v>
      </c>
      <c r="N3526" t="b">
        <v>0</v>
      </c>
      <c r="O3526">
        <v>74</v>
      </c>
      <c r="P3526" t="b">
        <v>1</v>
      </c>
      <c r="Q3526" t="s">
        <v>8271</v>
      </c>
      <c r="R3526" s="6">
        <f>E3526/D3526</f>
        <v>1.0156000000000001</v>
      </c>
      <c r="S3526" s="5">
        <f>O3526/E3526</f>
        <v>7.28633320204805E-3</v>
      </c>
      <c r="T3526" t="s">
        <v>8310</v>
      </c>
      <c r="U3526" t="s">
        <v>8311</v>
      </c>
    </row>
    <row r="3527" spans="1:21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0">
        <f t="shared" si="112"/>
        <v>42214.6956712963</v>
      </c>
      <c r="L3527" s="13" t="str">
        <f t="shared" si="113"/>
        <v>2015</v>
      </c>
      <c r="M3527" s="10">
        <f>(((I3527/60)/60)/24)+DATE(1970,1,1)</f>
        <v>42225.666666666672</v>
      </c>
      <c r="N3527" t="b">
        <v>0</v>
      </c>
      <c r="O3527">
        <v>7</v>
      </c>
      <c r="P3527" t="b">
        <v>1</v>
      </c>
      <c r="Q3527" t="s">
        <v>8271</v>
      </c>
      <c r="R3527" s="6">
        <f>E3527/D3527</f>
        <v>1.06</v>
      </c>
      <c r="S3527" s="5">
        <f>O3527/E3527</f>
        <v>1.3207547169811321E-2</v>
      </c>
      <c r="T3527" t="s">
        <v>8310</v>
      </c>
      <c r="U3527" t="s">
        <v>8311</v>
      </c>
    </row>
    <row r="3528" spans="1:21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0">
        <f t="shared" si="112"/>
        <v>42460.335312499999</v>
      </c>
      <c r="L3528" s="13" t="str">
        <f t="shared" si="113"/>
        <v>2016</v>
      </c>
      <c r="M3528" s="10">
        <f>(((I3528/60)/60)/24)+DATE(1970,1,1)</f>
        <v>42488.249305555553</v>
      </c>
      <c r="N3528" t="b">
        <v>0</v>
      </c>
      <c r="O3528">
        <v>34</v>
      </c>
      <c r="P3528" t="b">
        <v>1</v>
      </c>
      <c r="Q3528" t="s">
        <v>8271</v>
      </c>
      <c r="R3528" s="6">
        <f>E3528/D3528</f>
        <v>1.02</v>
      </c>
      <c r="S3528" s="5">
        <f>O3528/E3528</f>
        <v>1.0101010101010102E-2</v>
      </c>
      <c r="T3528" t="s">
        <v>8310</v>
      </c>
      <c r="U3528" t="s">
        <v>8311</v>
      </c>
    </row>
    <row r="3529" spans="1:21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0">
        <f t="shared" si="112"/>
        <v>42167.023206018523</v>
      </c>
      <c r="L3529" s="13" t="str">
        <f t="shared" si="113"/>
        <v>2015</v>
      </c>
      <c r="M3529" s="10">
        <f>(((I3529/60)/60)/24)+DATE(1970,1,1)</f>
        <v>42196.165972222225</v>
      </c>
      <c r="N3529" t="b">
        <v>0</v>
      </c>
      <c r="O3529">
        <v>86</v>
      </c>
      <c r="P3529" t="b">
        <v>1</v>
      </c>
      <c r="Q3529" t="s">
        <v>8271</v>
      </c>
      <c r="R3529" s="6">
        <f>E3529/D3529</f>
        <v>1.1691666666666667</v>
      </c>
      <c r="S3529" s="5">
        <f>O3529/E3529</f>
        <v>1.225944404846757E-2</v>
      </c>
      <c r="T3529" t="s">
        <v>8310</v>
      </c>
      <c r="U3529" t="s">
        <v>8311</v>
      </c>
    </row>
    <row r="3530" spans="1:21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0">
        <f t="shared" si="112"/>
        <v>42733.50136574074</v>
      </c>
      <c r="L3530" s="13" t="str">
        <f t="shared" si="113"/>
        <v>2016</v>
      </c>
      <c r="M3530" s="10">
        <f>(((I3530/60)/60)/24)+DATE(1970,1,1)</f>
        <v>42753.50136574074</v>
      </c>
      <c r="N3530" t="b">
        <v>0</v>
      </c>
      <c r="O3530">
        <v>37</v>
      </c>
      <c r="P3530" t="b">
        <v>1</v>
      </c>
      <c r="Q3530" t="s">
        <v>8271</v>
      </c>
      <c r="R3530" s="6">
        <f>E3530/D3530</f>
        <v>1.0115151515151515</v>
      </c>
      <c r="S3530" s="5">
        <f>O3530/E3530</f>
        <v>2.2168963451168363E-2</v>
      </c>
      <c r="T3530" t="s">
        <v>8310</v>
      </c>
      <c r="U3530" t="s">
        <v>8311</v>
      </c>
    </row>
    <row r="3531" spans="1:21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0">
        <f t="shared" si="112"/>
        <v>42177.761782407411</v>
      </c>
      <c r="L3531" s="13" t="str">
        <f t="shared" si="113"/>
        <v>2015</v>
      </c>
      <c r="M3531" s="10">
        <f>(((I3531/60)/60)/24)+DATE(1970,1,1)</f>
        <v>42198.041666666672</v>
      </c>
      <c r="N3531" t="b">
        <v>0</v>
      </c>
      <c r="O3531">
        <v>18</v>
      </c>
      <c r="P3531" t="b">
        <v>1</v>
      </c>
      <c r="Q3531" t="s">
        <v>8271</v>
      </c>
      <c r="R3531" s="6">
        <f>E3531/D3531</f>
        <v>1.32</v>
      </c>
      <c r="S3531" s="5">
        <f>O3531/E3531</f>
        <v>2.7272727272727271E-2</v>
      </c>
      <c r="T3531" t="s">
        <v>8310</v>
      </c>
      <c r="U3531" t="s">
        <v>8311</v>
      </c>
    </row>
    <row r="3532" spans="1:21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0">
        <f t="shared" si="112"/>
        <v>42442.623344907406</v>
      </c>
      <c r="L3532" s="13" t="str">
        <f t="shared" si="113"/>
        <v>2016</v>
      </c>
      <c r="M3532" s="10">
        <f>(((I3532/60)/60)/24)+DATE(1970,1,1)</f>
        <v>42470.833333333328</v>
      </c>
      <c r="N3532" t="b">
        <v>0</v>
      </c>
      <c r="O3532">
        <v>22</v>
      </c>
      <c r="P3532" t="b">
        <v>1</v>
      </c>
      <c r="Q3532" t="s">
        <v>8271</v>
      </c>
      <c r="R3532" s="6">
        <f>E3532/D3532</f>
        <v>1</v>
      </c>
      <c r="S3532" s="5">
        <f>O3532/E3532</f>
        <v>8.0000000000000002E-3</v>
      </c>
      <c r="T3532" t="s">
        <v>8310</v>
      </c>
      <c r="U3532" t="s">
        <v>8311</v>
      </c>
    </row>
    <row r="3533" spans="1:2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0">
        <f t="shared" si="112"/>
        <v>42521.654328703706</v>
      </c>
      <c r="L3533" s="13" t="str">
        <f t="shared" si="113"/>
        <v>2016</v>
      </c>
      <c r="M3533" s="10">
        <f>(((I3533/60)/60)/24)+DATE(1970,1,1)</f>
        <v>42551.654328703706</v>
      </c>
      <c r="N3533" t="b">
        <v>0</v>
      </c>
      <c r="O3533">
        <v>26</v>
      </c>
      <c r="P3533" t="b">
        <v>1</v>
      </c>
      <c r="Q3533" t="s">
        <v>8271</v>
      </c>
      <c r="R3533" s="6">
        <f>E3533/D3533</f>
        <v>1.28</v>
      </c>
      <c r="S3533" s="5">
        <f>O3533/E3533</f>
        <v>2.0312500000000001E-2</v>
      </c>
      <c r="T3533" t="s">
        <v>8310</v>
      </c>
      <c r="U3533" t="s">
        <v>8311</v>
      </c>
    </row>
    <row r="3534" spans="1:21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0">
        <f t="shared" si="112"/>
        <v>41884.599849537037</v>
      </c>
      <c r="L3534" s="13" t="str">
        <f t="shared" si="113"/>
        <v>2014</v>
      </c>
      <c r="M3534" s="10">
        <f>(((I3534/60)/60)/24)+DATE(1970,1,1)</f>
        <v>41900.165972222225</v>
      </c>
      <c r="N3534" t="b">
        <v>0</v>
      </c>
      <c r="O3534">
        <v>27</v>
      </c>
      <c r="P3534" t="b">
        <v>1</v>
      </c>
      <c r="Q3534" t="s">
        <v>8271</v>
      </c>
      <c r="R3534" s="6">
        <f>E3534/D3534</f>
        <v>1.1895833333333334</v>
      </c>
      <c r="S3534" s="5">
        <f>O3534/E3534</f>
        <v>2.3642732049036778E-2</v>
      </c>
      <c r="T3534" t="s">
        <v>8310</v>
      </c>
      <c r="U3534" t="s">
        <v>8311</v>
      </c>
    </row>
    <row r="3535" spans="1:21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0">
        <f t="shared" si="112"/>
        <v>42289.761192129634</v>
      </c>
      <c r="L3535" s="13" t="str">
        <f t="shared" si="113"/>
        <v>2015</v>
      </c>
      <c r="M3535" s="10">
        <f>(((I3535/60)/60)/24)+DATE(1970,1,1)</f>
        <v>42319.802858796291</v>
      </c>
      <c r="N3535" t="b">
        <v>0</v>
      </c>
      <c r="O3535">
        <v>8</v>
      </c>
      <c r="P3535" t="b">
        <v>1</v>
      </c>
      <c r="Q3535" t="s">
        <v>8271</v>
      </c>
      <c r="R3535" s="6">
        <f>E3535/D3535</f>
        <v>1.262</v>
      </c>
      <c r="S3535" s="5">
        <f>O3535/E3535</f>
        <v>1.2678288431061807E-2</v>
      </c>
      <c r="T3535" t="s">
        <v>8310</v>
      </c>
      <c r="U3535" t="s">
        <v>8311</v>
      </c>
    </row>
    <row r="3536" spans="1:21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0">
        <f t="shared" si="112"/>
        <v>42243.6252662037</v>
      </c>
      <c r="L3536" s="13" t="str">
        <f t="shared" si="113"/>
        <v>2015</v>
      </c>
      <c r="M3536" s="10">
        <f>(((I3536/60)/60)/24)+DATE(1970,1,1)</f>
        <v>42278.6252662037</v>
      </c>
      <c r="N3536" t="b">
        <v>0</v>
      </c>
      <c r="O3536">
        <v>204</v>
      </c>
      <c r="P3536" t="b">
        <v>1</v>
      </c>
      <c r="Q3536" t="s">
        <v>8271</v>
      </c>
      <c r="R3536" s="6">
        <f>E3536/D3536</f>
        <v>1.5620000000000001</v>
      </c>
      <c r="S3536" s="5">
        <f>O3536/E3536</f>
        <v>2.6120358514724711E-2</v>
      </c>
      <c r="T3536" t="s">
        <v>8310</v>
      </c>
      <c r="U3536" t="s">
        <v>8311</v>
      </c>
    </row>
    <row r="3537" spans="1:21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0">
        <f t="shared" si="112"/>
        <v>42248.640162037031</v>
      </c>
      <c r="L3537" s="13" t="str">
        <f t="shared" si="113"/>
        <v>2015</v>
      </c>
      <c r="M3537" s="10">
        <f>(((I3537/60)/60)/24)+DATE(1970,1,1)</f>
        <v>42279.75</v>
      </c>
      <c r="N3537" t="b">
        <v>0</v>
      </c>
      <c r="O3537">
        <v>46</v>
      </c>
      <c r="P3537" t="b">
        <v>1</v>
      </c>
      <c r="Q3537" t="s">
        <v>8271</v>
      </c>
      <c r="R3537" s="6">
        <f>E3537/D3537</f>
        <v>1.0315000000000001</v>
      </c>
      <c r="S3537" s="5">
        <f>O3537/E3537</f>
        <v>2.2297624818225885E-2</v>
      </c>
      <c r="T3537" t="s">
        <v>8310</v>
      </c>
      <c r="U3537" t="s">
        <v>8311</v>
      </c>
    </row>
    <row r="3538" spans="1:21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0">
        <f t="shared" si="112"/>
        <v>42328.727141203708</v>
      </c>
      <c r="L3538" s="13" t="str">
        <f t="shared" si="113"/>
        <v>2015</v>
      </c>
      <c r="M3538" s="10">
        <f>(((I3538/60)/60)/24)+DATE(1970,1,1)</f>
        <v>42358.499305555553</v>
      </c>
      <c r="N3538" t="b">
        <v>0</v>
      </c>
      <c r="O3538">
        <v>17</v>
      </c>
      <c r="P3538" t="b">
        <v>1</v>
      </c>
      <c r="Q3538" t="s">
        <v>8271</v>
      </c>
      <c r="R3538" s="6">
        <f>E3538/D3538</f>
        <v>1.5333333333333334</v>
      </c>
      <c r="S3538" s="5">
        <f>O3538/E3538</f>
        <v>7.3913043478260873E-2</v>
      </c>
      <c r="T3538" t="s">
        <v>8310</v>
      </c>
      <c r="U3538" t="s">
        <v>8311</v>
      </c>
    </row>
    <row r="3539" spans="1:21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0">
        <f t="shared" si="112"/>
        <v>41923.354351851849</v>
      </c>
      <c r="L3539" s="13" t="str">
        <f t="shared" si="113"/>
        <v>2014</v>
      </c>
      <c r="M3539" s="10">
        <f>(((I3539/60)/60)/24)+DATE(1970,1,1)</f>
        <v>41960.332638888889</v>
      </c>
      <c r="N3539" t="b">
        <v>0</v>
      </c>
      <c r="O3539">
        <v>28</v>
      </c>
      <c r="P3539" t="b">
        <v>1</v>
      </c>
      <c r="Q3539" t="s">
        <v>8271</v>
      </c>
      <c r="R3539" s="6">
        <f>E3539/D3539</f>
        <v>1.8044444444444445</v>
      </c>
      <c r="S3539" s="5">
        <f>O3539/E3539</f>
        <v>2.2988505747126436E-2</v>
      </c>
      <c r="T3539" t="s">
        <v>8310</v>
      </c>
      <c r="U3539" t="s">
        <v>8311</v>
      </c>
    </row>
    <row r="3540" spans="1:21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0">
        <f t="shared" si="112"/>
        <v>42571.420601851853</v>
      </c>
      <c r="L3540" s="13" t="str">
        <f t="shared" si="113"/>
        <v>2016</v>
      </c>
      <c r="M3540" s="10">
        <f>(((I3540/60)/60)/24)+DATE(1970,1,1)</f>
        <v>42599.420601851853</v>
      </c>
      <c r="N3540" t="b">
        <v>0</v>
      </c>
      <c r="O3540">
        <v>83</v>
      </c>
      <c r="P3540" t="b">
        <v>1</v>
      </c>
      <c r="Q3540" t="s">
        <v>8271</v>
      </c>
      <c r="R3540" s="6">
        <f>E3540/D3540</f>
        <v>1.2845</v>
      </c>
      <c r="S3540" s="5">
        <f>O3540/E3540</f>
        <v>3.2308291163876998E-2</v>
      </c>
      <c r="T3540" t="s">
        <v>8310</v>
      </c>
      <c r="U3540" t="s">
        <v>8311</v>
      </c>
    </row>
    <row r="3541" spans="1:21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0">
        <f t="shared" si="112"/>
        <v>42600.756041666667</v>
      </c>
      <c r="L3541" s="13" t="str">
        <f t="shared" si="113"/>
        <v>2016</v>
      </c>
      <c r="M3541" s="10">
        <f>(((I3541/60)/60)/24)+DATE(1970,1,1)</f>
        <v>42621.756041666667</v>
      </c>
      <c r="N3541" t="b">
        <v>0</v>
      </c>
      <c r="O3541">
        <v>13</v>
      </c>
      <c r="P3541" t="b">
        <v>1</v>
      </c>
      <c r="Q3541" t="s">
        <v>8271</v>
      </c>
      <c r="R3541" s="6">
        <f>E3541/D3541</f>
        <v>1.1966666666666668</v>
      </c>
      <c r="S3541" s="5">
        <f>O3541/E3541</f>
        <v>1.8105849582172703E-2</v>
      </c>
      <c r="T3541" t="s">
        <v>8310</v>
      </c>
      <c r="U3541" t="s">
        <v>8311</v>
      </c>
    </row>
    <row r="3542" spans="1:21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0">
        <f t="shared" si="112"/>
        <v>42517.003368055557</v>
      </c>
      <c r="L3542" s="13" t="str">
        <f t="shared" si="113"/>
        <v>2016</v>
      </c>
      <c r="M3542" s="10">
        <f>(((I3542/60)/60)/24)+DATE(1970,1,1)</f>
        <v>42547.003368055557</v>
      </c>
      <c r="N3542" t="b">
        <v>0</v>
      </c>
      <c r="O3542">
        <v>8</v>
      </c>
      <c r="P3542" t="b">
        <v>1</v>
      </c>
      <c r="Q3542" t="s">
        <v>8271</v>
      </c>
      <c r="R3542" s="6">
        <f>E3542/D3542</f>
        <v>1.23</v>
      </c>
      <c r="S3542" s="5">
        <f>O3542/E3542</f>
        <v>2.1680216802168022E-2</v>
      </c>
      <c r="T3542" t="s">
        <v>8310</v>
      </c>
      <c r="U3542" t="s">
        <v>8311</v>
      </c>
    </row>
    <row r="3543" spans="1:21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0">
        <f t="shared" si="112"/>
        <v>42222.730034722219</v>
      </c>
      <c r="L3543" s="13" t="str">
        <f t="shared" si="113"/>
        <v>2015</v>
      </c>
      <c r="M3543" s="10">
        <f>(((I3543/60)/60)/24)+DATE(1970,1,1)</f>
        <v>42247.730034722219</v>
      </c>
      <c r="N3543" t="b">
        <v>0</v>
      </c>
      <c r="O3543">
        <v>32</v>
      </c>
      <c r="P3543" t="b">
        <v>1</v>
      </c>
      <c r="Q3543" t="s">
        <v>8271</v>
      </c>
      <c r="R3543" s="6">
        <f>E3543/D3543</f>
        <v>1.05</v>
      </c>
      <c r="S3543" s="5">
        <f>O3543/E3543</f>
        <v>2.5396825396825397E-2</v>
      </c>
      <c r="T3543" t="s">
        <v>8310</v>
      </c>
      <c r="U3543" t="s">
        <v>8311</v>
      </c>
    </row>
    <row r="3544" spans="1:21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0">
        <f t="shared" si="112"/>
        <v>41829.599791666667</v>
      </c>
      <c r="L3544" s="13" t="str">
        <f t="shared" si="113"/>
        <v>2014</v>
      </c>
      <c r="M3544" s="10">
        <f>(((I3544/60)/60)/24)+DATE(1970,1,1)</f>
        <v>41889.599791666667</v>
      </c>
      <c r="N3544" t="b">
        <v>0</v>
      </c>
      <c r="O3544">
        <v>85</v>
      </c>
      <c r="P3544" t="b">
        <v>1</v>
      </c>
      <c r="Q3544" t="s">
        <v>8271</v>
      </c>
      <c r="R3544" s="6">
        <f>E3544/D3544</f>
        <v>1.0223636363636364</v>
      </c>
      <c r="S3544" s="5">
        <f>O3544/E3544</f>
        <v>1.5116485861639694E-2</v>
      </c>
      <c r="T3544" t="s">
        <v>8310</v>
      </c>
      <c r="U3544" t="s">
        <v>8311</v>
      </c>
    </row>
    <row r="3545" spans="1:21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0">
        <f t="shared" si="112"/>
        <v>42150.755312499998</v>
      </c>
      <c r="L3545" s="13" t="str">
        <f t="shared" si="113"/>
        <v>2015</v>
      </c>
      <c r="M3545" s="10">
        <f>(((I3545/60)/60)/24)+DATE(1970,1,1)</f>
        <v>42180.755312499998</v>
      </c>
      <c r="N3545" t="b">
        <v>0</v>
      </c>
      <c r="O3545">
        <v>29</v>
      </c>
      <c r="P3545" t="b">
        <v>1</v>
      </c>
      <c r="Q3545" t="s">
        <v>8271</v>
      </c>
      <c r="R3545" s="6">
        <f>E3545/D3545</f>
        <v>1.0466666666666666</v>
      </c>
      <c r="S3545" s="5">
        <f>O3545/E3545</f>
        <v>1.8471337579617834E-2</v>
      </c>
      <c r="T3545" t="s">
        <v>8310</v>
      </c>
      <c r="U3545" t="s">
        <v>8311</v>
      </c>
    </row>
    <row r="3546" spans="1:21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0">
        <f t="shared" si="112"/>
        <v>42040.831678240742</v>
      </c>
      <c r="L3546" s="13" t="str">
        <f t="shared" si="113"/>
        <v>2015</v>
      </c>
      <c r="M3546" s="10">
        <f>(((I3546/60)/60)/24)+DATE(1970,1,1)</f>
        <v>42070.831678240742</v>
      </c>
      <c r="N3546" t="b">
        <v>0</v>
      </c>
      <c r="O3546">
        <v>24</v>
      </c>
      <c r="P3546" t="b">
        <v>1</v>
      </c>
      <c r="Q3546" t="s">
        <v>8271</v>
      </c>
      <c r="R3546" s="6">
        <f>E3546/D3546</f>
        <v>1</v>
      </c>
      <c r="S3546" s="5">
        <f>O3546/E3546</f>
        <v>9.5999999999999992E-3</v>
      </c>
      <c r="T3546" t="s">
        <v>8310</v>
      </c>
      <c r="U3546" t="s">
        <v>8311</v>
      </c>
    </row>
    <row r="3547" spans="1:21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0">
        <f t="shared" si="112"/>
        <v>42075.807395833333</v>
      </c>
      <c r="L3547" s="13" t="str">
        <f t="shared" si="113"/>
        <v>2015</v>
      </c>
      <c r="M3547" s="10">
        <f>(((I3547/60)/60)/24)+DATE(1970,1,1)</f>
        <v>42105.807395833333</v>
      </c>
      <c r="N3547" t="b">
        <v>0</v>
      </c>
      <c r="O3547">
        <v>8</v>
      </c>
      <c r="P3547" t="b">
        <v>1</v>
      </c>
      <c r="Q3547" t="s">
        <v>8271</v>
      </c>
      <c r="R3547" s="6">
        <f>E3547/D3547</f>
        <v>1.004</v>
      </c>
      <c r="S3547" s="5">
        <f>O3547/E3547</f>
        <v>3.1872509960159362E-2</v>
      </c>
      <c r="T3547" t="s">
        <v>8310</v>
      </c>
      <c r="U3547" t="s">
        <v>8311</v>
      </c>
    </row>
    <row r="3548" spans="1:21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0">
        <f t="shared" si="112"/>
        <v>42073.660694444443</v>
      </c>
      <c r="L3548" s="13" t="str">
        <f t="shared" si="113"/>
        <v>2015</v>
      </c>
      <c r="M3548" s="10">
        <f>(((I3548/60)/60)/24)+DATE(1970,1,1)</f>
        <v>42095.165972222225</v>
      </c>
      <c r="N3548" t="b">
        <v>0</v>
      </c>
      <c r="O3548">
        <v>19</v>
      </c>
      <c r="P3548" t="b">
        <v>1</v>
      </c>
      <c r="Q3548" t="s">
        <v>8271</v>
      </c>
      <c r="R3548" s="6">
        <f>E3548/D3548</f>
        <v>1.0227272727272727</v>
      </c>
      <c r="S3548" s="5">
        <f>O3548/E3548</f>
        <v>1.6888888888888887E-2</v>
      </c>
      <c r="T3548" t="s">
        <v>8310</v>
      </c>
      <c r="U3548" t="s">
        <v>8311</v>
      </c>
    </row>
    <row r="3549" spans="1:21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0">
        <f t="shared" si="112"/>
        <v>42480.078715277778</v>
      </c>
      <c r="L3549" s="13" t="str">
        <f t="shared" si="113"/>
        <v>2016</v>
      </c>
      <c r="M3549" s="10">
        <f>(((I3549/60)/60)/24)+DATE(1970,1,1)</f>
        <v>42504.165972222225</v>
      </c>
      <c r="N3549" t="b">
        <v>0</v>
      </c>
      <c r="O3549">
        <v>336</v>
      </c>
      <c r="P3549" t="b">
        <v>1</v>
      </c>
      <c r="Q3549" t="s">
        <v>8271</v>
      </c>
      <c r="R3549" s="6">
        <f>E3549/D3549</f>
        <v>1.1440928571428572</v>
      </c>
      <c r="S3549" s="5">
        <f>O3549/E3549</f>
        <v>8.3909273098462279E-3</v>
      </c>
      <c r="T3549" t="s">
        <v>8310</v>
      </c>
      <c r="U3549" t="s">
        <v>8311</v>
      </c>
    </row>
    <row r="3550" spans="1:21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0">
        <f t="shared" si="112"/>
        <v>42411.942291666666</v>
      </c>
      <c r="L3550" s="13" t="str">
        <f t="shared" si="113"/>
        <v>2016</v>
      </c>
      <c r="M3550" s="10">
        <f>(((I3550/60)/60)/24)+DATE(1970,1,1)</f>
        <v>42434.041666666672</v>
      </c>
      <c r="N3550" t="b">
        <v>0</v>
      </c>
      <c r="O3550">
        <v>13</v>
      </c>
      <c r="P3550" t="b">
        <v>1</v>
      </c>
      <c r="Q3550" t="s">
        <v>8271</v>
      </c>
      <c r="R3550" s="6">
        <f>E3550/D3550</f>
        <v>1.019047619047619</v>
      </c>
      <c r="S3550" s="5">
        <f>O3550/E3550</f>
        <v>6.0747663551401869E-3</v>
      </c>
      <c r="T3550" t="s">
        <v>8310</v>
      </c>
      <c r="U3550" t="s">
        <v>8311</v>
      </c>
    </row>
    <row r="3551" spans="1:21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0">
        <f t="shared" si="112"/>
        <v>42223.394363425927</v>
      </c>
      <c r="L3551" s="13" t="str">
        <f t="shared" si="113"/>
        <v>2015</v>
      </c>
      <c r="M3551" s="10">
        <f>(((I3551/60)/60)/24)+DATE(1970,1,1)</f>
        <v>42251.394363425927</v>
      </c>
      <c r="N3551" t="b">
        <v>0</v>
      </c>
      <c r="O3551">
        <v>42</v>
      </c>
      <c r="P3551" t="b">
        <v>1</v>
      </c>
      <c r="Q3551" t="s">
        <v>8271</v>
      </c>
      <c r="R3551" s="6">
        <f>E3551/D3551</f>
        <v>1.02</v>
      </c>
      <c r="S3551" s="5">
        <f>O3551/E3551</f>
        <v>4.1176470588235294E-2</v>
      </c>
      <c r="T3551" t="s">
        <v>8310</v>
      </c>
      <c r="U3551" t="s">
        <v>8311</v>
      </c>
    </row>
    <row r="3552" spans="1:21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0">
        <f t="shared" si="112"/>
        <v>42462.893495370372</v>
      </c>
      <c r="L3552" s="13" t="str">
        <f t="shared" si="113"/>
        <v>2016</v>
      </c>
      <c r="M3552" s="10">
        <f>(((I3552/60)/60)/24)+DATE(1970,1,1)</f>
        <v>42492.893495370372</v>
      </c>
      <c r="N3552" t="b">
        <v>0</v>
      </c>
      <c r="O3552">
        <v>64</v>
      </c>
      <c r="P3552" t="b">
        <v>1</v>
      </c>
      <c r="Q3552" t="s">
        <v>8271</v>
      </c>
      <c r="R3552" s="6">
        <f>E3552/D3552</f>
        <v>1.048</v>
      </c>
      <c r="S3552" s="5">
        <f>O3552/E3552</f>
        <v>2.4427480916030534E-2</v>
      </c>
      <c r="T3552" t="s">
        <v>8310</v>
      </c>
      <c r="U3552" t="s">
        <v>8311</v>
      </c>
    </row>
    <row r="3553" spans="1:21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0">
        <f t="shared" si="112"/>
        <v>41753.515856481477</v>
      </c>
      <c r="L3553" s="13" t="str">
        <f t="shared" si="113"/>
        <v>2014</v>
      </c>
      <c r="M3553" s="10">
        <f>(((I3553/60)/60)/24)+DATE(1970,1,1)</f>
        <v>41781.921527777777</v>
      </c>
      <c r="N3553" t="b">
        <v>0</v>
      </c>
      <c r="O3553">
        <v>25</v>
      </c>
      <c r="P3553" t="b">
        <v>1</v>
      </c>
      <c r="Q3553" t="s">
        <v>8271</v>
      </c>
      <c r="R3553" s="6">
        <f>E3553/D3553</f>
        <v>1.0183333333333333</v>
      </c>
      <c r="S3553" s="5">
        <f>O3553/E3553</f>
        <v>1.6366612111292964E-2</v>
      </c>
      <c r="T3553" t="s">
        <v>8310</v>
      </c>
      <c r="U3553" t="s">
        <v>8311</v>
      </c>
    </row>
    <row r="3554" spans="1:21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0">
        <f t="shared" si="112"/>
        <v>41788.587083333332</v>
      </c>
      <c r="L3554" s="13" t="str">
        <f t="shared" si="113"/>
        <v>2014</v>
      </c>
      <c r="M3554" s="10">
        <f>(((I3554/60)/60)/24)+DATE(1970,1,1)</f>
        <v>41818.587083333332</v>
      </c>
      <c r="N3554" t="b">
        <v>0</v>
      </c>
      <c r="O3554">
        <v>20</v>
      </c>
      <c r="P3554" t="b">
        <v>1</v>
      </c>
      <c r="Q3554" t="s">
        <v>8271</v>
      </c>
      <c r="R3554" s="6">
        <f>E3554/D3554</f>
        <v>1</v>
      </c>
      <c r="S3554" s="5">
        <f>O3554/E3554</f>
        <v>2.5873221216041398E-2</v>
      </c>
      <c r="T3554" t="s">
        <v>8310</v>
      </c>
      <c r="U3554" t="s">
        <v>8311</v>
      </c>
    </row>
    <row r="3555" spans="1:21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0">
        <f t="shared" si="112"/>
        <v>42196.028703703705</v>
      </c>
      <c r="L3555" s="13" t="str">
        <f t="shared" si="113"/>
        <v>2015</v>
      </c>
      <c r="M3555" s="10">
        <f>(((I3555/60)/60)/24)+DATE(1970,1,1)</f>
        <v>42228</v>
      </c>
      <c r="N3555" t="b">
        <v>0</v>
      </c>
      <c r="O3555">
        <v>104</v>
      </c>
      <c r="P3555" t="b">
        <v>1</v>
      </c>
      <c r="Q3555" t="s">
        <v>8271</v>
      </c>
      <c r="R3555" s="6">
        <f>E3555/D3555</f>
        <v>1.0627272727272727</v>
      </c>
      <c r="S3555" s="5">
        <f>O3555/E3555</f>
        <v>1.7792985457656115E-2</v>
      </c>
      <c r="T3555" t="s">
        <v>8310</v>
      </c>
      <c r="U3555" t="s">
        <v>8311</v>
      </c>
    </row>
    <row r="3556" spans="1:21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0">
        <f t="shared" si="112"/>
        <v>42016.050451388888</v>
      </c>
      <c r="L3556" s="13" t="str">
        <f t="shared" si="113"/>
        <v>2015</v>
      </c>
      <c r="M3556" s="10">
        <f>(((I3556/60)/60)/24)+DATE(1970,1,1)</f>
        <v>42046.708333333328</v>
      </c>
      <c r="N3556" t="b">
        <v>0</v>
      </c>
      <c r="O3556">
        <v>53</v>
      </c>
      <c r="P3556" t="b">
        <v>1</v>
      </c>
      <c r="Q3556" t="s">
        <v>8271</v>
      </c>
      <c r="R3556" s="6">
        <f>E3556/D3556</f>
        <v>1.1342219999999998</v>
      </c>
      <c r="S3556" s="5">
        <f>O3556/E3556</f>
        <v>9.3456131163035111E-3</v>
      </c>
      <c r="T3556" t="s">
        <v>8310</v>
      </c>
      <c r="U3556" t="s">
        <v>8311</v>
      </c>
    </row>
    <row r="3557" spans="1:21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0">
        <f t="shared" si="112"/>
        <v>42661.442060185189</v>
      </c>
      <c r="L3557" s="13" t="str">
        <f t="shared" si="113"/>
        <v>2016</v>
      </c>
      <c r="M3557" s="10">
        <f>(((I3557/60)/60)/24)+DATE(1970,1,1)</f>
        <v>42691.483726851846</v>
      </c>
      <c r="N3557" t="b">
        <v>0</v>
      </c>
      <c r="O3557">
        <v>14</v>
      </c>
      <c r="P3557" t="b">
        <v>1</v>
      </c>
      <c r="Q3557" t="s">
        <v>8271</v>
      </c>
      <c r="R3557" s="6">
        <f>E3557/D3557</f>
        <v>1</v>
      </c>
      <c r="S3557" s="5">
        <f>O3557/E3557</f>
        <v>5.8333333333333336E-3</v>
      </c>
      <c r="T3557" t="s">
        <v>8310</v>
      </c>
      <c r="U3557" t="s">
        <v>8311</v>
      </c>
    </row>
    <row r="3558" spans="1:21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0">
        <f t="shared" si="112"/>
        <v>41808.649583333332</v>
      </c>
      <c r="L3558" s="13" t="str">
        <f t="shared" si="113"/>
        <v>2014</v>
      </c>
      <c r="M3558" s="10">
        <f>(((I3558/60)/60)/24)+DATE(1970,1,1)</f>
        <v>41868.649583333332</v>
      </c>
      <c r="N3558" t="b">
        <v>0</v>
      </c>
      <c r="O3558">
        <v>20</v>
      </c>
      <c r="P3558" t="b">
        <v>1</v>
      </c>
      <c r="Q3558" t="s">
        <v>8271</v>
      </c>
      <c r="R3558" s="6">
        <f>E3558/D3558</f>
        <v>1.0045454545454546</v>
      </c>
      <c r="S3558" s="5">
        <f>O3558/E3558</f>
        <v>9.0497737556561094E-3</v>
      </c>
      <c r="T3558" t="s">
        <v>8310</v>
      </c>
      <c r="U3558" t="s">
        <v>8311</v>
      </c>
    </row>
    <row r="3559" spans="1:21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0">
        <f t="shared" si="112"/>
        <v>41730.276747685188</v>
      </c>
      <c r="L3559" s="13" t="str">
        <f t="shared" si="113"/>
        <v>2014</v>
      </c>
      <c r="M3559" s="10">
        <f>(((I3559/60)/60)/24)+DATE(1970,1,1)</f>
        <v>41764.276747685188</v>
      </c>
      <c r="N3559" t="b">
        <v>0</v>
      </c>
      <c r="O3559">
        <v>558</v>
      </c>
      <c r="P3559" t="b">
        <v>1</v>
      </c>
      <c r="Q3559" t="s">
        <v>8271</v>
      </c>
      <c r="R3559" s="6">
        <f>E3559/D3559</f>
        <v>1.0003599999999999</v>
      </c>
      <c r="S3559" s="5">
        <f>O3559/E3559</f>
        <v>5.5779919229077529E-3</v>
      </c>
      <c r="T3559" t="s">
        <v>8310</v>
      </c>
      <c r="U3559" t="s">
        <v>8311</v>
      </c>
    </row>
    <row r="3560" spans="1:21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0">
        <f t="shared" si="112"/>
        <v>42139.816840277781</v>
      </c>
      <c r="L3560" s="13" t="str">
        <f t="shared" si="113"/>
        <v>2015</v>
      </c>
      <c r="M3560" s="10">
        <f>(((I3560/60)/60)/24)+DATE(1970,1,1)</f>
        <v>42181.875</v>
      </c>
      <c r="N3560" t="b">
        <v>0</v>
      </c>
      <c r="O3560">
        <v>22</v>
      </c>
      <c r="P3560" t="b">
        <v>1</v>
      </c>
      <c r="Q3560" t="s">
        <v>8271</v>
      </c>
      <c r="R3560" s="6">
        <f>E3560/D3560</f>
        <v>1.44</v>
      </c>
      <c r="S3560" s="5">
        <f>O3560/E3560</f>
        <v>4.3650793650793648E-2</v>
      </c>
      <c r="T3560" t="s">
        <v>8310</v>
      </c>
      <c r="U3560" t="s">
        <v>8311</v>
      </c>
    </row>
    <row r="3561" spans="1:21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0">
        <f t="shared" si="112"/>
        <v>42194.096157407403</v>
      </c>
      <c r="L3561" s="13" t="str">
        <f t="shared" si="113"/>
        <v>2015</v>
      </c>
      <c r="M3561" s="10">
        <f>(((I3561/60)/60)/24)+DATE(1970,1,1)</f>
        <v>42216.373611111107</v>
      </c>
      <c r="N3561" t="b">
        <v>0</v>
      </c>
      <c r="O3561">
        <v>24</v>
      </c>
      <c r="P3561" t="b">
        <v>1</v>
      </c>
      <c r="Q3561" t="s">
        <v>8271</v>
      </c>
      <c r="R3561" s="6">
        <f>E3561/D3561</f>
        <v>1.0349999999999999</v>
      </c>
      <c r="S3561" s="5">
        <f>O3561/E3561</f>
        <v>2.318840579710145E-2</v>
      </c>
      <c r="T3561" t="s">
        <v>8310</v>
      </c>
      <c r="U3561" t="s">
        <v>8311</v>
      </c>
    </row>
    <row r="3562" spans="1:21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0">
        <f t="shared" si="112"/>
        <v>42115.889652777783</v>
      </c>
      <c r="L3562" s="13" t="str">
        <f t="shared" si="113"/>
        <v>2015</v>
      </c>
      <c r="M3562" s="10">
        <f>(((I3562/60)/60)/24)+DATE(1970,1,1)</f>
        <v>42151.114583333328</v>
      </c>
      <c r="N3562" t="b">
        <v>0</v>
      </c>
      <c r="O3562">
        <v>74</v>
      </c>
      <c r="P3562" t="b">
        <v>1</v>
      </c>
      <c r="Q3562" t="s">
        <v>8271</v>
      </c>
      <c r="R3562" s="6">
        <f>E3562/D3562</f>
        <v>1.0843750000000001</v>
      </c>
      <c r="S3562" s="5">
        <f>O3562/E3562</f>
        <v>2.132564841498559E-2</v>
      </c>
      <c r="T3562" t="s">
        <v>8310</v>
      </c>
      <c r="U3562" t="s">
        <v>8311</v>
      </c>
    </row>
    <row r="3563" spans="1:21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0">
        <f t="shared" si="112"/>
        <v>42203.680300925931</v>
      </c>
      <c r="L3563" s="13" t="str">
        <f t="shared" si="113"/>
        <v>2015</v>
      </c>
      <c r="M3563" s="10">
        <f>(((I3563/60)/60)/24)+DATE(1970,1,1)</f>
        <v>42221.774999999994</v>
      </c>
      <c r="N3563" t="b">
        <v>0</v>
      </c>
      <c r="O3563">
        <v>54</v>
      </c>
      <c r="P3563" t="b">
        <v>1</v>
      </c>
      <c r="Q3563" t="s">
        <v>8271</v>
      </c>
      <c r="R3563" s="6">
        <f>E3563/D3563</f>
        <v>1.024</v>
      </c>
      <c r="S3563" s="5">
        <f>O3563/E3563</f>
        <v>2.1093750000000001E-2</v>
      </c>
      <c r="T3563" t="s">
        <v>8310</v>
      </c>
      <c r="U3563" t="s">
        <v>8311</v>
      </c>
    </row>
    <row r="3564" spans="1:21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0">
        <f t="shared" si="112"/>
        <v>42433.761886574073</v>
      </c>
      <c r="L3564" s="13" t="str">
        <f t="shared" si="113"/>
        <v>2016</v>
      </c>
      <c r="M3564" s="10">
        <f>(((I3564/60)/60)/24)+DATE(1970,1,1)</f>
        <v>42442.916666666672</v>
      </c>
      <c r="N3564" t="b">
        <v>0</v>
      </c>
      <c r="O3564">
        <v>31</v>
      </c>
      <c r="P3564" t="b">
        <v>1</v>
      </c>
      <c r="Q3564" t="s">
        <v>8271</v>
      </c>
      <c r="R3564" s="6">
        <f>E3564/D3564</f>
        <v>1.4888888888888889</v>
      </c>
      <c r="S3564" s="5">
        <f>O3564/E3564</f>
        <v>6.6098081023454158E-2</v>
      </c>
      <c r="T3564" t="s">
        <v>8310</v>
      </c>
      <c r="U3564" t="s">
        <v>8311</v>
      </c>
    </row>
    <row r="3565" spans="1:21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0">
        <f t="shared" si="112"/>
        <v>42555.671944444446</v>
      </c>
      <c r="L3565" s="13" t="str">
        <f t="shared" si="113"/>
        <v>2016</v>
      </c>
      <c r="M3565" s="10">
        <f>(((I3565/60)/60)/24)+DATE(1970,1,1)</f>
        <v>42583.791666666672</v>
      </c>
      <c r="N3565" t="b">
        <v>0</v>
      </c>
      <c r="O3565">
        <v>25</v>
      </c>
      <c r="P3565" t="b">
        <v>1</v>
      </c>
      <c r="Q3565" t="s">
        <v>8271</v>
      </c>
      <c r="R3565" s="6">
        <f>E3565/D3565</f>
        <v>1.0549000000000002</v>
      </c>
      <c r="S3565" s="5">
        <f>O3565/E3565</f>
        <v>4.7397857616835716E-2</v>
      </c>
      <c r="T3565" t="s">
        <v>8310</v>
      </c>
      <c r="U3565" t="s">
        <v>8311</v>
      </c>
    </row>
    <row r="3566" spans="1:21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0">
        <f t="shared" si="112"/>
        <v>42236.623252314821</v>
      </c>
      <c r="L3566" s="13" t="str">
        <f t="shared" si="113"/>
        <v>2015</v>
      </c>
      <c r="M3566" s="10">
        <f>(((I3566/60)/60)/24)+DATE(1970,1,1)</f>
        <v>42282.666666666672</v>
      </c>
      <c r="N3566" t="b">
        <v>0</v>
      </c>
      <c r="O3566">
        <v>17</v>
      </c>
      <c r="P3566" t="b">
        <v>1</v>
      </c>
      <c r="Q3566" t="s">
        <v>8271</v>
      </c>
      <c r="R3566" s="6">
        <f>E3566/D3566</f>
        <v>1.0049999999999999</v>
      </c>
      <c r="S3566" s="5">
        <f>O3566/E3566</f>
        <v>1.6915422885572139E-2</v>
      </c>
      <c r="T3566" t="s">
        <v>8310</v>
      </c>
      <c r="U3566" t="s">
        <v>8311</v>
      </c>
    </row>
    <row r="3567" spans="1:21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0">
        <f t="shared" si="112"/>
        <v>41974.743148148147</v>
      </c>
      <c r="L3567" s="13" t="str">
        <f t="shared" si="113"/>
        <v>2014</v>
      </c>
      <c r="M3567" s="10">
        <f>(((I3567/60)/60)/24)+DATE(1970,1,1)</f>
        <v>42004.743148148147</v>
      </c>
      <c r="N3567" t="b">
        <v>0</v>
      </c>
      <c r="O3567">
        <v>12</v>
      </c>
      <c r="P3567" t="b">
        <v>1</v>
      </c>
      <c r="Q3567" t="s">
        <v>8271</v>
      </c>
      <c r="R3567" s="6">
        <f>E3567/D3567</f>
        <v>1.3055555555555556</v>
      </c>
      <c r="S3567" s="5">
        <f>O3567/E3567</f>
        <v>1.0212765957446808E-2</v>
      </c>
      <c r="T3567" t="s">
        <v>8310</v>
      </c>
      <c r="U3567" t="s">
        <v>8311</v>
      </c>
    </row>
    <row r="3568" spans="1:21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0">
        <f t="shared" si="112"/>
        <v>41997.507905092592</v>
      </c>
      <c r="L3568" s="13" t="str">
        <f t="shared" si="113"/>
        <v>2014</v>
      </c>
      <c r="M3568" s="10">
        <f>(((I3568/60)/60)/24)+DATE(1970,1,1)</f>
        <v>42027.507905092592</v>
      </c>
      <c r="N3568" t="b">
        <v>0</v>
      </c>
      <c r="O3568">
        <v>38</v>
      </c>
      <c r="P3568" t="b">
        <v>1</v>
      </c>
      <c r="Q3568" t="s">
        <v>8271</v>
      </c>
      <c r="R3568" s="6">
        <f>E3568/D3568</f>
        <v>1.0475000000000001</v>
      </c>
      <c r="S3568" s="5">
        <f>O3568/E3568</f>
        <v>1.8138424821002388E-2</v>
      </c>
      <c r="T3568" t="s">
        <v>8310</v>
      </c>
      <c r="U3568" t="s">
        <v>8311</v>
      </c>
    </row>
    <row r="3569" spans="1:21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0">
        <f t="shared" si="112"/>
        <v>42135.810694444444</v>
      </c>
      <c r="L3569" s="13" t="str">
        <f t="shared" si="113"/>
        <v>2015</v>
      </c>
      <c r="M3569" s="10">
        <f>(((I3569/60)/60)/24)+DATE(1970,1,1)</f>
        <v>42165.810694444444</v>
      </c>
      <c r="N3569" t="b">
        <v>0</v>
      </c>
      <c r="O3569">
        <v>41</v>
      </c>
      <c r="P3569" t="b">
        <v>1</v>
      </c>
      <c r="Q3569" t="s">
        <v>8271</v>
      </c>
      <c r="R3569" s="6">
        <f>E3569/D3569</f>
        <v>1.0880000000000001</v>
      </c>
      <c r="S3569" s="5">
        <f>O3569/E3569</f>
        <v>3.7683823529411763E-2</v>
      </c>
      <c r="T3569" t="s">
        <v>8310</v>
      </c>
      <c r="U3569" t="s">
        <v>8311</v>
      </c>
    </row>
    <row r="3570" spans="1:21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0">
        <f t="shared" si="112"/>
        <v>41869.740671296298</v>
      </c>
      <c r="L3570" s="13" t="str">
        <f t="shared" si="113"/>
        <v>2014</v>
      </c>
      <c r="M3570" s="10">
        <f>(((I3570/60)/60)/24)+DATE(1970,1,1)</f>
        <v>41899.740671296298</v>
      </c>
      <c r="N3570" t="b">
        <v>0</v>
      </c>
      <c r="O3570">
        <v>19</v>
      </c>
      <c r="P3570" t="b">
        <v>1</v>
      </c>
      <c r="Q3570" t="s">
        <v>8271</v>
      </c>
      <c r="R3570" s="6">
        <f>E3570/D3570</f>
        <v>1.1100000000000001</v>
      </c>
      <c r="S3570" s="5">
        <f>O3570/E3570</f>
        <v>1.7117117117117116E-2</v>
      </c>
      <c r="T3570" t="s">
        <v>8310</v>
      </c>
      <c r="U3570" t="s">
        <v>8311</v>
      </c>
    </row>
    <row r="3571" spans="1:21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0">
        <f t="shared" si="112"/>
        <v>41982.688611111109</v>
      </c>
      <c r="L3571" s="13" t="str">
        <f t="shared" si="113"/>
        <v>2014</v>
      </c>
      <c r="M3571" s="10">
        <f>(((I3571/60)/60)/24)+DATE(1970,1,1)</f>
        <v>42012.688611111109</v>
      </c>
      <c r="N3571" t="b">
        <v>0</v>
      </c>
      <c r="O3571">
        <v>41</v>
      </c>
      <c r="P3571" t="b">
        <v>1</v>
      </c>
      <c r="Q3571" t="s">
        <v>8271</v>
      </c>
      <c r="R3571" s="6">
        <f>E3571/D3571</f>
        <v>1.0047999999999999</v>
      </c>
      <c r="S3571" s="5">
        <f>O3571/E3571</f>
        <v>8.1608280254777069E-3</v>
      </c>
      <c r="T3571" t="s">
        <v>8310</v>
      </c>
      <c r="U3571" t="s">
        <v>8311</v>
      </c>
    </row>
    <row r="3572" spans="1:21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0">
        <f t="shared" si="112"/>
        <v>41976.331979166673</v>
      </c>
      <c r="L3572" s="13" t="str">
        <f t="shared" si="113"/>
        <v>2014</v>
      </c>
      <c r="M3572" s="10">
        <f>(((I3572/60)/60)/24)+DATE(1970,1,1)</f>
        <v>42004.291666666672</v>
      </c>
      <c r="N3572" t="b">
        <v>0</v>
      </c>
      <c r="O3572">
        <v>26</v>
      </c>
      <c r="P3572" t="b">
        <v>1</v>
      </c>
      <c r="Q3572" t="s">
        <v>8271</v>
      </c>
      <c r="R3572" s="6">
        <f>E3572/D3572</f>
        <v>1.1435</v>
      </c>
      <c r="S3572" s="5">
        <f>O3572/E3572</f>
        <v>1.1368605159597726E-2</v>
      </c>
      <c r="T3572" t="s">
        <v>8310</v>
      </c>
      <c r="U3572" t="s">
        <v>8311</v>
      </c>
    </row>
    <row r="3573" spans="1:21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0">
        <f t="shared" si="112"/>
        <v>41912.858946759261</v>
      </c>
      <c r="L3573" s="13" t="str">
        <f t="shared" si="113"/>
        <v>2014</v>
      </c>
      <c r="M3573" s="10">
        <f>(((I3573/60)/60)/24)+DATE(1970,1,1)</f>
        <v>41942.858946759261</v>
      </c>
      <c r="N3573" t="b">
        <v>0</v>
      </c>
      <c r="O3573">
        <v>25</v>
      </c>
      <c r="P3573" t="b">
        <v>1</v>
      </c>
      <c r="Q3573" t="s">
        <v>8271</v>
      </c>
      <c r="R3573" s="6">
        <f>E3573/D3573</f>
        <v>1.2206666666666666</v>
      </c>
      <c r="S3573" s="5">
        <f>O3573/E3573</f>
        <v>1.3653741125068269E-2</v>
      </c>
      <c r="T3573" t="s">
        <v>8310</v>
      </c>
      <c r="U3573" t="s">
        <v>8311</v>
      </c>
    </row>
    <row r="3574" spans="1:21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0">
        <f t="shared" si="112"/>
        <v>42146.570393518516</v>
      </c>
      <c r="L3574" s="13" t="str">
        <f t="shared" si="113"/>
        <v>2015</v>
      </c>
      <c r="M3574" s="10">
        <f>(((I3574/60)/60)/24)+DATE(1970,1,1)</f>
        <v>42176.570393518516</v>
      </c>
      <c r="N3574" t="b">
        <v>0</v>
      </c>
      <c r="O3574">
        <v>9</v>
      </c>
      <c r="P3574" t="b">
        <v>1</v>
      </c>
      <c r="Q3574" t="s">
        <v>8271</v>
      </c>
      <c r="R3574" s="6">
        <f>E3574/D3574</f>
        <v>1</v>
      </c>
      <c r="S3574" s="5">
        <f>O3574/E3574</f>
        <v>1.7999999999999999E-2</v>
      </c>
      <c r="T3574" t="s">
        <v>8310</v>
      </c>
      <c r="U3574" t="s">
        <v>8311</v>
      </c>
    </row>
    <row r="3575" spans="1:21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0">
        <f t="shared" si="112"/>
        <v>41921.375532407408</v>
      </c>
      <c r="L3575" s="13" t="str">
        <f t="shared" si="113"/>
        <v>2014</v>
      </c>
      <c r="M3575" s="10">
        <f>(((I3575/60)/60)/24)+DATE(1970,1,1)</f>
        <v>41951.417199074072</v>
      </c>
      <c r="N3575" t="b">
        <v>0</v>
      </c>
      <c r="O3575">
        <v>78</v>
      </c>
      <c r="P3575" t="b">
        <v>1</v>
      </c>
      <c r="Q3575" t="s">
        <v>8271</v>
      </c>
      <c r="R3575" s="6">
        <f>E3575/D3575</f>
        <v>1.028</v>
      </c>
      <c r="S3575" s="5">
        <f>O3575/E3575</f>
        <v>2.5291828793774319E-2</v>
      </c>
      <c r="T3575" t="s">
        <v>8310</v>
      </c>
      <c r="U3575" t="s">
        <v>8311</v>
      </c>
    </row>
    <row r="3576" spans="1:21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0">
        <f t="shared" si="112"/>
        <v>41926.942685185182</v>
      </c>
      <c r="L3576" s="13" t="str">
        <f t="shared" si="113"/>
        <v>2014</v>
      </c>
      <c r="M3576" s="10">
        <f>(((I3576/60)/60)/24)+DATE(1970,1,1)</f>
        <v>41956.984351851846</v>
      </c>
      <c r="N3576" t="b">
        <v>0</v>
      </c>
      <c r="O3576">
        <v>45</v>
      </c>
      <c r="P3576" t="b">
        <v>1</v>
      </c>
      <c r="Q3576" t="s">
        <v>8271</v>
      </c>
      <c r="R3576" s="6">
        <f>E3576/D3576</f>
        <v>1.0612068965517241</v>
      </c>
      <c r="S3576" s="5">
        <f>O3576/E3576</f>
        <v>7.311129163281885E-3</v>
      </c>
      <c r="T3576" t="s">
        <v>8310</v>
      </c>
      <c r="U3576" t="s">
        <v>8311</v>
      </c>
    </row>
    <row r="3577" spans="1:21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0">
        <f t="shared" si="112"/>
        <v>42561.783877314811</v>
      </c>
      <c r="L3577" s="13" t="str">
        <f t="shared" si="113"/>
        <v>2016</v>
      </c>
      <c r="M3577" s="10">
        <f>(((I3577/60)/60)/24)+DATE(1970,1,1)</f>
        <v>42593.165972222225</v>
      </c>
      <c r="N3577" t="b">
        <v>0</v>
      </c>
      <c r="O3577">
        <v>102</v>
      </c>
      <c r="P3577" t="b">
        <v>1</v>
      </c>
      <c r="Q3577" t="s">
        <v>8271</v>
      </c>
      <c r="R3577" s="6">
        <f>E3577/D3577</f>
        <v>1.0133000000000001</v>
      </c>
      <c r="S3577" s="5">
        <f>O3577/E3577</f>
        <v>1.006612059607224E-2</v>
      </c>
      <c r="T3577" t="s">
        <v>8310</v>
      </c>
      <c r="U3577" t="s">
        <v>8311</v>
      </c>
    </row>
    <row r="3578" spans="1:21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0">
        <f t="shared" si="112"/>
        <v>42649.54923611111</v>
      </c>
      <c r="L3578" s="13" t="str">
        <f t="shared" si="113"/>
        <v>2016</v>
      </c>
      <c r="M3578" s="10">
        <f>(((I3578/60)/60)/24)+DATE(1970,1,1)</f>
        <v>42709.590902777782</v>
      </c>
      <c r="N3578" t="b">
        <v>0</v>
      </c>
      <c r="O3578">
        <v>5</v>
      </c>
      <c r="P3578" t="b">
        <v>1</v>
      </c>
      <c r="Q3578" t="s">
        <v>8271</v>
      </c>
      <c r="R3578" s="6">
        <f>E3578/D3578</f>
        <v>1</v>
      </c>
      <c r="S3578" s="5">
        <f>O3578/E3578</f>
        <v>0.05</v>
      </c>
      <c r="T3578" t="s">
        <v>8310</v>
      </c>
      <c r="U3578" t="s">
        <v>8311</v>
      </c>
    </row>
    <row r="3579" spans="1:21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0">
        <f t="shared" si="112"/>
        <v>42093.786840277782</v>
      </c>
      <c r="L3579" s="13" t="str">
        <f t="shared" si="113"/>
        <v>2015</v>
      </c>
      <c r="M3579" s="10">
        <f>(((I3579/60)/60)/24)+DATE(1970,1,1)</f>
        <v>42120.26944444445</v>
      </c>
      <c r="N3579" t="b">
        <v>0</v>
      </c>
      <c r="O3579">
        <v>27</v>
      </c>
      <c r="P3579" t="b">
        <v>1</v>
      </c>
      <c r="Q3579" t="s">
        <v>8271</v>
      </c>
      <c r="R3579" s="6">
        <f>E3579/D3579</f>
        <v>1.3</v>
      </c>
      <c r="S3579" s="5">
        <f>O3579/E3579</f>
        <v>3.4615384615384617E-2</v>
      </c>
      <c r="T3579" t="s">
        <v>8310</v>
      </c>
      <c r="U3579" t="s">
        <v>8311</v>
      </c>
    </row>
    <row r="3580" spans="1:21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0">
        <f t="shared" si="112"/>
        <v>42460.733530092592</v>
      </c>
      <c r="L3580" s="13" t="str">
        <f t="shared" si="113"/>
        <v>2016</v>
      </c>
      <c r="M3580" s="10">
        <f>(((I3580/60)/60)/24)+DATE(1970,1,1)</f>
        <v>42490.733530092592</v>
      </c>
      <c r="N3580" t="b">
        <v>0</v>
      </c>
      <c r="O3580">
        <v>37</v>
      </c>
      <c r="P3580" t="b">
        <v>1</v>
      </c>
      <c r="Q3580" t="s">
        <v>8271</v>
      </c>
      <c r="R3580" s="6">
        <f>E3580/D3580</f>
        <v>1.0001333333333333</v>
      </c>
      <c r="S3580" s="5">
        <f>O3580/E3580</f>
        <v>2.4663378216237833E-2</v>
      </c>
      <c r="T3580" t="s">
        <v>8310</v>
      </c>
      <c r="U3580" t="s">
        <v>8311</v>
      </c>
    </row>
    <row r="3581" spans="1:21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0">
        <f t="shared" si="112"/>
        <v>42430.762222222227</v>
      </c>
      <c r="L3581" s="13" t="str">
        <f t="shared" si="113"/>
        <v>2016</v>
      </c>
      <c r="M3581" s="10">
        <f>(((I3581/60)/60)/24)+DATE(1970,1,1)</f>
        <v>42460.720555555556</v>
      </c>
      <c r="N3581" t="b">
        <v>0</v>
      </c>
      <c r="O3581">
        <v>14</v>
      </c>
      <c r="P3581" t="b">
        <v>1</v>
      </c>
      <c r="Q3581" t="s">
        <v>8271</v>
      </c>
      <c r="R3581" s="6">
        <f>E3581/D3581</f>
        <v>1</v>
      </c>
      <c r="S3581" s="5">
        <f>O3581/E3581</f>
        <v>2.8000000000000001E-2</v>
      </c>
      <c r="T3581" t="s">
        <v>8310</v>
      </c>
      <c r="U3581" t="s">
        <v>8311</v>
      </c>
    </row>
    <row r="3582" spans="1:21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0">
        <f t="shared" si="112"/>
        <v>42026.176180555558</v>
      </c>
      <c r="L3582" s="13" t="str">
        <f t="shared" si="113"/>
        <v>2015</v>
      </c>
      <c r="M3582" s="10">
        <f>(((I3582/60)/60)/24)+DATE(1970,1,1)</f>
        <v>42064.207638888889</v>
      </c>
      <c r="N3582" t="b">
        <v>0</v>
      </c>
      <c r="O3582">
        <v>27</v>
      </c>
      <c r="P3582" t="b">
        <v>1</v>
      </c>
      <c r="Q3582" t="s">
        <v>8271</v>
      </c>
      <c r="R3582" s="6">
        <f>E3582/D3582</f>
        <v>1.1388888888888888</v>
      </c>
      <c r="S3582" s="5">
        <f>O3582/E3582</f>
        <v>2.6341463414634145E-2</v>
      </c>
      <c r="T3582" t="s">
        <v>8310</v>
      </c>
      <c r="U3582" t="s">
        <v>8311</v>
      </c>
    </row>
    <row r="3583" spans="1:21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0">
        <f t="shared" si="112"/>
        <v>41836.471180555556</v>
      </c>
      <c r="L3583" s="13" t="str">
        <f t="shared" si="113"/>
        <v>2014</v>
      </c>
      <c r="M3583" s="10">
        <f>(((I3583/60)/60)/24)+DATE(1970,1,1)</f>
        <v>41850.471180555556</v>
      </c>
      <c r="N3583" t="b">
        <v>0</v>
      </c>
      <c r="O3583">
        <v>45</v>
      </c>
      <c r="P3583" t="b">
        <v>1</v>
      </c>
      <c r="Q3583" t="s">
        <v>8271</v>
      </c>
      <c r="R3583" s="6">
        <f>E3583/D3583</f>
        <v>1</v>
      </c>
      <c r="S3583" s="5">
        <f>O3583/E3583</f>
        <v>0.03</v>
      </c>
      <c r="T3583" t="s">
        <v>8310</v>
      </c>
      <c r="U3583" t="s">
        <v>8311</v>
      </c>
    </row>
    <row r="3584" spans="1:21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0">
        <f t="shared" si="112"/>
        <v>42451.095856481479</v>
      </c>
      <c r="L3584" s="13" t="str">
        <f t="shared" si="113"/>
        <v>2016</v>
      </c>
      <c r="M3584" s="10">
        <f>(((I3584/60)/60)/24)+DATE(1970,1,1)</f>
        <v>42465.095856481479</v>
      </c>
      <c r="N3584" t="b">
        <v>0</v>
      </c>
      <c r="O3584">
        <v>49</v>
      </c>
      <c r="P3584" t="b">
        <v>1</v>
      </c>
      <c r="Q3584" t="s">
        <v>8271</v>
      </c>
      <c r="R3584" s="6">
        <f>E3584/D3584</f>
        <v>2.87</v>
      </c>
      <c r="S3584" s="5">
        <f>O3584/E3584</f>
        <v>1.7073170731707318E-2</v>
      </c>
      <c r="T3584" t="s">
        <v>8310</v>
      </c>
      <c r="U3584" t="s">
        <v>8311</v>
      </c>
    </row>
    <row r="3585" spans="1:21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0">
        <f t="shared" si="112"/>
        <v>42418.425983796296</v>
      </c>
      <c r="L3585" s="13" t="str">
        <f t="shared" si="113"/>
        <v>2016</v>
      </c>
      <c r="M3585" s="10">
        <f>(((I3585/60)/60)/24)+DATE(1970,1,1)</f>
        <v>42478.384317129632</v>
      </c>
      <c r="N3585" t="b">
        <v>0</v>
      </c>
      <c r="O3585">
        <v>24</v>
      </c>
      <c r="P3585" t="b">
        <v>1</v>
      </c>
      <c r="Q3585" t="s">
        <v>8271</v>
      </c>
      <c r="R3585" s="6">
        <f>E3585/D3585</f>
        <v>1.085</v>
      </c>
      <c r="S3585" s="5">
        <f>O3585/E3585</f>
        <v>7.3732718894009217E-3</v>
      </c>
      <c r="T3585" t="s">
        <v>8310</v>
      </c>
      <c r="U3585" t="s">
        <v>8311</v>
      </c>
    </row>
    <row r="3586" spans="1:21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0">
        <f t="shared" si="112"/>
        <v>42168.316481481481</v>
      </c>
      <c r="L3586" s="13" t="str">
        <f t="shared" si="113"/>
        <v>2015</v>
      </c>
      <c r="M3586" s="10">
        <f>(((I3586/60)/60)/24)+DATE(1970,1,1)</f>
        <v>42198.316481481481</v>
      </c>
      <c r="N3586" t="b">
        <v>0</v>
      </c>
      <c r="O3586">
        <v>112</v>
      </c>
      <c r="P3586" t="b">
        <v>1</v>
      </c>
      <c r="Q3586" t="s">
        <v>8271</v>
      </c>
      <c r="R3586" s="6">
        <f>E3586/D3586</f>
        <v>1.155</v>
      </c>
      <c r="S3586" s="5">
        <f>O3586/E3586</f>
        <v>3.2323232323232323E-2</v>
      </c>
      <c r="T3586" t="s">
        <v>8310</v>
      </c>
      <c r="U3586" t="s">
        <v>8311</v>
      </c>
    </row>
    <row r="3587" spans="1:21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0">
        <f t="shared" ref="K3587:K3650" si="114">(((J3587/60)/60)/24)+DATE(1970,1,1)</f>
        <v>41964.716319444444</v>
      </c>
      <c r="L3587" s="13" t="str">
        <f t="shared" ref="L3587:L3650" si="115">TEXT(K3587,"yyyy")</f>
        <v>2014</v>
      </c>
      <c r="M3587" s="10">
        <f>(((I3587/60)/60)/24)+DATE(1970,1,1)</f>
        <v>41994.716319444444</v>
      </c>
      <c r="N3587" t="b">
        <v>0</v>
      </c>
      <c r="O3587">
        <v>23</v>
      </c>
      <c r="P3587" t="b">
        <v>1</v>
      </c>
      <c r="Q3587" t="s">
        <v>8271</v>
      </c>
      <c r="R3587" s="6">
        <f>E3587/D3587</f>
        <v>1.1911764705882353</v>
      </c>
      <c r="S3587" s="5">
        <f>O3587/E3587</f>
        <v>5.6790123456790121E-3</v>
      </c>
      <c r="T3587" t="s">
        <v>8310</v>
      </c>
      <c r="U3587" t="s">
        <v>8311</v>
      </c>
    </row>
    <row r="3588" spans="1:2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0">
        <f t="shared" si="114"/>
        <v>42576.697569444441</v>
      </c>
      <c r="L3588" s="13" t="str">
        <f t="shared" si="115"/>
        <v>2016</v>
      </c>
      <c r="M3588" s="10">
        <f>(((I3588/60)/60)/24)+DATE(1970,1,1)</f>
        <v>42636.697569444441</v>
      </c>
      <c r="N3588" t="b">
        <v>0</v>
      </c>
      <c r="O3588">
        <v>54</v>
      </c>
      <c r="P3588" t="b">
        <v>1</v>
      </c>
      <c r="Q3588" t="s">
        <v>8271</v>
      </c>
      <c r="R3588" s="6">
        <f>E3588/D3588</f>
        <v>1.0942666666666667</v>
      </c>
      <c r="S3588" s="5">
        <f>O3588/E3588</f>
        <v>6.5797489947605706E-3</v>
      </c>
      <c r="T3588" t="s">
        <v>8310</v>
      </c>
      <c r="U3588" t="s">
        <v>8311</v>
      </c>
    </row>
    <row r="3589" spans="1:21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0">
        <f t="shared" si="114"/>
        <v>42503.539976851855</v>
      </c>
      <c r="L3589" s="13" t="str">
        <f t="shared" si="115"/>
        <v>2016</v>
      </c>
      <c r="M3589" s="10">
        <f>(((I3589/60)/60)/24)+DATE(1970,1,1)</f>
        <v>42548.791666666672</v>
      </c>
      <c r="N3589" t="b">
        <v>0</v>
      </c>
      <c r="O3589">
        <v>28</v>
      </c>
      <c r="P3589" t="b">
        <v>1</v>
      </c>
      <c r="Q3589" t="s">
        <v>8271</v>
      </c>
      <c r="R3589" s="6">
        <f>E3589/D3589</f>
        <v>1.266</v>
      </c>
      <c r="S3589" s="5">
        <f>O3589/E3589</f>
        <v>4.4233807266982623E-2</v>
      </c>
      <c r="T3589" t="s">
        <v>8310</v>
      </c>
      <c r="U3589" t="s">
        <v>8311</v>
      </c>
    </row>
    <row r="3590" spans="1:21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0">
        <f t="shared" si="114"/>
        <v>42101.828819444447</v>
      </c>
      <c r="L3590" s="13" t="str">
        <f t="shared" si="115"/>
        <v>2015</v>
      </c>
      <c r="M3590" s="10">
        <f>(((I3590/60)/60)/24)+DATE(1970,1,1)</f>
        <v>42123.958333333328</v>
      </c>
      <c r="N3590" t="b">
        <v>0</v>
      </c>
      <c r="O3590">
        <v>11</v>
      </c>
      <c r="P3590" t="b">
        <v>1</v>
      </c>
      <c r="Q3590" t="s">
        <v>8271</v>
      </c>
      <c r="R3590" s="6">
        <f>E3590/D3590</f>
        <v>1.0049999999999999</v>
      </c>
      <c r="S3590" s="5">
        <f>O3590/E3590</f>
        <v>5.4726368159203981E-2</v>
      </c>
      <c r="T3590" t="s">
        <v>8310</v>
      </c>
      <c r="U3590" t="s">
        <v>8311</v>
      </c>
    </row>
    <row r="3591" spans="1:21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0">
        <f t="shared" si="114"/>
        <v>42125.647534722222</v>
      </c>
      <c r="L3591" s="13" t="str">
        <f t="shared" si="115"/>
        <v>2015</v>
      </c>
      <c r="M3591" s="10">
        <f>(((I3591/60)/60)/24)+DATE(1970,1,1)</f>
        <v>42150.647534722222</v>
      </c>
      <c r="N3591" t="b">
        <v>0</v>
      </c>
      <c r="O3591">
        <v>62</v>
      </c>
      <c r="P3591" t="b">
        <v>1</v>
      </c>
      <c r="Q3591" t="s">
        <v>8271</v>
      </c>
      <c r="R3591" s="6">
        <f>E3591/D3591</f>
        <v>1.2749999999999999</v>
      </c>
      <c r="S3591" s="5">
        <f>O3591/E3591</f>
        <v>1.215686274509804E-2</v>
      </c>
      <c r="T3591" t="s">
        <v>8310</v>
      </c>
      <c r="U3591" t="s">
        <v>8311</v>
      </c>
    </row>
    <row r="3592" spans="1:21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0">
        <f t="shared" si="114"/>
        <v>41902.333726851852</v>
      </c>
      <c r="L3592" s="13" t="str">
        <f t="shared" si="115"/>
        <v>2014</v>
      </c>
      <c r="M3592" s="10">
        <f>(((I3592/60)/60)/24)+DATE(1970,1,1)</f>
        <v>41932.333726851852</v>
      </c>
      <c r="N3592" t="b">
        <v>0</v>
      </c>
      <c r="O3592">
        <v>73</v>
      </c>
      <c r="P3592" t="b">
        <v>1</v>
      </c>
      <c r="Q3592" t="s">
        <v>8271</v>
      </c>
      <c r="R3592" s="6">
        <f>E3592/D3592</f>
        <v>1.0005999999999999</v>
      </c>
      <c r="S3592" s="5">
        <f>O3592/E3592</f>
        <v>1.4591245252848292E-2</v>
      </c>
      <c r="T3592" t="s">
        <v>8310</v>
      </c>
      <c r="U3592" t="s">
        <v>8311</v>
      </c>
    </row>
    <row r="3593" spans="1:21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0">
        <f t="shared" si="114"/>
        <v>42003.948425925926</v>
      </c>
      <c r="L3593" s="13" t="str">
        <f t="shared" si="115"/>
        <v>2014</v>
      </c>
      <c r="M3593" s="10">
        <f>(((I3593/60)/60)/24)+DATE(1970,1,1)</f>
        <v>42028.207638888889</v>
      </c>
      <c r="N3593" t="b">
        <v>0</v>
      </c>
      <c r="O3593">
        <v>18</v>
      </c>
      <c r="P3593" t="b">
        <v>1</v>
      </c>
      <c r="Q3593" t="s">
        <v>8271</v>
      </c>
      <c r="R3593" s="6">
        <f>E3593/D3593</f>
        <v>1.75</v>
      </c>
      <c r="S3593" s="5">
        <f>O3593/E3593</f>
        <v>1.4693877551020407E-2</v>
      </c>
      <c r="T3593" t="s">
        <v>8310</v>
      </c>
      <c r="U3593" t="s">
        <v>8311</v>
      </c>
    </row>
    <row r="3594" spans="1:21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0">
        <f t="shared" si="114"/>
        <v>41988.829942129625</v>
      </c>
      <c r="L3594" s="13" t="str">
        <f t="shared" si="115"/>
        <v>2014</v>
      </c>
      <c r="M3594" s="10">
        <f>(((I3594/60)/60)/24)+DATE(1970,1,1)</f>
        <v>42046.207638888889</v>
      </c>
      <c r="N3594" t="b">
        <v>0</v>
      </c>
      <c r="O3594">
        <v>35</v>
      </c>
      <c r="P3594" t="b">
        <v>1</v>
      </c>
      <c r="Q3594" t="s">
        <v>8271</v>
      </c>
      <c r="R3594" s="6">
        <f>E3594/D3594</f>
        <v>1.2725</v>
      </c>
      <c r="S3594" s="5">
        <f>O3594/E3594</f>
        <v>1.37524557956778E-2</v>
      </c>
      <c r="T3594" t="s">
        <v>8310</v>
      </c>
      <c r="U3594" t="s">
        <v>8311</v>
      </c>
    </row>
    <row r="3595" spans="1:21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0">
        <f t="shared" si="114"/>
        <v>41974.898599537039</v>
      </c>
      <c r="L3595" s="13" t="str">
        <f t="shared" si="115"/>
        <v>2014</v>
      </c>
      <c r="M3595" s="10">
        <f>(((I3595/60)/60)/24)+DATE(1970,1,1)</f>
        <v>42009.851388888885</v>
      </c>
      <c r="N3595" t="b">
        <v>0</v>
      </c>
      <c r="O3595">
        <v>43</v>
      </c>
      <c r="P3595" t="b">
        <v>1</v>
      </c>
      <c r="Q3595" t="s">
        <v>8271</v>
      </c>
      <c r="R3595" s="6">
        <f>E3595/D3595</f>
        <v>1.1063333333333334</v>
      </c>
      <c r="S3595" s="5">
        <f>O3595/E3595</f>
        <v>1.2955709551069599E-2</v>
      </c>
      <c r="T3595" t="s">
        <v>8310</v>
      </c>
      <c r="U3595" t="s">
        <v>8311</v>
      </c>
    </row>
    <row r="3596" spans="1:21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0">
        <f t="shared" si="114"/>
        <v>42592.066921296297</v>
      </c>
      <c r="L3596" s="13" t="str">
        <f t="shared" si="115"/>
        <v>2016</v>
      </c>
      <c r="M3596" s="10">
        <f>(((I3596/60)/60)/24)+DATE(1970,1,1)</f>
        <v>42617.066921296297</v>
      </c>
      <c r="N3596" t="b">
        <v>0</v>
      </c>
      <c r="O3596">
        <v>36</v>
      </c>
      <c r="P3596" t="b">
        <v>1</v>
      </c>
      <c r="Q3596" t="s">
        <v>8271</v>
      </c>
      <c r="R3596" s="6">
        <f>E3596/D3596</f>
        <v>1.2593749999999999</v>
      </c>
      <c r="S3596" s="5">
        <f>O3596/E3596</f>
        <v>1.7866004962779156E-2</v>
      </c>
      <c r="T3596" t="s">
        <v>8310</v>
      </c>
      <c r="U3596" t="s">
        <v>8311</v>
      </c>
    </row>
    <row r="3597" spans="1:21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0">
        <f t="shared" si="114"/>
        <v>42050.008368055554</v>
      </c>
      <c r="L3597" s="13" t="str">
        <f t="shared" si="115"/>
        <v>2015</v>
      </c>
      <c r="M3597" s="10">
        <f>(((I3597/60)/60)/24)+DATE(1970,1,1)</f>
        <v>42076.290972222225</v>
      </c>
      <c r="N3597" t="b">
        <v>0</v>
      </c>
      <c r="O3597">
        <v>62</v>
      </c>
      <c r="P3597" t="b">
        <v>1</v>
      </c>
      <c r="Q3597" t="s">
        <v>8271</v>
      </c>
      <c r="R3597" s="6">
        <f>E3597/D3597</f>
        <v>1.1850000000000001</v>
      </c>
      <c r="S3597" s="5">
        <f>O3597/E3597</f>
        <v>2.0123336579032782E-2</v>
      </c>
      <c r="T3597" t="s">
        <v>8310</v>
      </c>
      <c r="U3597" t="s">
        <v>8311</v>
      </c>
    </row>
    <row r="3598" spans="1:21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0">
        <f t="shared" si="114"/>
        <v>41856.715069444443</v>
      </c>
      <c r="L3598" s="13" t="str">
        <f t="shared" si="115"/>
        <v>2014</v>
      </c>
      <c r="M3598" s="10">
        <f>(((I3598/60)/60)/24)+DATE(1970,1,1)</f>
        <v>41877.715069444443</v>
      </c>
      <c r="N3598" t="b">
        <v>0</v>
      </c>
      <c r="O3598">
        <v>15</v>
      </c>
      <c r="P3598" t="b">
        <v>1</v>
      </c>
      <c r="Q3598" t="s">
        <v>8271</v>
      </c>
      <c r="R3598" s="6">
        <f>E3598/D3598</f>
        <v>1.0772727272727274</v>
      </c>
      <c r="S3598" s="5">
        <f>O3598/E3598</f>
        <v>1.2658227848101266E-2</v>
      </c>
      <c r="T3598" t="s">
        <v>8310</v>
      </c>
      <c r="U3598" t="s">
        <v>8311</v>
      </c>
    </row>
    <row r="3599" spans="1:21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0">
        <f t="shared" si="114"/>
        <v>42417.585532407407</v>
      </c>
      <c r="L3599" s="13" t="str">
        <f t="shared" si="115"/>
        <v>2016</v>
      </c>
      <c r="M3599" s="10">
        <f>(((I3599/60)/60)/24)+DATE(1970,1,1)</f>
        <v>42432.249305555553</v>
      </c>
      <c r="N3599" t="b">
        <v>0</v>
      </c>
      <c r="O3599">
        <v>33</v>
      </c>
      <c r="P3599" t="b">
        <v>1</v>
      </c>
      <c r="Q3599" t="s">
        <v>8271</v>
      </c>
      <c r="R3599" s="6">
        <f>E3599/D3599</f>
        <v>1.026</v>
      </c>
      <c r="S3599" s="5">
        <f>O3599/E3599</f>
        <v>1.2865497076023392E-2</v>
      </c>
      <c r="T3599" t="s">
        <v>8310</v>
      </c>
      <c r="U3599" t="s">
        <v>8311</v>
      </c>
    </row>
    <row r="3600" spans="1:21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0">
        <f t="shared" si="114"/>
        <v>41866.79886574074</v>
      </c>
      <c r="L3600" s="13" t="str">
        <f t="shared" si="115"/>
        <v>2014</v>
      </c>
      <c r="M3600" s="10">
        <f>(((I3600/60)/60)/24)+DATE(1970,1,1)</f>
        <v>41885.207638888889</v>
      </c>
      <c r="N3600" t="b">
        <v>0</v>
      </c>
      <c r="O3600">
        <v>27</v>
      </c>
      <c r="P3600" t="b">
        <v>1</v>
      </c>
      <c r="Q3600" t="s">
        <v>8271</v>
      </c>
      <c r="R3600" s="6">
        <f>E3600/D3600</f>
        <v>1.101</v>
      </c>
      <c r="S3600" s="5">
        <f>O3600/E3600</f>
        <v>2.4523160762942781E-2</v>
      </c>
      <c r="T3600" t="s">
        <v>8310</v>
      </c>
      <c r="U3600" t="s">
        <v>8311</v>
      </c>
    </row>
    <row r="3601" spans="1:21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0">
        <f t="shared" si="114"/>
        <v>42220.79487268519</v>
      </c>
      <c r="L3601" s="13" t="str">
        <f t="shared" si="115"/>
        <v>2015</v>
      </c>
      <c r="M3601" s="10">
        <f>(((I3601/60)/60)/24)+DATE(1970,1,1)</f>
        <v>42246</v>
      </c>
      <c r="N3601" t="b">
        <v>0</v>
      </c>
      <c r="O3601">
        <v>17</v>
      </c>
      <c r="P3601" t="b">
        <v>1</v>
      </c>
      <c r="Q3601" t="s">
        <v>8271</v>
      </c>
      <c r="R3601" s="6">
        <f>E3601/D3601</f>
        <v>2.02</v>
      </c>
      <c r="S3601" s="5">
        <f>O3601/E3601</f>
        <v>1.6831683168316833E-2</v>
      </c>
      <c r="T3601" t="s">
        <v>8310</v>
      </c>
      <c r="U3601" t="s">
        <v>8311</v>
      </c>
    </row>
    <row r="3602" spans="1:21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0">
        <f t="shared" si="114"/>
        <v>42628.849120370374</v>
      </c>
      <c r="L3602" s="13" t="str">
        <f t="shared" si="115"/>
        <v>2016</v>
      </c>
      <c r="M3602" s="10">
        <f>(((I3602/60)/60)/24)+DATE(1970,1,1)</f>
        <v>42656.849120370374</v>
      </c>
      <c r="N3602" t="b">
        <v>0</v>
      </c>
      <c r="O3602">
        <v>4</v>
      </c>
      <c r="P3602" t="b">
        <v>1</v>
      </c>
      <c r="Q3602" t="s">
        <v>8271</v>
      </c>
      <c r="R3602" s="6">
        <f>E3602/D3602</f>
        <v>1.3</v>
      </c>
      <c r="S3602" s="5">
        <f>O3602/E3602</f>
        <v>0.30769230769230771</v>
      </c>
      <c r="T3602" t="s">
        <v>8310</v>
      </c>
      <c r="U3602" t="s">
        <v>8311</v>
      </c>
    </row>
    <row r="3603" spans="1:21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0">
        <f t="shared" si="114"/>
        <v>41990.99863425926</v>
      </c>
      <c r="L3603" s="13" t="str">
        <f t="shared" si="115"/>
        <v>2014</v>
      </c>
      <c r="M3603" s="10">
        <f>(((I3603/60)/60)/24)+DATE(1970,1,1)</f>
        <v>42020.99863425926</v>
      </c>
      <c r="N3603" t="b">
        <v>0</v>
      </c>
      <c r="O3603">
        <v>53</v>
      </c>
      <c r="P3603" t="b">
        <v>1</v>
      </c>
      <c r="Q3603" t="s">
        <v>8271</v>
      </c>
      <c r="R3603" s="6">
        <f>E3603/D3603</f>
        <v>1.0435000000000001</v>
      </c>
      <c r="S3603" s="5">
        <f>O3603/E3603</f>
        <v>2.5395304264494489E-2</v>
      </c>
      <c r="T3603" t="s">
        <v>8310</v>
      </c>
      <c r="U3603" t="s">
        <v>8311</v>
      </c>
    </row>
    <row r="3604" spans="1:21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0">
        <f t="shared" si="114"/>
        <v>42447.894432870366</v>
      </c>
      <c r="L3604" s="13" t="str">
        <f t="shared" si="115"/>
        <v>2016</v>
      </c>
      <c r="M3604" s="10">
        <f>(((I3604/60)/60)/24)+DATE(1970,1,1)</f>
        <v>42507.894432870366</v>
      </c>
      <c r="N3604" t="b">
        <v>0</v>
      </c>
      <c r="O3604">
        <v>49</v>
      </c>
      <c r="P3604" t="b">
        <v>1</v>
      </c>
      <c r="Q3604" t="s">
        <v>8271</v>
      </c>
      <c r="R3604" s="6">
        <f>E3604/D3604</f>
        <v>1.0004999999999999</v>
      </c>
      <c r="S3604" s="5">
        <f>O3604/E3604</f>
        <v>1.2243878060969516E-2</v>
      </c>
      <c r="T3604" t="s">
        <v>8310</v>
      </c>
      <c r="U3604" t="s">
        <v>8311</v>
      </c>
    </row>
    <row r="3605" spans="1:21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0">
        <f t="shared" si="114"/>
        <v>42283.864351851851</v>
      </c>
      <c r="L3605" s="13" t="str">
        <f t="shared" si="115"/>
        <v>2015</v>
      </c>
      <c r="M3605" s="10">
        <f>(((I3605/60)/60)/24)+DATE(1970,1,1)</f>
        <v>42313.906018518523</v>
      </c>
      <c r="N3605" t="b">
        <v>0</v>
      </c>
      <c r="O3605">
        <v>57</v>
      </c>
      <c r="P3605" t="b">
        <v>1</v>
      </c>
      <c r="Q3605" t="s">
        <v>8271</v>
      </c>
      <c r="R3605" s="6">
        <f>E3605/D3605</f>
        <v>1.7066666666666668</v>
      </c>
      <c r="S3605" s="5">
        <f>O3605/E3605</f>
        <v>2.2265625000000001E-2</v>
      </c>
      <c r="T3605" t="s">
        <v>8310</v>
      </c>
      <c r="U3605" t="s">
        <v>8311</v>
      </c>
    </row>
    <row r="3606" spans="1:21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0">
        <f t="shared" si="114"/>
        <v>42483.015694444446</v>
      </c>
      <c r="L3606" s="13" t="str">
        <f t="shared" si="115"/>
        <v>2016</v>
      </c>
      <c r="M3606" s="10">
        <f>(((I3606/60)/60)/24)+DATE(1970,1,1)</f>
        <v>42489.290972222225</v>
      </c>
      <c r="N3606" t="b">
        <v>0</v>
      </c>
      <c r="O3606">
        <v>69</v>
      </c>
      <c r="P3606" t="b">
        <v>1</v>
      </c>
      <c r="Q3606" t="s">
        <v>8271</v>
      </c>
      <c r="R3606" s="6">
        <f>E3606/D3606</f>
        <v>1.1283333333333334</v>
      </c>
      <c r="S3606" s="5">
        <f>O3606/E3606</f>
        <v>2.0384047267355983E-2</v>
      </c>
      <c r="T3606" t="s">
        <v>8310</v>
      </c>
      <c r="U3606" t="s">
        <v>8311</v>
      </c>
    </row>
    <row r="3607" spans="1:21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0">
        <f t="shared" si="114"/>
        <v>42383.793124999997</v>
      </c>
      <c r="L3607" s="13" t="str">
        <f t="shared" si="115"/>
        <v>2016</v>
      </c>
      <c r="M3607" s="10">
        <f>(((I3607/60)/60)/24)+DATE(1970,1,1)</f>
        <v>42413.793124999997</v>
      </c>
      <c r="N3607" t="b">
        <v>0</v>
      </c>
      <c r="O3607">
        <v>15</v>
      </c>
      <c r="P3607" t="b">
        <v>1</v>
      </c>
      <c r="Q3607" t="s">
        <v>8271</v>
      </c>
      <c r="R3607" s="6">
        <f>E3607/D3607</f>
        <v>1.84</v>
      </c>
      <c r="S3607" s="5">
        <f>O3607/E3607</f>
        <v>3.2608695652173912E-2</v>
      </c>
      <c r="T3607" t="s">
        <v>8310</v>
      </c>
      <c r="U3607" t="s">
        <v>8311</v>
      </c>
    </row>
    <row r="3608" spans="1:21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0">
        <f t="shared" si="114"/>
        <v>42566.604826388888</v>
      </c>
      <c r="L3608" s="13" t="str">
        <f t="shared" si="115"/>
        <v>2016</v>
      </c>
      <c r="M3608" s="10">
        <f>(((I3608/60)/60)/24)+DATE(1970,1,1)</f>
        <v>42596.604826388888</v>
      </c>
      <c r="N3608" t="b">
        <v>0</v>
      </c>
      <c r="O3608">
        <v>64</v>
      </c>
      <c r="P3608" t="b">
        <v>1</v>
      </c>
      <c r="Q3608" t="s">
        <v>8271</v>
      </c>
      <c r="R3608" s="6">
        <f>E3608/D3608</f>
        <v>1.3026666666666666</v>
      </c>
      <c r="S3608" s="5">
        <f>O3608/E3608</f>
        <v>1.6376663254861822E-2</v>
      </c>
      <c r="T3608" t="s">
        <v>8310</v>
      </c>
      <c r="U3608" t="s">
        <v>8311</v>
      </c>
    </row>
    <row r="3609" spans="1:21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0">
        <f t="shared" si="114"/>
        <v>42338.963912037041</v>
      </c>
      <c r="L3609" s="13" t="str">
        <f t="shared" si="115"/>
        <v>2015</v>
      </c>
      <c r="M3609" s="10">
        <f>(((I3609/60)/60)/24)+DATE(1970,1,1)</f>
        <v>42353</v>
      </c>
      <c r="N3609" t="b">
        <v>0</v>
      </c>
      <c r="O3609">
        <v>20</v>
      </c>
      <c r="P3609" t="b">
        <v>1</v>
      </c>
      <c r="Q3609" t="s">
        <v>8271</v>
      </c>
      <c r="R3609" s="6">
        <f>E3609/D3609</f>
        <v>1.0545454545454545</v>
      </c>
      <c r="S3609" s="5">
        <f>O3609/E3609</f>
        <v>3.4482758620689655E-2</v>
      </c>
      <c r="T3609" t="s">
        <v>8310</v>
      </c>
      <c r="U3609" t="s">
        <v>8311</v>
      </c>
    </row>
    <row r="3610" spans="1:21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0">
        <f t="shared" si="114"/>
        <v>42506.709375000006</v>
      </c>
      <c r="L3610" s="13" t="str">
        <f t="shared" si="115"/>
        <v>2016</v>
      </c>
      <c r="M3610" s="10">
        <f>(((I3610/60)/60)/24)+DATE(1970,1,1)</f>
        <v>42538.583333333328</v>
      </c>
      <c r="N3610" t="b">
        <v>0</v>
      </c>
      <c r="O3610">
        <v>27</v>
      </c>
      <c r="P3610" t="b">
        <v>1</v>
      </c>
      <c r="Q3610" t="s">
        <v>8271</v>
      </c>
      <c r="R3610" s="6">
        <f>E3610/D3610</f>
        <v>1</v>
      </c>
      <c r="S3610" s="5">
        <f>O3610/E3610</f>
        <v>3.3750000000000002E-2</v>
      </c>
      <c r="T3610" t="s">
        <v>8310</v>
      </c>
      <c r="U3610" t="s">
        <v>8311</v>
      </c>
    </row>
    <row r="3611" spans="1:21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0">
        <f t="shared" si="114"/>
        <v>42429.991724537031</v>
      </c>
      <c r="L3611" s="13" t="str">
        <f t="shared" si="115"/>
        <v>2016</v>
      </c>
      <c r="M3611" s="10">
        <f>(((I3611/60)/60)/24)+DATE(1970,1,1)</f>
        <v>42459.950057870374</v>
      </c>
      <c r="N3611" t="b">
        <v>0</v>
      </c>
      <c r="O3611">
        <v>21</v>
      </c>
      <c r="P3611" t="b">
        <v>1</v>
      </c>
      <c r="Q3611" t="s">
        <v>8271</v>
      </c>
      <c r="R3611" s="6">
        <f>E3611/D3611</f>
        <v>1.5331632653061225</v>
      </c>
      <c r="S3611" s="5">
        <f>O3611/E3611</f>
        <v>6.9883527454242932E-3</v>
      </c>
      <c r="T3611" t="s">
        <v>8310</v>
      </c>
      <c r="U3611" t="s">
        <v>8311</v>
      </c>
    </row>
    <row r="3612" spans="1:21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0">
        <f t="shared" si="114"/>
        <v>42203.432129629626</v>
      </c>
      <c r="L3612" s="13" t="str">
        <f t="shared" si="115"/>
        <v>2015</v>
      </c>
      <c r="M3612" s="10">
        <f>(((I3612/60)/60)/24)+DATE(1970,1,1)</f>
        <v>42233.432129629626</v>
      </c>
      <c r="N3612" t="b">
        <v>0</v>
      </c>
      <c r="O3612">
        <v>31</v>
      </c>
      <c r="P3612" t="b">
        <v>1</v>
      </c>
      <c r="Q3612" t="s">
        <v>8271</v>
      </c>
      <c r="R3612" s="6">
        <f>E3612/D3612</f>
        <v>1.623</v>
      </c>
      <c r="S3612" s="5">
        <f>O3612/E3612</f>
        <v>1.9100431300061615E-2</v>
      </c>
      <c r="T3612" t="s">
        <v>8310</v>
      </c>
      <c r="U3612" t="s">
        <v>8311</v>
      </c>
    </row>
    <row r="3613" spans="1:21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0">
        <f t="shared" si="114"/>
        <v>42072.370381944449</v>
      </c>
      <c r="L3613" s="13" t="str">
        <f t="shared" si="115"/>
        <v>2015</v>
      </c>
      <c r="M3613" s="10">
        <f>(((I3613/60)/60)/24)+DATE(1970,1,1)</f>
        <v>42102.370381944449</v>
      </c>
      <c r="N3613" t="b">
        <v>0</v>
      </c>
      <c r="O3613">
        <v>51</v>
      </c>
      <c r="P3613" t="b">
        <v>1</v>
      </c>
      <c r="Q3613" t="s">
        <v>8271</v>
      </c>
      <c r="R3613" s="6">
        <f>E3613/D3613</f>
        <v>1.36</v>
      </c>
      <c r="S3613" s="5">
        <f>O3613/E3613</f>
        <v>1.4999999999999999E-2</v>
      </c>
      <c r="T3613" t="s">
        <v>8310</v>
      </c>
      <c r="U3613" t="s">
        <v>8311</v>
      </c>
    </row>
    <row r="3614" spans="1:21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0">
        <f t="shared" si="114"/>
        <v>41789.726979166669</v>
      </c>
      <c r="L3614" s="13" t="str">
        <f t="shared" si="115"/>
        <v>2014</v>
      </c>
      <c r="M3614" s="10">
        <f>(((I3614/60)/60)/24)+DATE(1970,1,1)</f>
        <v>41799.726979166669</v>
      </c>
      <c r="N3614" t="b">
        <v>0</v>
      </c>
      <c r="O3614">
        <v>57</v>
      </c>
      <c r="P3614" t="b">
        <v>1</v>
      </c>
      <c r="Q3614" t="s">
        <v>8271</v>
      </c>
      <c r="R3614" s="6">
        <f>E3614/D3614</f>
        <v>1.444</v>
      </c>
      <c r="S3614" s="5">
        <f>O3614/E3614</f>
        <v>7.8947368421052634E-3</v>
      </c>
      <c r="T3614" t="s">
        <v>8310</v>
      </c>
      <c r="U3614" t="s">
        <v>8311</v>
      </c>
    </row>
    <row r="3615" spans="1:21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0">
        <f t="shared" si="114"/>
        <v>41788.58997685185</v>
      </c>
      <c r="L3615" s="13" t="str">
        <f t="shared" si="115"/>
        <v>2014</v>
      </c>
      <c r="M3615" s="10">
        <f>(((I3615/60)/60)/24)+DATE(1970,1,1)</f>
        <v>41818.58997685185</v>
      </c>
      <c r="N3615" t="b">
        <v>0</v>
      </c>
      <c r="O3615">
        <v>20</v>
      </c>
      <c r="P3615" t="b">
        <v>1</v>
      </c>
      <c r="Q3615" t="s">
        <v>8271</v>
      </c>
      <c r="R3615" s="6">
        <f>E3615/D3615</f>
        <v>1</v>
      </c>
      <c r="S3615" s="5">
        <f>O3615/E3615</f>
        <v>1.6E-2</v>
      </c>
      <c r="T3615" t="s">
        <v>8310</v>
      </c>
      <c r="U3615" t="s">
        <v>8311</v>
      </c>
    </row>
    <row r="3616" spans="1:21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0">
        <f t="shared" si="114"/>
        <v>42144.041851851856</v>
      </c>
      <c r="L3616" s="13" t="str">
        <f t="shared" si="115"/>
        <v>2015</v>
      </c>
      <c r="M3616" s="10">
        <f>(((I3616/60)/60)/24)+DATE(1970,1,1)</f>
        <v>42174.041851851856</v>
      </c>
      <c r="N3616" t="b">
        <v>0</v>
      </c>
      <c r="O3616">
        <v>71</v>
      </c>
      <c r="P3616" t="b">
        <v>1</v>
      </c>
      <c r="Q3616" t="s">
        <v>8271</v>
      </c>
      <c r="R3616" s="6">
        <f>E3616/D3616</f>
        <v>1.008</v>
      </c>
      <c r="S3616" s="5">
        <f>O3616/E3616</f>
        <v>2.8174603174603175E-2</v>
      </c>
      <c r="T3616" t="s">
        <v>8310</v>
      </c>
      <c r="U3616" t="s">
        <v>8311</v>
      </c>
    </row>
    <row r="3617" spans="1:21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0">
        <f t="shared" si="114"/>
        <v>42318.593703703707</v>
      </c>
      <c r="L3617" s="13" t="str">
        <f t="shared" si="115"/>
        <v>2015</v>
      </c>
      <c r="M3617" s="10">
        <f>(((I3617/60)/60)/24)+DATE(1970,1,1)</f>
        <v>42348.593703703707</v>
      </c>
      <c r="N3617" t="b">
        <v>0</v>
      </c>
      <c r="O3617">
        <v>72</v>
      </c>
      <c r="P3617" t="b">
        <v>1</v>
      </c>
      <c r="Q3617" t="s">
        <v>8271</v>
      </c>
      <c r="R3617" s="6">
        <f>E3617/D3617</f>
        <v>1.0680000000000001</v>
      </c>
      <c r="S3617" s="5">
        <f>O3617/E3617</f>
        <v>2.6966292134831461E-2</v>
      </c>
      <c r="T3617" t="s">
        <v>8310</v>
      </c>
      <c r="U3617" t="s">
        <v>8311</v>
      </c>
    </row>
    <row r="3618" spans="1:21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0">
        <f t="shared" si="114"/>
        <v>42052.949814814812</v>
      </c>
      <c r="L3618" s="13" t="str">
        <f t="shared" si="115"/>
        <v>2015</v>
      </c>
      <c r="M3618" s="10">
        <f>(((I3618/60)/60)/24)+DATE(1970,1,1)</f>
        <v>42082.908148148148</v>
      </c>
      <c r="N3618" t="b">
        <v>0</v>
      </c>
      <c r="O3618">
        <v>45</v>
      </c>
      <c r="P3618" t="b">
        <v>1</v>
      </c>
      <c r="Q3618" t="s">
        <v>8271</v>
      </c>
      <c r="R3618" s="6">
        <f>E3618/D3618</f>
        <v>1.248</v>
      </c>
      <c r="S3618" s="5">
        <f>O3618/E3618</f>
        <v>1.4423076923076924E-2</v>
      </c>
      <c r="T3618" t="s">
        <v>8310</v>
      </c>
      <c r="U3618" t="s">
        <v>8311</v>
      </c>
    </row>
    <row r="3619" spans="1:21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0">
        <f t="shared" si="114"/>
        <v>42779.610289351855</v>
      </c>
      <c r="L3619" s="13" t="str">
        <f t="shared" si="115"/>
        <v>2017</v>
      </c>
      <c r="M3619" s="10">
        <f>(((I3619/60)/60)/24)+DATE(1970,1,1)</f>
        <v>42794</v>
      </c>
      <c r="N3619" t="b">
        <v>0</v>
      </c>
      <c r="O3619">
        <v>51</v>
      </c>
      <c r="P3619" t="b">
        <v>1</v>
      </c>
      <c r="Q3619" t="s">
        <v>8271</v>
      </c>
      <c r="R3619" s="6">
        <f>E3619/D3619</f>
        <v>1.1891891891891893</v>
      </c>
      <c r="S3619" s="5">
        <f>O3619/E3619</f>
        <v>5.7954545454545453E-2</v>
      </c>
      <c r="T3619" t="s">
        <v>8310</v>
      </c>
      <c r="U3619" t="s">
        <v>8311</v>
      </c>
    </row>
    <row r="3620" spans="1:21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0">
        <f t="shared" si="114"/>
        <v>42128.627893518518</v>
      </c>
      <c r="L3620" s="13" t="str">
        <f t="shared" si="115"/>
        <v>2015</v>
      </c>
      <c r="M3620" s="10">
        <f>(((I3620/60)/60)/24)+DATE(1970,1,1)</f>
        <v>42158.627893518518</v>
      </c>
      <c r="N3620" t="b">
        <v>0</v>
      </c>
      <c r="O3620">
        <v>56</v>
      </c>
      <c r="P3620" t="b">
        <v>1</v>
      </c>
      <c r="Q3620" t="s">
        <v>8271</v>
      </c>
      <c r="R3620" s="6">
        <f>E3620/D3620</f>
        <v>1.01</v>
      </c>
      <c r="S3620" s="5">
        <f>O3620/E3620</f>
        <v>2.7722772277227723E-2</v>
      </c>
      <c r="T3620" t="s">
        <v>8310</v>
      </c>
      <c r="U3620" t="s">
        <v>8311</v>
      </c>
    </row>
    <row r="3621" spans="1:21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0">
        <f t="shared" si="114"/>
        <v>42661.132245370376</v>
      </c>
      <c r="L3621" s="13" t="str">
        <f t="shared" si="115"/>
        <v>2016</v>
      </c>
      <c r="M3621" s="10">
        <f>(((I3621/60)/60)/24)+DATE(1970,1,1)</f>
        <v>42693.916666666672</v>
      </c>
      <c r="N3621" t="b">
        <v>0</v>
      </c>
      <c r="O3621">
        <v>17</v>
      </c>
      <c r="P3621" t="b">
        <v>1</v>
      </c>
      <c r="Q3621" t="s">
        <v>8271</v>
      </c>
      <c r="R3621" s="6">
        <f>E3621/D3621</f>
        <v>1.1299999999999999</v>
      </c>
      <c r="S3621" s="5">
        <f>O3621/E3621</f>
        <v>1.5044247787610619E-2</v>
      </c>
      <c r="T3621" t="s">
        <v>8310</v>
      </c>
      <c r="U3621" t="s">
        <v>8311</v>
      </c>
    </row>
    <row r="3622" spans="1:21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0">
        <f t="shared" si="114"/>
        <v>42037.938206018516</v>
      </c>
      <c r="L3622" s="13" t="str">
        <f t="shared" si="115"/>
        <v>2015</v>
      </c>
      <c r="M3622" s="10">
        <f>(((I3622/60)/60)/24)+DATE(1970,1,1)</f>
        <v>42068.166666666672</v>
      </c>
      <c r="N3622" t="b">
        <v>0</v>
      </c>
      <c r="O3622">
        <v>197</v>
      </c>
      <c r="P3622" t="b">
        <v>1</v>
      </c>
      <c r="Q3622" t="s">
        <v>8271</v>
      </c>
      <c r="R3622" s="6">
        <f>E3622/D3622</f>
        <v>1.0519047619047619</v>
      </c>
      <c r="S3622" s="5">
        <f>O3622/E3622</f>
        <v>1.7836124943413308E-2</v>
      </c>
      <c r="T3622" t="s">
        <v>8310</v>
      </c>
      <c r="U3622" t="s">
        <v>8311</v>
      </c>
    </row>
    <row r="3623" spans="1:21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0">
        <f t="shared" si="114"/>
        <v>42619.935694444444</v>
      </c>
      <c r="L3623" s="13" t="str">
        <f t="shared" si="115"/>
        <v>2016</v>
      </c>
      <c r="M3623" s="10">
        <f>(((I3623/60)/60)/24)+DATE(1970,1,1)</f>
        <v>42643.875</v>
      </c>
      <c r="N3623" t="b">
        <v>0</v>
      </c>
      <c r="O3623">
        <v>70</v>
      </c>
      <c r="P3623" t="b">
        <v>1</v>
      </c>
      <c r="Q3623" t="s">
        <v>8271</v>
      </c>
      <c r="R3623" s="6">
        <f>E3623/D3623</f>
        <v>1.0973333333333333</v>
      </c>
      <c r="S3623" s="5">
        <f>O3623/E3623</f>
        <v>2.12636695018226E-2</v>
      </c>
      <c r="T3623" t="s">
        <v>8310</v>
      </c>
      <c r="U3623" t="s">
        <v>8311</v>
      </c>
    </row>
    <row r="3624" spans="1:21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0">
        <f t="shared" si="114"/>
        <v>41877.221886574072</v>
      </c>
      <c r="L3624" s="13" t="str">
        <f t="shared" si="115"/>
        <v>2014</v>
      </c>
      <c r="M3624" s="10">
        <f>(((I3624/60)/60)/24)+DATE(1970,1,1)</f>
        <v>41910.140972222223</v>
      </c>
      <c r="N3624" t="b">
        <v>0</v>
      </c>
      <c r="O3624">
        <v>21</v>
      </c>
      <c r="P3624" t="b">
        <v>1</v>
      </c>
      <c r="Q3624" t="s">
        <v>8271</v>
      </c>
      <c r="R3624" s="6">
        <f>E3624/D3624</f>
        <v>1.00099</v>
      </c>
      <c r="S3624" s="5">
        <f>O3624/E3624</f>
        <v>2.0979230561743872E-2</v>
      </c>
      <c r="T3624" t="s">
        <v>8310</v>
      </c>
      <c r="U3624" t="s">
        <v>8311</v>
      </c>
    </row>
    <row r="3625" spans="1:21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0">
        <f t="shared" si="114"/>
        <v>41828.736921296295</v>
      </c>
      <c r="L3625" s="13" t="str">
        <f t="shared" si="115"/>
        <v>2014</v>
      </c>
      <c r="M3625" s="10">
        <f>(((I3625/60)/60)/24)+DATE(1970,1,1)</f>
        <v>41846.291666666664</v>
      </c>
      <c r="N3625" t="b">
        <v>0</v>
      </c>
      <c r="O3625">
        <v>34</v>
      </c>
      <c r="P3625" t="b">
        <v>1</v>
      </c>
      <c r="Q3625" t="s">
        <v>8271</v>
      </c>
      <c r="R3625" s="6">
        <f>E3625/D3625</f>
        <v>1.2</v>
      </c>
      <c r="S3625" s="5">
        <f>O3625/E3625</f>
        <v>1.1333333333333334E-2</v>
      </c>
      <c r="T3625" t="s">
        <v>8310</v>
      </c>
      <c r="U3625" t="s">
        <v>8311</v>
      </c>
    </row>
    <row r="3626" spans="1:21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0">
        <f t="shared" si="114"/>
        <v>42545.774189814809</v>
      </c>
      <c r="L3626" s="13" t="str">
        <f t="shared" si="115"/>
        <v>2016</v>
      </c>
      <c r="M3626" s="10">
        <f>(((I3626/60)/60)/24)+DATE(1970,1,1)</f>
        <v>42605.774189814809</v>
      </c>
      <c r="N3626" t="b">
        <v>0</v>
      </c>
      <c r="O3626">
        <v>39</v>
      </c>
      <c r="P3626" t="b">
        <v>1</v>
      </c>
      <c r="Q3626" t="s">
        <v>8271</v>
      </c>
      <c r="R3626" s="6">
        <f>E3626/D3626</f>
        <v>1.0493333333333332</v>
      </c>
      <c r="S3626" s="5">
        <f>O3626/E3626</f>
        <v>1.238881829733164E-2</v>
      </c>
      <c r="T3626" t="s">
        <v>8310</v>
      </c>
      <c r="U3626" t="s">
        <v>8311</v>
      </c>
    </row>
    <row r="3627" spans="1:21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0">
        <f t="shared" si="114"/>
        <v>42157.652511574073</v>
      </c>
      <c r="L3627" s="13" t="str">
        <f t="shared" si="115"/>
        <v>2015</v>
      </c>
      <c r="M3627" s="10">
        <f>(((I3627/60)/60)/24)+DATE(1970,1,1)</f>
        <v>42187.652511574073</v>
      </c>
      <c r="N3627" t="b">
        <v>0</v>
      </c>
      <c r="O3627">
        <v>78</v>
      </c>
      <c r="P3627" t="b">
        <v>1</v>
      </c>
      <c r="Q3627" t="s">
        <v>8271</v>
      </c>
      <c r="R3627" s="6">
        <f>E3627/D3627</f>
        <v>1.0266666666666666</v>
      </c>
      <c r="S3627" s="5">
        <f>O3627/E3627</f>
        <v>2.5324675324675326E-2</v>
      </c>
      <c r="T3627" t="s">
        <v>8310</v>
      </c>
      <c r="U3627" t="s">
        <v>8311</v>
      </c>
    </row>
    <row r="3628" spans="1:21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0">
        <f t="shared" si="114"/>
        <v>41846.667326388888</v>
      </c>
      <c r="L3628" s="13" t="str">
        <f t="shared" si="115"/>
        <v>2014</v>
      </c>
      <c r="M3628" s="10">
        <f>(((I3628/60)/60)/24)+DATE(1970,1,1)</f>
        <v>41867.667326388888</v>
      </c>
      <c r="N3628" t="b">
        <v>0</v>
      </c>
      <c r="O3628">
        <v>48</v>
      </c>
      <c r="P3628" t="b">
        <v>1</v>
      </c>
      <c r="Q3628" t="s">
        <v>8271</v>
      </c>
      <c r="R3628" s="6">
        <f>E3628/D3628</f>
        <v>1.0182500000000001</v>
      </c>
      <c r="S3628" s="5">
        <f>O3628/E3628</f>
        <v>1.1784925116621655E-2</v>
      </c>
      <c r="T3628" t="s">
        <v>8310</v>
      </c>
      <c r="U3628" t="s">
        <v>8311</v>
      </c>
    </row>
    <row r="3629" spans="1:21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0">
        <f t="shared" si="114"/>
        <v>42460.741747685184</v>
      </c>
      <c r="L3629" s="13" t="str">
        <f t="shared" si="115"/>
        <v>2016</v>
      </c>
      <c r="M3629" s="10">
        <f>(((I3629/60)/60)/24)+DATE(1970,1,1)</f>
        <v>42511.165972222225</v>
      </c>
      <c r="N3629" t="b">
        <v>0</v>
      </c>
      <c r="O3629">
        <v>29</v>
      </c>
      <c r="P3629" t="b">
        <v>1</v>
      </c>
      <c r="Q3629" t="s">
        <v>8271</v>
      </c>
      <c r="R3629" s="6">
        <f>E3629/D3629</f>
        <v>1</v>
      </c>
      <c r="S3629" s="5">
        <f>O3629/E3629</f>
        <v>1.4500000000000001E-2</v>
      </c>
      <c r="T3629" t="s">
        <v>8310</v>
      </c>
      <c r="U3629" t="s">
        <v>8311</v>
      </c>
    </row>
    <row r="3630" spans="1:21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0">
        <f t="shared" si="114"/>
        <v>42291.833287037036</v>
      </c>
      <c r="L3630" s="13" t="str">
        <f t="shared" si="115"/>
        <v>2015</v>
      </c>
      <c r="M3630" s="10">
        <f>(((I3630/60)/60)/24)+DATE(1970,1,1)</f>
        <v>42351.874953703707</v>
      </c>
      <c r="N3630" t="b">
        <v>0</v>
      </c>
      <c r="O3630">
        <v>0</v>
      </c>
      <c r="P3630" t="b">
        <v>0</v>
      </c>
      <c r="Q3630" t="s">
        <v>8305</v>
      </c>
      <c r="R3630" s="6">
        <f>E3630/D3630</f>
        <v>0</v>
      </c>
      <c r="S3630" s="5" t="e">
        <f>O3630/E3630</f>
        <v>#DIV/0!</v>
      </c>
      <c r="T3630" t="s">
        <v>8310</v>
      </c>
      <c r="U3630" t="s">
        <v>8313</v>
      </c>
    </row>
    <row r="3631" spans="1:21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0">
        <f t="shared" si="114"/>
        <v>42437.094490740739</v>
      </c>
      <c r="L3631" s="13" t="str">
        <f t="shared" si="115"/>
        <v>2016</v>
      </c>
      <c r="M3631" s="10">
        <f>(((I3631/60)/60)/24)+DATE(1970,1,1)</f>
        <v>42495.708333333328</v>
      </c>
      <c r="N3631" t="b">
        <v>0</v>
      </c>
      <c r="O3631">
        <v>2</v>
      </c>
      <c r="P3631" t="b">
        <v>0</v>
      </c>
      <c r="Q3631" t="s">
        <v>8305</v>
      </c>
      <c r="R3631" s="6">
        <f>E3631/D3631</f>
        <v>1.9999999999999999E-6</v>
      </c>
      <c r="S3631" s="5">
        <f>O3631/E3631</f>
        <v>1</v>
      </c>
      <c r="T3631" t="s">
        <v>8310</v>
      </c>
      <c r="U3631" t="s">
        <v>8313</v>
      </c>
    </row>
    <row r="3632" spans="1:21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0">
        <f t="shared" si="114"/>
        <v>41942.84710648148</v>
      </c>
      <c r="L3632" s="13" t="str">
        <f t="shared" si="115"/>
        <v>2014</v>
      </c>
      <c r="M3632" s="10">
        <f>(((I3632/60)/60)/24)+DATE(1970,1,1)</f>
        <v>41972.888773148152</v>
      </c>
      <c r="N3632" t="b">
        <v>0</v>
      </c>
      <c r="O3632">
        <v>1</v>
      </c>
      <c r="P3632" t="b">
        <v>0</v>
      </c>
      <c r="Q3632" t="s">
        <v>8305</v>
      </c>
      <c r="R3632" s="6">
        <f>E3632/D3632</f>
        <v>3.3333333333333332E-4</v>
      </c>
      <c r="S3632" s="5">
        <f>O3632/E3632</f>
        <v>1</v>
      </c>
      <c r="T3632" t="s">
        <v>8310</v>
      </c>
      <c r="U3632" t="s">
        <v>8313</v>
      </c>
    </row>
    <row r="3633" spans="1:21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0">
        <f t="shared" si="114"/>
        <v>41880.753437499996</v>
      </c>
      <c r="L3633" s="13" t="str">
        <f t="shared" si="115"/>
        <v>2014</v>
      </c>
      <c r="M3633" s="10">
        <f>(((I3633/60)/60)/24)+DATE(1970,1,1)</f>
        <v>41905.165972222225</v>
      </c>
      <c r="N3633" t="b">
        <v>0</v>
      </c>
      <c r="O3633">
        <v>59</v>
      </c>
      <c r="P3633" t="b">
        <v>0</v>
      </c>
      <c r="Q3633" t="s">
        <v>8305</v>
      </c>
      <c r="R3633" s="6">
        <f>E3633/D3633</f>
        <v>0.51023391812865493</v>
      </c>
      <c r="S3633" s="5">
        <f>O3633/E3633</f>
        <v>6.7621776504297997E-3</v>
      </c>
      <c r="T3633" t="s">
        <v>8310</v>
      </c>
      <c r="U3633" t="s">
        <v>8313</v>
      </c>
    </row>
    <row r="3634" spans="1:21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0">
        <f t="shared" si="114"/>
        <v>41946.936909722222</v>
      </c>
      <c r="L3634" s="13" t="str">
        <f t="shared" si="115"/>
        <v>2014</v>
      </c>
      <c r="M3634" s="10">
        <f>(((I3634/60)/60)/24)+DATE(1970,1,1)</f>
        <v>41966.936909722222</v>
      </c>
      <c r="N3634" t="b">
        <v>0</v>
      </c>
      <c r="O3634">
        <v>1</v>
      </c>
      <c r="P3634" t="b">
        <v>0</v>
      </c>
      <c r="Q3634" t="s">
        <v>8305</v>
      </c>
      <c r="R3634" s="6">
        <f>E3634/D3634</f>
        <v>0.2</v>
      </c>
      <c r="S3634" s="5">
        <f>O3634/E3634</f>
        <v>0.01</v>
      </c>
      <c r="T3634" t="s">
        <v>8310</v>
      </c>
      <c r="U3634" t="s">
        <v>8313</v>
      </c>
    </row>
    <row r="3635" spans="1:21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0">
        <f t="shared" si="114"/>
        <v>42649.623460648145</v>
      </c>
      <c r="L3635" s="13" t="str">
        <f t="shared" si="115"/>
        <v>2016</v>
      </c>
      <c r="M3635" s="10">
        <f>(((I3635/60)/60)/24)+DATE(1970,1,1)</f>
        <v>42693.041666666672</v>
      </c>
      <c r="N3635" t="b">
        <v>0</v>
      </c>
      <c r="O3635">
        <v>31</v>
      </c>
      <c r="P3635" t="b">
        <v>0</v>
      </c>
      <c r="Q3635" t="s">
        <v>8305</v>
      </c>
      <c r="R3635" s="6">
        <f>E3635/D3635</f>
        <v>0.35239999999999999</v>
      </c>
      <c r="S3635" s="5">
        <f>O3635/E3635</f>
        <v>1.7593643586833144E-2</v>
      </c>
      <c r="T3635" t="s">
        <v>8310</v>
      </c>
      <c r="U3635" t="s">
        <v>8313</v>
      </c>
    </row>
    <row r="3636" spans="1:21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0">
        <f t="shared" si="114"/>
        <v>42701.166365740741</v>
      </c>
      <c r="L3636" s="13" t="str">
        <f t="shared" si="115"/>
        <v>2016</v>
      </c>
      <c r="M3636" s="10">
        <f>(((I3636/60)/60)/24)+DATE(1970,1,1)</f>
        <v>42749.165972222225</v>
      </c>
      <c r="N3636" t="b">
        <v>0</v>
      </c>
      <c r="O3636">
        <v>18</v>
      </c>
      <c r="P3636" t="b">
        <v>0</v>
      </c>
      <c r="Q3636" t="s">
        <v>8305</v>
      </c>
      <c r="R3636" s="6">
        <f>E3636/D3636</f>
        <v>4.2466666666666666E-2</v>
      </c>
      <c r="S3636" s="5">
        <f>O3636/E3636</f>
        <v>5.6514913657770803E-3</v>
      </c>
      <c r="T3636" t="s">
        <v>8310</v>
      </c>
      <c r="U3636" t="s">
        <v>8313</v>
      </c>
    </row>
    <row r="3637" spans="1:21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0">
        <f t="shared" si="114"/>
        <v>42450.88282407407</v>
      </c>
      <c r="L3637" s="13" t="str">
        <f t="shared" si="115"/>
        <v>2016</v>
      </c>
      <c r="M3637" s="10">
        <f>(((I3637/60)/60)/24)+DATE(1970,1,1)</f>
        <v>42480.88282407407</v>
      </c>
      <c r="N3637" t="b">
        <v>0</v>
      </c>
      <c r="O3637">
        <v>10</v>
      </c>
      <c r="P3637" t="b">
        <v>0</v>
      </c>
      <c r="Q3637" t="s">
        <v>8305</v>
      </c>
      <c r="R3637" s="6">
        <f>E3637/D3637</f>
        <v>0.36457142857142855</v>
      </c>
      <c r="S3637" s="5">
        <f>O3637/E3637</f>
        <v>7.8369905956112845E-3</v>
      </c>
      <c r="T3637" t="s">
        <v>8310</v>
      </c>
      <c r="U3637" t="s">
        <v>8313</v>
      </c>
    </row>
    <row r="3638" spans="1:21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0">
        <f t="shared" si="114"/>
        <v>42226.694780092599</v>
      </c>
      <c r="L3638" s="13" t="str">
        <f t="shared" si="115"/>
        <v>2015</v>
      </c>
      <c r="M3638" s="10">
        <f>(((I3638/60)/60)/24)+DATE(1970,1,1)</f>
        <v>42261.694780092599</v>
      </c>
      <c r="N3638" t="b">
        <v>0</v>
      </c>
      <c r="O3638">
        <v>0</v>
      </c>
      <c r="P3638" t="b">
        <v>0</v>
      </c>
      <c r="Q3638" t="s">
        <v>8305</v>
      </c>
      <c r="R3638" s="6">
        <f>E3638/D3638</f>
        <v>0</v>
      </c>
      <c r="S3638" s="5" t="e">
        <f>O3638/E3638</f>
        <v>#DIV/0!</v>
      </c>
      <c r="T3638" t="s">
        <v>8310</v>
      </c>
      <c r="U3638" t="s">
        <v>8313</v>
      </c>
    </row>
    <row r="3639" spans="1:21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0">
        <f t="shared" si="114"/>
        <v>41975.700636574074</v>
      </c>
      <c r="L3639" s="13" t="str">
        <f t="shared" si="115"/>
        <v>2014</v>
      </c>
      <c r="M3639" s="10">
        <f>(((I3639/60)/60)/24)+DATE(1970,1,1)</f>
        <v>42005.700636574074</v>
      </c>
      <c r="N3639" t="b">
        <v>0</v>
      </c>
      <c r="O3639">
        <v>14</v>
      </c>
      <c r="P3639" t="b">
        <v>0</v>
      </c>
      <c r="Q3639" t="s">
        <v>8305</v>
      </c>
      <c r="R3639" s="6">
        <f>E3639/D3639</f>
        <v>0.30866666666666664</v>
      </c>
      <c r="S3639" s="5">
        <f>O3639/E3639</f>
        <v>1.511879049676026E-2</v>
      </c>
      <c r="T3639" t="s">
        <v>8310</v>
      </c>
      <c r="U3639" t="s">
        <v>8313</v>
      </c>
    </row>
    <row r="3640" spans="1:21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0">
        <f t="shared" si="114"/>
        <v>42053.672824074078</v>
      </c>
      <c r="L3640" s="13" t="str">
        <f t="shared" si="115"/>
        <v>2015</v>
      </c>
      <c r="M3640" s="10">
        <f>(((I3640/60)/60)/24)+DATE(1970,1,1)</f>
        <v>42113.631157407406</v>
      </c>
      <c r="N3640" t="b">
        <v>0</v>
      </c>
      <c r="O3640">
        <v>2</v>
      </c>
      <c r="P3640" t="b">
        <v>0</v>
      </c>
      <c r="Q3640" t="s">
        <v>8305</v>
      </c>
      <c r="R3640" s="6">
        <f>E3640/D3640</f>
        <v>6.545454545454546E-2</v>
      </c>
      <c r="S3640" s="5">
        <f>O3640/E3640</f>
        <v>9.2592592592592587E-3</v>
      </c>
      <c r="T3640" t="s">
        <v>8310</v>
      </c>
      <c r="U3640" t="s">
        <v>8313</v>
      </c>
    </row>
    <row r="3641" spans="1:21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0">
        <f t="shared" si="114"/>
        <v>42590.677152777775</v>
      </c>
      <c r="L3641" s="13" t="str">
        <f t="shared" si="115"/>
        <v>2016</v>
      </c>
      <c r="M3641" s="10">
        <f>(((I3641/60)/60)/24)+DATE(1970,1,1)</f>
        <v>42650.632638888885</v>
      </c>
      <c r="N3641" t="b">
        <v>0</v>
      </c>
      <c r="O3641">
        <v>1</v>
      </c>
      <c r="P3641" t="b">
        <v>0</v>
      </c>
      <c r="Q3641" t="s">
        <v>8305</v>
      </c>
      <c r="R3641" s="6">
        <f>E3641/D3641</f>
        <v>4.0000000000000003E-5</v>
      </c>
      <c r="S3641" s="5">
        <f>O3641/E3641</f>
        <v>1</v>
      </c>
      <c r="T3641" t="s">
        <v>8310</v>
      </c>
      <c r="U3641" t="s">
        <v>8313</v>
      </c>
    </row>
    <row r="3642" spans="1:21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0">
        <f t="shared" si="114"/>
        <v>42104.781597222223</v>
      </c>
      <c r="L3642" s="13" t="str">
        <f t="shared" si="115"/>
        <v>2015</v>
      </c>
      <c r="M3642" s="10">
        <f>(((I3642/60)/60)/24)+DATE(1970,1,1)</f>
        <v>42134.781597222223</v>
      </c>
      <c r="N3642" t="b">
        <v>0</v>
      </c>
      <c r="O3642">
        <v>3</v>
      </c>
      <c r="P3642" t="b">
        <v>0</v>
      </c>
      <c r="Q3642" t="s">
        <v>8305</v>
      </c>
      <c r="R3642" s="6">
        <f>E3642/D3642</f>
        <v>5.5E-2</v>
      </c>
      <c r="S3642" s="5">
        <f>O3642/E3642</f>
        <v>5.4545454545454543E-2</v>
      </c>
      <c r="T3642" t="s">
        <v>8310</v>
      </c>
      <c r="U3642" t="s">
        <v>8313</v>
      </c>
    </row>
    <row r="3643" spans="1:21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0">
        <f t="shared" si="114"/>
        <v>41899.627071759263</v>
      </c>
      <c r="L3643" s="13" t="str">
        <f t="shared" si="115"/>
        <v>2014</v>
      </c>
      <c r="M3643" s="10">
        <f>(((I3643/60)/60)/24)+DATE(1970,1,1)</f>
        <v>41917.208333333336</v>
      </c>
      <c r="N3643" t="b">
        <v>0</v>
      </c>
      <c r="O3643">
        <v>0</v>
      </c>
      <c r="P3643" t="b">
        <v>0</v>
      </c>
      <c r="Q3643" t="s">
        <v>8305</v>
      </c>
      <c r="R3643" s="6">
        <f>E3643/D3643</f>
        <v>0</v>
      </c>
      <c r="S3643" s="5" t="e">
        <f>O3643/E3643</f>
        <v>#DIV/0!</v>
      </c>
      <c r="T3643" t="s">
        <v>8310</v>
      </c>
      <c r="U3643" t="s">
        <v>8313</v>
      </c>
    </row>
    <row r="3644" spans="1:21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0">
        <f t="shared" si="114"/>
        <v>42297.816284722227</v>
      </c>
      <c r="L3644" s="13" t="str">
        <f t="shared" si="115"/>
        <v>2015</v>
      </c>
      <c r="M3644" s="10">
        <f>(((I3644/60)/60)/24)+DATE(1970,1,1)</f>
        <v>42338.708333333328</v>
      </c>
      <c r="N3644" t="b">
        <v>0</v>
      </c>
      <c r="O3644">
        <v>2</v>
      </c>
      <c r="P3644" t="b">
        <v>0</v>
      </c>
      <c r="Q3644" t="s">
        <v>8305</v>
      </c>
      <c r="R3644" s="6">
        <f>E3644/D3644</f>
        <v>2.1428571428571429E-2</v>
      </c>
      <c r="S3644" s="5">
        <f>O3644/E3644</f>
        <v>0.13333333333333333</v>
      </c>
      <c r="T3644" t="s">
        <v>8310</v>
      </c>
      <c r="U3644" t="s">
        <v>8313</v>
      </c>
    </row>
    <row r="3645" spans="1:21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0">
        <f t="shared" si="114"/>
        <v>42285.143969907411</v>
      </c>
      <c r="L3645" s="13" t="str">
        <f t="shared" si="115"/>
        <v>2015</v>
      </c>
      <c r="M3645" s="10">
        <f>(((I3645/60)/60)/24)+DATE(1970,1,1)</f>
        <v>42325.185636574075</v>
      </c>
      <c r="N3645" t="b">
        <v>0</v>
      </c>
      <c r="O3645">
        <v>0</v>
      </c>
      <c r="P3645" t="b">
        <v>0</v>
      </c>
      <c r="Q3645" t="s">
        <v>8305</v>
      </c>
      <c r="R3645" s="6">
        <f>E3645/D3645</f>
        <v>0</v>
      </c>
      <c r="S3645" s="5" t="e">
        <f>O3645/E3645</f>
        <v>#DIV/0!</v>
      </c>
      <c r="T3645" t="s">
        <v>8310</v>
      </c>
      <c r="U3645" t="s">
        <v>8313</v>
      </c>
    </row>
    <row r="3646" spans="1:21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0">
        <f t="shared" si="114"/>
        <v>42409.241747685184</v>
      </c>
      <c r="L3646" s="13" t="str">
        <f t="shared" si="115"/>
        <v>2016</v>
      </c>
      <c r="M3646" s="10">
        <f>(((I3646/60)/60)/24)+DATE(1970,1,1)</f>
        <v>42437.207638888889</v>
      </c>
      <c r="N3646" t="b">
        <v>0</v>
      </c>
      <c r="O3646">
        <v>12</v>
      </c>
      <c r="P3646" t="b">
        <v>0</v>
      </c>
      <c r="Q3646" t="s">
        <v>8305</v>
      </c>
      <c r="R3646" s="6">
        <f>E3646/D3646</f>
        <v>0.16420000000000001</v>
      </c>
      <c r="S3646" s="5">
        <f>O3646/E3646</f>
        <v>1.4616321559074299E-2</v>
      </c>
      <c r="T3646" t="s">
        <v>8310</v>
      </c>
      <c r="U3646" t="s">
        <v>8313</v>
      </c>
    </row>
    <row r="3647" spans="1:21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0">
        <f t="shared" si="114"/>
        <v>42665.970347222217</v>
      </c>
      <c r="L3647" s="13" t="str">
        <f t="shared" si="115"/>
        <v>2016</v>
      </c>
      <c r="M3647" s="10">
        <f>(((I3647/60)/60)/24)+DATE(1970,1,1)</f>
        <v>42696.012013888889</v>
      </c>
      <c r="N3647" t="b">
        <v>0</v>
      </c>
      <c r="O3647">
        <v>1</v>
      </c>
      <c r="P3647" t="b">
        <v>0</v>
      </c>
      <c r="Q3647" t="s">
        <v>8305</v>
      </c>
      <c r="R3647" s="6">
        <f>E3647/D3647</f>
        <v>1E-3</v>
      </c>
      <c r="S3647" s="5">
        <f>O3647/E3647</f>
        <v>1</v>
      </c>
      <c r="T3647" t="s">
        <v>8310</v>
      </c>
      <c r="U3647" t="s">
        <v>8313</v>
      </c>
    </row>
    <row r="3648" spans="1:21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0">
        <f t="shared" si="114"/>
        <v>42140.421319444446</v>
      </c>
      <c r="L3648" s="13" t="str">
        <f t="shared" si="115"/>
        <v>2015</v>
      </c>
      <c r="M3648" s="10">
        <f>(((I3648/60)/60)/24)+DATE(1970,1,1)</f>
        <v>42171.979166666672</v>
      </c>
      <c r="N3648" t="b">
        <v>0</v>
      </c>
      <c r="O3648">
        <v>8</v>
      </c>
      <c r="P3648" t="b">
        <v>0</v>
      </c>
      <c r="Q3648" t="s">
        <v>8305</v>
      </c>
      <c r="R3648" s="6">
        <f>E3648/D3648</f>
        <v>4.8099999999999997E-2</v>
      </c>
      <c r="S3648" s="5">
        <f>O3648/E3648</f>
        <v>1.6632016632016633E-2</v>
      </c>
      <c r="T3648" t="s">
        <v>8310</v>
      </c>
      <c r="U3648" t="s">
        <v>8313</v>
      </c>
    </row>
    <row r="3649" spans="1:21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0">
        <f t="shared" si="114"/>
        <v>42598.749155092592</v>
      </c>
      <c r="L3649" s="13" t="str">
        <f t="shared" si="115"/>
        <v>2016</v>
      </c>
      <c r="M3649" s="10">
        <f>(((I3649/60)/60)/24)+DATE(1970,1,1)</f>
        <v>42643.749155092592</v>
      </c>
      <c r="N3649" t="b">
        <v>0</v>
      </c>
      <c r="O3649">
        <v>2</v>
      </c>
      <c r="P3649" t="b">
        <v>0</v>
      </c>
      <c r="Q3649" t="s">
        <v>8305</v>
      </c>
      <c r="R3649" s="6">
        <f>E3649/D3649</f>
        <v>0.06</v>
      </c>
      <c r="S3649" s="5">
        <f>O3649/E3649</f>
        <v>6.6666666666666666E-2</v>
      </c>
      <c r="T3649" t="s">
        <v>8310</v>
      </c>
      <c r="U3649" t="s">
        <v>8313</v>
      </c>
    </row>
    <row r="3650" spans="1:21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0">
        <f t="shared" si="114"/>
        <v>41887.292187500003</v>
      </c>
      <c r="L3650" s="13" t="str">
        <f t="shared" si="115"/>
        <v>2014</v>
      </c>
      <c r="M3650" s="10">
        <f>(((I3650/60)/60)/24)+DATE(1970,1,1)</f>
        <v>41917.292187500003</v>
      </c>
      <c r="N3650" t="b">
        <v>0</v>
      </c>
      <c r="O3650">
        <v>73</v>
      </c>
      <c r="P3650" t="b">
        <v>1</v>
      </c>
      <c r="Q3650" t="s">
        <v>8271</v>
      </c>
      <c r="R3650" s="6">
        <f>E3650/D3650</f>
        <v>1.003825</v>
      </c>
      <c r="S3650" s="5">
        <f>O3650/E3650</f>
        <v>1.8180459741488806E-3</v>
      </c>
      <c r="T3650" t="s">
        <v>8310</v>
      </c>
      <c r="U3650" t="s">
        <v>8311</v>
      </c>
    </row>
    <row r="3651" spans="1:21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0">
        <f t="shared" ref="K3651:K3714" si="116">(((J3651/60)/60)/24)+DATE(1970,1,1)</f>
        <v>41780.712893518517</v>
      </c>
      <c r="L3651" s="13" t="str">
        <f t="shared" ref="L3651:L3714" si="117">TEXT(K3651,"yyyy")</f>
        <v>2014</v>
      </c>
      <c r="M3651" s="10">
        <f>(((I3651/60)/60)/24)+DATE(1970,1,1)</f>
        <v>41806.712893518517</v>
      </c>
      <c r="N3651" t="b">
        <v>0</v>
      </c>
      <c r="O3651">
        <v>8</v>
      </c>
      <c r="P3651" t="b">
        <v>1</v>
      </c>
      <c r="Q3651" t="s">
        <v>8271</v>
      </c>
      <c r="R3651" s="6">
        <f>E3651/D3651</f>
        <v>1.04</v>
      </c>
      <c r="S3651" s="5">
        <f>O3651/E3651</f>
        <v>1.0256410256410256E-2</v>
      </c>
      <c r="T3651" t="s">
        <v>8310</v>
      </c>
      <c r="U3651" t="s">
        <v>8311</v>
      </c>
    </row>
    <row r="3652" spans="1:21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0">
        <f t="shared" si="116"/>
        <v>42381.478981481487</v>
      </c>
      <c r="L3652" s="13" t="str">
        <f t="shared" si="117"/>
        <v>2016</v>
      </c>
      <c r="M3652" s="10">
        <f>(((I3652/60)/60)/24)+DATE(1970,1,1)</f>
        <v>42402.478981481487</v>
      </c>
      <c r="N3652" t="b">
        <v>0</v>
      </c>
      <c r="O3652">
        <v>17</v>
      </c>
      <c r="P3652" t="b">
        <v>1</v>
      </c>
      <c r="Q3652" t="s">
        <v>8271</v>
      </c>
      <c r="R3652" s="6">
        <f>E3652/D3652</f>
        <v>1</v>
      </c>
      <c r="S3652" s="5">
        <f>O3652/E3652</f>
        <v>3.4000000000000002E-2</v>
      </c>
      <c r="T3652" t="s">
        <v>8310</v>
      </c>
      <c r="U3652" t="s">
        <v>8311</v>
      </c>
    </row>
    <row r="3653" spans="1:21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0">
        <f t="shared" si="116"/>
        <v>41828.646319444444</v>
      </c>
      <c r="L3653" s="13" t="str">
        <f t="shared" si="117"/>
        <v>2014</v>
      </c>
      <c r="M3653" s="10">
        <f>(((I3653/60)/60)/24)+DATE(1970,1,1)</f>
        <v>41861.665972222225</v>
      </c>
      <c r="N3653" t="b">
        <v>0</v>
      </c>
      <c r="O3653">
        <v>9</v>
      </c>
      <c r="P3653" t="b">
        <v>1</v>
      </c>
      <c r="Q3653" t="s">
        <v>8271</v>
      </c>
      <c r="R3653" s="6">
        <f>E3653/D3653</f>
        <v>1.04</v>
      </c>
      <c r="S3653" s="5">
        <f>O3653/E3653</f>
        <v>1.7307692307692309E-2</v>
      </c>
      <c r="T3653" t="s">
        <v>8310</v>
      </c>
      <c r="U3653" t="s">
        <v>8311</v>
      </c>
    </row>
    <row r="3654" spans="1:21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0">
        <f t="shared" si="116"/>
        <v>42596.644699074073</v>
      </c>
      <c r="L3654" s="13" t="str">
        <f t="shared" si="117"/>
        <v>2016</v>
      </c>
      <c r="M3654" s="10">
        <f>(((I3654/60)/60)/24)+DATE(1970,1,1)</f>
        <v>42607.165972222225</v>
      </c>
      <c r="N3654" t="b">
        <v>0</v>
      </c>
      <c r="O3654">
        <v>17</v>
      </c>
      <c r="P3654" t="b">
        <v>1</v>
      </c>
      <c r="Q3654" t="s">
        <v>8271</v>
      </c>
      <c r="R3654" s="6">
        <f>E3654/D3654</f>
        <v>2.5066666666666668</v>
      </c>
      <c r="S3654" s="5">
        <f>O3654/E3654</f>
        <v>2.2606382978723406E-2</v>
      </c>
      <c r="T3654" t="s">
        <v>8310</v>
      </c>
      <c r="U3654" t="s">
        <v>8311</v>
      </c>
    </row>
    <row r="3655" spans="1:21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0">
        <f t="shared" si="116"/>
        <v>42191.363506944443</v>
      </c>
      <c r="L3655" s="13" t="str">
        <f t="shared" si="117"/>
        <v>2015</v>
      </c>
      <c r="M3655" s="10">
        <f>(((I3655/60)/60)/24)+DATE(1970,1,1)</f>
        <v>42221.363506944443</v>
      </c>
      <c r="N3655" t="b">
        <v>0</v>
      </c>
      <c r="O3655">
        <v>33</v>
      </c>
      <c r="P3655" t="b">
        <v>1</v>
      </c>
      <c r="Q3655" t="s">
        <v>8271</v>
      </c>
      <c r="R3655" s="6">
        <f>E3655/D3655</f>
        <v>1.0049999999999999</v>
      </c>
      <c r="S3655" s="5">
        <f>O3655/E3655</f>
        <v>1.6417910447761194E-2</v>
      </c>
      <c r="T3655" t="s">
        <v>8310</v>
      </c>
      <c r="U3655" t="s">
        <v>8311</v>
      </c>
    </row>
    <row r="3656" spans="1:21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0">
        <f t="shared" si="116"/>
        <v>42440.416504629626</v>
      </c>
      <c r="L3656" s="13" t="str">
        <f t="shared" si="117"/>
        <v>2016</v>
      </c>
      <c r="M3656" s="10">
        <f>(((I3656/60)/60)/24)+DATE(1970,1,1)</f>
        <v>42463.708333333328</v>
      </c>
      <c r="N3656" t="b">
        <v>0</v>
      </c>
      <c r="O3656">
        <v>38</v>
      </c>
      <c r="P3656" t="b">
        <v>1</v>
      </c>
      <c r="Q3656" t="s">
        <v>8271</v>
      </c>
      <c r="R3656" s="6">
        <f>E3656/D3656</f>
        <v>1.744</v>
      </c>
      <c r="S3656" s="5">
        <f>O3656/E3656</f>
        <v>1.4525993883792049E-2</v>
      </c>
      <c r="T3656" t="s">
        <v>8310</v>
      </c>
      <c r="U3656" t="s">
        <v>8311</v>
      </c>
    </row>
    <row r="3657" spans="1:21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0">
        <f t="shared" si="116"/>
        <v>42173.803217592591</v>
      </c>
      <c r="L3657" s="13" t="str">
        <f t="shared" si="117"/>
        <v>2015</v>
      </c>
      <c r="M3657" s="10">
        <f>(((I3657/60)/60)/24)+DATE(1970,1,1)</f>
        <v>42203.290972222225</v>
      </c>
      <c r="N3657" t="b">
        <v>0</v>
      </c>
      <c r="O3657">
        <v>79</v>
      </c>
      <c r="P3657" t="b">
        <v>1</v>
      </c>
      <c r="Q3657" t="s">
        <v>8271</v>
      </c>
      <c r="R3657" s="6">
        <f>E3657/D3657</f>
        <v>1.1626000000000001</v>
      </c>
      <c r="S3657" s="5">
        <f>O3657/E3657</f>
        <v>1.3590228797522794E-2</v>
      </c>
      <c r="T3657" t="s">
        <v>8310</v>
      </c>
      <c r="U3657" t="s">
        <v>8311</v>
      </c>
    </row>
    <row r="3658" spans="1:21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0">
        <f t="shared" si="116"/>
        <v>42737.910138888896</v>
      </c>
      <c r="L3658" s="13" t="str">
        <f t="shared" si="117"/>
        <v>2017</v>
      </c>
      <c r="M3658" s="10">
        <f>(((I3658/60)/60)/24)+DATE(1970,1,1)</f>
        <v>42767.957638888889</v>
      </c>
      <c r="N3658" t="b">
        <v>0</v>
      </c>
      <c r="O3658">
        <v>46</v>
      </c>
      <c r="P3658" t="b">
        <v>1</v>
      </c>
      <c r="Q3658" t="s">
        <v>8271</v>
      </c>
      <c r="R3658" s="6">
        <f>E3658/D3658</f>
        <v>1.0582</v>
      </c>
      <c r="S3658" s="5">
        <f>O3658/E3658</f>
        <v>8.6940086940086939E-3</v>
      </c>
      <c r="T3658" t="s">
        <v>8310</v>
      </c>
      <c r="U3658" t="s">
        <v>8311</v>
      </c>
    </row>
    <row r="3659" spans="1:21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0">
        <f t="shared" si="116"/>
        <v>42499.629849537043</v>
      </c>
      <c r="L3659" s="13" t="str">
        <f t="shared" si="117"/>
        <v>2016</v>
      </c>
      <c r="M3659" s="10">
        <f>(((I3659/60)/60)/24)+DATE(1970,1,1)</f>
        <v>42522.904166666667</v>
      </c>
      <c r="N3659" t="b">
        <v>0</v>
      </c>
      <c r="O3659">
        <v>20</v>
      </c>
      <c r="P3659" t="b">
        <v>1</v>
      </c>
      <c r="Q3659" t="s">
        <v>8271</v>
      </c>
      <c r="R3659" s="6">
        <f>E3659/D3659</f>
        <v>1.1074999999999999</v>
      </c>
      <c r="S3659" s="5">
        <f>O3659/E3659</f>
        <v>9.0293453724604959E-3</v>
      </c>
      <c r="T3659" t="s">
        <v>8310</v>
      </c>
      <c r="U3659" t="s">
        <v>8311</v>
      </c>
    </row>
    <row r="3660" spans="1:21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0">
        <f t="shared" si="116"/>
        <v>41775.858564814815</v>
      </c>
      <c r="L3660" s="13" t="str">
        <f t="shared" si="117"/>
        <v>2014</v>
      </c>
      <c r="M3660" s="10">
        <f>(((I3660/60)/60)/24)+DATE(1970,1,1)</f>
        <v>41822.165972222225</v>
      </c>
      <c r="N3660" t="b">
        <v>0</v>
      </c>
      <c r="O3660">
        <v>20</v>
      </c>
      <c r="P3660" t="b">
        <v>1</v>
      </c>
      <c r="Q3660" t="s">
        <v>8271</v>
      </c>
      <c r="R3660" s="6">
        <f>E3660/D3660</f>
        <v>1.0066666666666666</v>
      </c>
      <c r="S3660" s="5">
        <f>O3660/E3660</f>
        <v>1.3245033112582781E-2</v>
      </c>
      <c r="T3660" t="s">
        <v>8310</v>
      </c>
      <c r="U3660" t="s">
        <v>8311</v>
      </c>
    </row>
    <row r="3661" spans="1:21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0">
        <f t="shared" si="116"/>
        <v>42055.277199074073</v>
      </c>
      <c r="L3661" s="13" t="str">
        <f t="shared" si="117"/>
        <v>2015</v>
      </c>
      <c r="M3661" s="10">
        <f>(((I3661/60)/60)/24)+DATE(1970,1,1)</f>
        <v>42082.610416666663</v>
      </c>
      <c r="N3661" t="b">
        <v>0</v>
      </c>
      <c r="O3661">
        <v>13</v>
      </c>
      <c r="P3661" t="b">
        <v>1</v>
      </c>
      <c r="Q3661" t="s">
        <v>8271</v>
      </c>
      <c r="R3661" s="6">
        <f>E3661/D3661</f>
        <v>1.0203333333333333</v>
      </c>
      <c r="S3661" s="5">
        <f>O3661/E3661</f>
        <v>4.2469781117281937E-3</v>
      </c>
      <c r="T3661" t="s">
        <v>8310</v>
      </c>
      <c r="U3661" t="s">
        <v>8311</v>
      </c>
    </row>
    <row r="3662" spans="1:21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0">
        <f t="shared" si="116"/>
        <v>41971.881076388891</v>
      </c>
      <c r="L3662" s="13" t="str">
        <f t="shared" si="117"/>
        <v>2014</v>
      </c>
      <c r="M3662" s="10">
        <f>(((I3662/60)/60)/24)+DATE(1970,1,1)</f>
        <v>41996.881076388891</v>
      </c>
      <c r="N3662" t="b">
        <v>0</v>
      </c>
      <c r="O3662">
        <v>22</v>
      </c>
      <c r="P3662" t="b">
        <v>1</v>
      </c>
      <c r="Q3662" t="s">
        <v>8271</v>
      </c>
      <c r="R3662" s="6">
        <f>E3662/D3662</f>
        <v>1</v>
      </c>
      <c r="S3662" s="5">
        <f>O3662/E3662</f>
        <v>8.7999999999999995E-2</v>
      </c>
      <c r="T3662" t="s">
        <v>8310</v>
      </c>
      <c r="U3662" t="s">
        <v>8311</v>
      </c>
    </row>
    <row r="3663" spans="1:21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0">
        <f t="shared" si="116"/>
        <v>42447.896666666667</v>
      </c>
      <c r="L3663" s="13" t="str">
        <f t="shared" si="117"/>
        <v>2016</v>
      </c>
      <c r="M3663" s="10">
        <f>(((I3663/60)/60)/24)+DATE(1970,1,1)</f>
        <v>42470.166666666672</v>
      </c>
      <c r="N3663" t="b">
        <v>0</v>
      </c>
      <c r="O3663">
        <v>36</v>
      </c>
      <c r="P3663" t="b">
        <v>1</v>
      </c>
      <c r="Q3663" t="s">
        <v>8271</v>
      </c>
      <c r="R3663" s="6">
        <f>E3663/D3663</f>
        <v>1.1100000000000001</v>
      </c>
      <c r="S3663" s="5">
        <f>O3663/E3663</f>
        <v>1.0810810810810811E-2</v>
      </c>
      <c r="T3663" t="s">
        <v>8310</v>
      </c>
      <c r="U3663" t="s">
        <v>8311</v>
      </c>
    </row>
    <row r="3664" spans="1:21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0">
        <f t="shared" si="116"/>
        <v>42064.220069444447</v>
      </c>
      <c r="L3664" s="13" t="str">
        <f t="shared" si="117"/>
        <v>2015</v>
      </c>
      <c r="M3664" s="10">
        <f>(((I3664/60)/60)/24)+DATE(1970,1,1)</f>
        <v>42094.178402777776</v>
      </c>
      <c r="N3664" t="b">
        <v>0</v>
      </c>
      <c r="O3664">
        <v>40</v>
      </c>
      <c r="P3664" t="b">
        <v>1</v>
      </c>
      <c r="Q3664" t="s">
        <v>8271</v>
      </c>
      <c r="R3664" s="6">
        <f>E3664/D3664</f>
        <v>1.0142500000000001</v>
      </c>
      <c r="S3664" s="5">
        <f>O3664/E3664</f>
        <v>4.9297510475720977E-3</v>
      </c>
      <c r="T3664" t="s">
        <v>8310</v>
      </c>
      <c r="U3664" t="s">
        <v>8311</v>
      </c>
    </row>
    <row r="3665" spans="1:21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0">
        <f t="shared" si="116"/>
        <v>42665.451736111107</v>
      </c>
      <c r="L3665" s="13" t="str">
        <f t="shared" si="117"/>
        <v>2016</v>
      </c>
      <c r="M3665" s="10">
        <f>(((I3665/60)/60)/24)+DATE(1970,1,1)</f>
        <v>42725.493402777778</v>
      </c>
      <c r="N3665" t="b">
        <v>0</v>
      </c>
      <c r="O3665">
        <v>9</v>
      </c>
      <c r="P3665" t="b">
        <v>1</v>
      </c>
      <c r="Q3665" t="s">
        <v>8271</v>
      </c>
      <c r="R3665" s="6">
        <f>E3665/D3665</f>
        <v>1.04</v>
      </c>
      <c r="S3665" s="5">
        <f>O3665/E3665</f>
        <v>3.8461538461538464E-2</v>
      </c>
      <c r="T3665" t="s">
        <v>8310</v>
      </c>
      <c r="U3665" t="s">
        <v>8311</v>
      </c>
    </row>
    <row r="3666" spans="1:21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0">
        <f t="shared" si="116"/>
        <v>42523.248715277776</v>
      </c>
      <c r="L3666" s="13" t="str">
        <f t="shared" si="117"/>
        <v>2016</v>
      </c>
      <c r="M3666" s="10">
        <f>(((I3666/60)/60)/24)+DATE(1970,1,1)</f>
        <v>42537.248715277776</v>
      </c>
      <c r="N3666" t="b">
        <v>0</v>
      </c>
      <c r="O3666">
        <v>19</v>
      </c>
      <c r="P3666" t="b">
        <v>1</v>
      </c>
      <c r="Q3666" t="s">
        <v>8271</v>
      </c>
      <c r="R3666" s="6">
        <f>E3666/D3666</f>
        <v>1.09375</v>
      </c>
      <c r="S3666" s="5">
        <f>O3666/E3666</f>
        <v>2.1714285714285714E-2</v>
      </c>
      <c r="T3666" t="s">
        <v>8310</v>
      </c>
      <c r="U3666" t="s">
        <v>8311</v>
      </c>
    </row>
    <row r="3667" spans="1:21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0">
        <f t="shared" si="116"/>
        <v>42294.808124999996</v>
      </c>
      <c r="L3667" s="13" t="str">
        <f t="shared" si="117"/>
        <v>2015</v>
      </c>
      <c r="M3667" s="10">
        <f>(((I3667/60)/60)/24)+DATE(1970,1,1)</f>
        <v>42305.829166666663</v>
      </c>
      <c r="N3667" t="b">
        <v>0</v>
      </c>
      <c r="O3667">
        <v>14</v>
      </c>
      <c r="P3667" t="b">
        <v>1</v>
      </c>
      <c r="Q3667" t="s">
        <v>8271</v>
      </c>
      <c r="R3667" s="6">
        <f>E3667/D3667</f>
        <v>1.1516129032258065</v>
      </c>
      <c r="S3667" s="5">
        <f>O3667/E3667</f>
        <v>1.9607843137254902E-2</v>
      </c>
      <c r="T3667" t="s">
        <v>8310</v>
      </c>
      <c r="U3667" t="s">
        <v>8311</v>
      </c>
    </row>
    <row r="3668" spans="1:2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0">
        <f t="shared" si="116"/>
        <v>41822.90488425926</v>
      </c>
      <c r="L3668" s="13" t="str">
        <f t="shared" si="117"/>
        <v>2014</v>
      </c>
      <c r="M3668" s="10">
        <f>(((I3668/60)/60)/24)+DATE(1970,1,1)</f>
        <v>41844.291666666664</v>
      </c>
      <c r="N3668" t="b">
        <v>0</v>
      </c>
      <c r="O3668">
        <v>38</v>
      </c>
      <c r="P3668" t="b">
        <v>1</v>
      </c>
      <c r="Q3668" t="s">
        <v>8271</v>
      </c>
      <c r="R3668" s="6">
        <f>E3668/D3668</f>
        <v>1</v>
      </c>
      <c r="S3668" s="5">
        <f>O3668/E3668</f>
        <v>3.1666666666666669E-2</v>
      </c>
      <c r="T3668" t="s">
        <v>8310</v>
      </c>
      <c r="U3668" t="s">
        <v>8311</v>
      </c>
    </row>
    <row r="3669" spans="1:21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0">
        <f t="shared" si="116"/>
        <v>42173.970127314817</v>
      </c>
      <c r="L3669" s="13" t="str">
        <f t="shared" si="117"/>
        <v>2015</v>
      </c>
      <c r="M3669" s="10">
        <f>(((I3669/60)/60)/24)+DATE(1970,1,1)</f>
        <v>42203.970127314817</v>
      </c>
      <c r="N3669" t="b">
        <v>0</v>
      </c>
      <c r="O3669">
        <v>58</v>
      </c>
      <c r="P3669" t="b">
        <v>1</v>
      </c>
      <c r="Q3669" t="s">
        <v>8271</v>
      </c>
      <c r="R3669" s="6">
        <f>E3669/D3669</f>
        <v>1.0317033333333334</v>
      </c>
      <c r="S3669" s="5">
        <f>O3669/E3669</f>
        <v>1.8739237054579642E-2</v>
      </c>
      <c r="T3669" t="s">
        <v>8310</v>
      </c>
      <c r="U3669" t="s">
        <v>8311</v>
      </c>
    </row>
    <row r="3670" spans="1:21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0">
        <f t="shared" si="116"/>
        <v>42185.556157407409</v>
      </c>
      <c r="L3670" s="13" t="str">
        <f t="shared" si="117"/>
        <v>2015</v>
      </c>
      <c r="M3670" s="10">
        <f>(((I3670/60)/60)/24)+DATE(1970,1,1)</f>
        <v>42208.772916666669</v>
      </c>
      <c r="N3670" t="b">
        <v>0</v>
      </c>
      <c r="O3670">
        <v>28</v>
      </c>
      <c r="P3670" t="b">
        <v>1</v>
      </c>
      <c r="Q3670" t="s">
        <v>8271</v>
      </c>
      <c r="R3670" s="6">
        <f>E3670/D3670</f>
        <v>1.0349999999999999</v>
      </c>
      <c r="S3670" s="5">
        <f>O3670/E3670</f>
        <v>2.7053140096618359E-2</v>
      </c>
      <c r="T3670" t="s">
        <v>8310</v>
      </c>
      <c r="U3670" t="s">
        <v>8311</v>
      </c>
    </row>
    <row r="3671" spans="1:21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0">
        <f t="shared" si="116"/>
        <v>42136.675196759257</v>
      </c>
      <c r="L3671" s="13" t="str">
        <f t="shared" si="117"/>
        <v>2015</v>
      </c>
      <c r="M3671" s="10">
        <f>(((I3671/60)/60)/24)+DATE(1970,1,1)</f>
        <v>42166.675196759257</v>
      </c>
      <c r="N3671" t="b">
        <v>0</v>
      </c>
      <c r="O3671">
        <v>17</v>
      </c>
      <c r="P3671" t="b">
        <v>1</v>
      </c>
      <c r="Q3671" t="s">
        <v>8271</v>
      </c>
      <c r="R3671" s="6">
        <f>E3671/D3671</f>
        <v>1.3819999999999999</v>
      </c>
      <c r="S3671" s="5">
        <f>O3671/E3671</f>
        <v>1.2301013024602027E-2</v>
      </c>
      <c r="T3671" t="s">
        <v>8310</v>
      </c>
      <c r="U3671" t="s">
        <v>8311</v>
      </c>
    </row>
    <row r="3672" spans="1:21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0">
        <f t="shared" si="116"/>
        <v>42142.514016203699</v>
      </c>
      <c r="L3672" s="13" t="str">
        <f t="shared" si="117"/>
        <v>2015</v>
      </c>
      <c r="M3672" s="10">
        <f>(((I3672/60)/60)/24)+DATE(1970,1,1)</f>
        <v>42155.958333333328</v>
      </c>
      <c r="N3672" t="b">
        <v>0</v>
      </c>
      <c r="O3672">
        <v>12</v>
      </c>
      <c r="P3672" t="b">
        <v>1</v>
      </c>
      <c r="Q3672" t="s">
        <v>8271</v>
      </c>
      <c r="R3672" s="6">
        <f>E3672/D3672</f>
        <v>1.0954545454545455</v>
      </c>
      <c r="S3672" s="5">
        <f>O3672/E3672</f>
        <v>4.9792531120331947E-2</v>
      </c>
      <c r="T3672" t="s">
        <v>8310</v>
      </c>
      <c r="U3672" t="s">
        <v>8311</v>
      </c>
    </row>
    <row r="3673" spans="1:21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0">
        <f t="shared" si="116"/>
        <v>41820.62809027778</v>
      </c>
      <c r="L3673" s="13" t="str">
        <f t="shared" si="117"/>
        <v>2014</v>
      </c>
      <c r="M3673" s="10">
        <f>(((I3673/60)/60)/24)+DATE(1970,1,1)</f>
        <v>41841.165972222225</v>
      </c>
      <c r="N3673" t="b">
        <v>0</v>
      </c>
      <c r="O3673">
        <v>40</v>
      </c>
      <c r="P3673" t="b">
        <v>1</v>
      </c>
      <c r="Q3673" t="s">
        <v>8271</v>
      </c>
      <c r="R3673" s="6">
        <f>E3673/D3673</f>
        <v>1.0085714285714287</v>
      </c>
      <c r="S3673" s="5">
        <f>O3673/E3673</f>
        <v>1.1331444759206799E-2</v>
      </c>
      <c r="T3673" t="s">
        <v>8310</v>
      </c>
      <c r="U3673" t="s">
        <v>8311</v>
      </c>
    </row>
    <row r="3674" spans="1:21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0">
        <f t="shared" si="116"/>
        <v>41878.946574074071</v>
      </c>
      <c r="L3674" s="13" t="str">
        <f t="shared" si="117"/>
        <v>2014</v>
      </c>
      <c r="M3674" s="10">
        <f>(((I3674/60)/60)/24)+DATE(1970,1,1)</f>
        <v>41908.946574074071</v>
      </c>
      <c r="N3674" t="b">
        <v>0</v>
      </c>
      <c r="O3674">
        <v>57</v>
      </c>
      <c r="P3674" t="b">
        <v>1</v>
      </c>
      <c r="Q3674" t="s">
        <v>8271</v>
      </c>
      <c r="R3674" s="6">
        <f>E3674/D3674</f>
        <v>1.0153333333333334</v>
      </c>
      <c r="S3674" s="5">
        <f>O3674/E3674</f>
        <v>1.871306631648063E-2</v>
      </c>
      <c r="T3674" t="s">
        <v>8310</v>
      </c>
      <c r="U3674" t="s">
        <v>8311</v>
      </c>
    </row>
    <row r="3675" spans="1:21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0">
        <f t="shared" si="116"/>
        <v>41914.295104166667</v>
      </c>
      <c r="L3675" s="13" t="str">
        <f t="shared" si="117"/>
        <v>2014</v>
      </c>
      <c r="M3675" s="10">
        <f>(((I3675/60)/60)/24)+DATE(1970,1,1)</f>
        <v>41948.536111111112</v>
      </c>
      <c r="N3675" t="b">
        <v>0</v>
      </c>
      <c r="O3675">
        <v>114</v>
      </c>
      <c r="P3675" t="b">
        <v>1</v>
      </c>
      <c r="Q3675" t="s">
        <v>8271</v>
      </c>
      <c r="R3675" s="6">
        <f>E3675/D3675</f>
        <v>1.13625</v>
      </c>
      <c r="S3675" s="5">
        <f>O3675/E3675</f>
        <v>2.5082508250825083E-2</v>
      </c>
      <c r="T3675" t="s">
        <v>8310</v>
      </c>
      <c r="U3675" t="s">
        <v>8311</v>
      </c>
    </row>
    <row r="3676" spans="1:21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0">
        <f t="shared" si="116"/>
        <v>42556.873020833329</v>
      </c>
      <c r="L3676" s="13" t="str">
        <f t="shared" si="117"/>
        <v>2016</v>
      </c>
      <c r="M3676" s="10">
        <f>(((I3676/60)/60)/24)+DATE(1970,1,1)</f>
        <v>42616.873020833329</v>
      </c>
      <c r="N3676" t="b">
        <v>0</v>
      </c>
      <c r="O3676">
        <v>31</v>
      </c>
      <c r="P3676" t="b">
        <v>1</v>
      </c>
      <c r="Q3676" t="s">
        <v>8271</v>
      </c>
      <c r="R3676" s="6">
        <f>E3676/D3676</f>
        <v>1</v>
      </c>
      <c r="S3676" s="5">
        <f>O3676/E3676</f>
        <v>6.8888888888888888E-3</v>
      </c>
      <c r="T3676" t="s">
        <v>8310</v>
      </c>
      <c r="U3676" t="s">
        <v>8311</v>
      </c>
    </row>
    <row r="3677" spans="1:21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0">
        <f t="shared" si="116"/>
        <v>42493.597013888888</v>
      </c>
      <c r="L3677" s="13" t="str">
        <f t="shared" si="117"/>
        <v>2016</v>
      </c>
      <c r="M3677" s="10">
        <f>(((I3677/60)/60)/24)+DATE(1970,1,1)</f>
        <v>42505.958333333328</v>
      </c>
      <c r="N3677" t="b">
        <v>0</v>
      </c>
      <c r="O3677">
        <v>3</v>
      </c>
      <c r="P3677" t="b">
        <v>1</v>
      </c>
      <c r="Q3677" t="s">
        <v>8271</v>
      </c>
      <c r="R3677" s="6">
        <f>E3677/D3677</f>
        <v>1.4</v>
      </c>
      <c r="S3677" s="5">
        <f>O3677/E3677</f>
        <v>4.2857142857142858E-2</v>
      </c>
      <c r="T3677" t="s">
        <v>8310</v>
      </c>
      <c r="U3677" t="s">
        <v>8311</v>
      </c>
    </row>
    <row r="3678" spans="1:21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0">
        <f t="shared" si="116"/>
        <v>41876.815787037034</v>
      </c>
      <c r="L3678" s="13" t="str">
        <f t="shared" si="117"/>
        <v>2014</v>
      </c>
      <c r="M3678" s="10">
        <f>(((I3678/60)/60)/24)+DATE(1970,1,1)</f>
        <v>41894.815787037034</v>
      </c>
      <c r="N3678" t="b">
        <v>0</v>
      </c>
      <c r="O3678">
        <v>16</v>
      </c>
      <c r="P3678" t="b">
        <v>1</v>
      </c>
      <c r="Q3678" t="s">
        <v>8271</v>
      </c>
      <c r="R3678" s="6">
        <f>E3678/D3678</f>
        <v>1.2875000000000001</v>
      </c>
      <c r="S3678" s="5">
        <f>O3678/E3678</f>
        <v>1.5533980582524271E-2</v>
      </c>
      <c r="T3678" t="s">
        <v>8310</v>
      </c>
      <c r="U3678" t="s">
        <v>8311</v>
      </c>
    </row>
    <row r="3679" spans="1:21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0">
        <f t="shared" si="116"/>
        <v>41802.574282407404</v>
      </c>
      <c r="L3679" s="13" t="str">
        <f t="shared" si="117"/>
        <v>2014</v>
      </c>
      <c r="M3679" s="10">
        <f>(((I3679/60)/60)/24)+DATE(1970,1,1)</f>
        <v>41823.165972222225</v>
      </c>
      <c r="N3679" t="b">
        <v>0</v>
      </c>
      <c r="O3679">
        <v>199</v>
      </c>
      <c r="P3679" t="b">
        <v>1</v>
      </c>
      <c r="Q3679" t="s">
        <v>8271</v>
      </c>
      <c r="R3679" s="6">
        <f>E3679/D3679</f>
        <v>1.0290416666666666</v>
      </c>
      <c r="S3679" s="5">
        <f>O3679/E3679</f>
        <v>1.6115317649916992E-2</v>
      </c>
      <c r="T3679" t="s">
        <v>8310</v>
      </c>
      <c r="U3679" t="s">
        <v>8311</v>
      </c>
    </row>
    <row r="3680" spans="1:21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0">
        <f t="shared" si="116"/>
        <v>42120.531226851846</v>
      </c>
      <c r="L3680" s="13" t="str">
        <f t="shared" si="117"/>
        <v>2015</v>
      </c>
      <c r="M3680" s="10">
        <f>(((I3680/60)/60)/24)+DATE(1970,1,1)</f>
        <v>42155.531226851846</v>
      </c>
      <c r="N3680" t="b">
        <v>0</v>
      </c>
      <c r="O3680">
        <v>31</v>
      </c>
      <c r="P3680" t="b">
        <v>1</v>
      </c>
      <c r="Q3680" t="s">
        <v>8271</v>
      </c>
      <c r="R3680" s="6">
        <f>E3680/D3680</f>
        <v>1.0249999999999999</v>
      </c>
      <c r="S3680" s="5">
        <f>O3680/E3680</f>
        <v>1.5121951219512195E-2</v>
      </c>
      <c r="T3680" t="s">
        <v>8310</v>
      </c>
      <c r="U3680" t="s">
        <v>8311</v>
      </c>
    </row>
    <row r="3681" spans="1:21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0">
        <f t="shared" si="116"/>
        <v>41786.761354166665</v>
      </c>
      <c r="L3681" s="13" t="str">
        <f t="shared" si="117"/>
        <v>2014</v>
      </c>
      <c r="M3681" s="10">
        <f>(((I3681/60)/60)/24)+DATE(1970,1,1)</f>
        <v>41821.207638888889</v>
      </c>
      <c r="N3681" t="b">
        <v>0</v>
      </c>
      <c r="O3681">
        <v>30</v>
      </c>
      <c r="P3681" t="b">
        <v>1</v>
      </c>
      <c r="Q3681" t="s">
        <v>8271</v>
      </c>
      <c r="R3681" s="6">
        <f>E3681/D3681</f>
        <v>1.101</v>
      </c>
      <c r="S3681" s="5">
        <f>O3681/E3681</f>
        <v>1.3623978201634877E-2</v>
      </c>
      <c r="T3681" t="s">
        <v>8310</v>
      </c>
      <c r="U3681" t="s">
        <v>8311</v>
      </c>
    </row>
    <row r="3682" spans="1:21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0">
        <f t="shared" si="116"/>
        <v>42627.454097222217</v>
      </c>
      <c r="L3682" s="13" t="str">
        <f t="shared" si="117"/>
        <v>2016</v>
      </c>
      <c r="M3682" s="10">
        <f>(((I3682/60)/60)/24)+DATE(1970,1,1)</f>
        <v>42648.454097222217</v>
      </c>
      <c r="N3682" t="b">
        <v>0</v>
      </c>
      <c r="O3682">
        <v>34</v>
      </c>
      <c r="P3682" t="b">
        <v>1</v>
      </c>
      <c r="Q3682" t="s">
        <v>8271</v>
      </c>
      <c r="R3682" s="6">
        <f>E3682/D3682</f>
        <v>1.1276666666666666</v>
      </c>
      <c r="S3682" s="5">
        <f>O3682/E3682</f>
        <v>1.0050251256281407E-2</v>
      </c>
      <c r="T3682" t="s">
        <v>8310</v>
      </c>
      <c r="U3682" t="s">
        <v>8311</v>
      </c>
    </row>
    <row r="3683" spans="1:21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0">
        <f t="shared" si="116"/>
        <v>42374.651504629626</v>
      </c>
      <c r="L3683" s="13" t="str">
        <f t="shared" si="117"/>
        <v>2016</v>
      </c>
      <c r="M3683" s="10">
        <f>(((I3683/60)/60)/24)+DATE(1970,1,1)</f>
        <v>42384.651504629626</v>
      </c>
      <c r="N3683" t="b">
        <v>0</v>
      </c>
      <c r="O3683">
        <v>18</v>
      </c>
      <c r="P3683" t="b">
        <v>1</v>
      </c>
      <c r="Q3683" t="s">
        <v>8271</v>
      </c>
      <c r="R3683" s="6">
        <f>E3683/D3683</f>
        <v>1.119</v>
      </c>
      <c r="S3683" s="5">
        <f>O3683/E3683</f>
        <v>1.6085790884718499E-2</v>
      </c>
      <c r="T3683" t="s">
        <v>8310</v>
      </c>
      <c r="U3683" t="s">
        <v>8311</v>
      </c>
    </row>
    <row r="3684" spans="1:21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0">
        <f t="shared" si="116"/>
        <v>41772.685393518521</v>
      </c>
      <c r="L3684" s="13" t="str">
        <f t="shared" si="117"/>
        <v>2014</v>
      </c>
      <c r="M3684" s="10">
        <f>(((I3684/60)/60)/24)+DATE(1970,1,1)</f>
        <v>41806.290972222225</v>
      </c>
      <c r="N3684" t="b">
        <v>0</v>
      </c>
      <c r="O3684">
        <v>67</v>
      </c>
      <c r="P3684" t="b">
        <v>1</v>
      </c>
      <c r="Q3684" t="s">
        <v>8271</v>
      </c>
      <c r="R3684" s="6">
        <f>E3684/D3684</f>
        <v>1.3919999999999999</v>
      </c>
      <c r="S3684" s="5">
        <f>O3684/E3684</f>
        <v>1.6044061302681992E-2</v>
      </c>
      <c r="T3684" t="s">
        <v>8310</v>
      </c>
      <c r="U3684" t="s">
        <v>8311</v>
      </c>
    </row>
    <row r="3685" spans="1:21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0">
        <f t="shared" si="116"/>
        <v>42633.116851851853</v>
      </c>
      <c r="L3685" s="13" t="str">
        <f t="shared" si="117"/>
        <v>2016</v>
      </c>
      <c r="M3685" s="10">
        <f>(((I3685/60)/60)/24)+DATE(1970,1,1)</f>
        <v>42663.116851851853</v>
      </c>
      <c r="N3685" t="b">
        <v>0</v>
      </c>
      <c r="O3685">
        <v>66</v>
      </c>
      <c r="P3685" t="b">
        <v>1</v>
      </c>
      <c r="Q3685" t="s">
        <v>8271</v>
      </c>
      <c r="R3685" s="6">
        <f>E3685/D3685</f>
        <v>1.1085714285714285</v>
      </c>
      <c r="S3685" s="5">
        <f>O3685/E3685</f>
        <v>1.7010309278350514E-2</v>
      </c>
      <c r="T3685" t="s">
        <v>8310</v>
      </c>
      <c r="U3685" t="s">
        <v>8311</v>
      </c>
    </row>
    <row r="3686" spans="1:21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0">
        <f t="shared" si="116"/>
        <v>42219.180393518516</v>
      </c>
      <c r="L3686" s="13" t="str">
        <f t="shared" si="117"/>
        <v>2015</v>
      </c>
      <c r="M3686" s="10">
        <f>(((I3686/60)/60)/24)+DATE(1970,1,1)</f>
        <v>42249.180393518516</v>
      </c>
      <c r="N3686" t="b">
        <v>0</v>
      </c>
      <c r="O3686">
        <v>23</v>
      </c>
      <c r="P3686" t="b">
        <v>1</v>
      </c>
      <c r="Q3686" t="s">
        <v>8271</v>
      </c>
      <c r="R3686" s="6">
        <f>E3686/D3686</f>
        <v>1.3906666666666667</v>
      </c>
      <c r="S3686" s="5">
        <f>O3686/E3686</f>
        <v>2.2051773729626079E-2</v>
      </c>
      <c r="T3686" t="s">
        <v>8310</v>
      </c>
      <c r="U3686" t="s">
        <v>8311</v>
      </c>
    </row>
    <row r="3687" spans="1:21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0">
        <f t="shared" si="116"/>
        <v>41753.593275462961</v>
      </c>
      <c r="L3687" s="13" t="str">
        <f t="shared" si="117"/>
        <v>2014</v>
      </c>
      <c r="M3687" s="10">
        <f>(((I3687/60)/60)/24)+DATE(1970,1,1)</f>
        <v>41778.875</v>
      </c>
      <c r="N3687" t="b">
        <v>0</v>
      </c>
      <c r="O3687">
        <v>126</v>
      </c>
      <c r="P3687" t="b">
        <v>1</v>
      </c>
      <c r="Q3687" t="s">
        <v>8271</v>
      </c>
      <c r="R3687" s="6">
        <f>E3687/D3687</f>
        <v>1.0569999999999999</v>
      </c>
      <c r="S3687" s="5">
        <f>O3687/E3687</f>
        <v>2.3841059602649008E-2</v>
      </c>
      <c r="T3687" t="s">
        <v>8310</v>
      </c>
      <c r="U3687" t="s">
        <v>8311</v>
      </c>
    </row>
    <row r="3688" spans="1:21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0">
        <f t="shared" si="116"/>
        <v>42230.662731481483</v>
      </c>
      <c r="L3688" s="13" t="str">
        <f t="shared" si="117"/>
        <v>2015</v>
      </c>
      <c r="M3688" s="10">
        <f>(((I3688/60)/60)/24)+DATE(1970,1,1)</f>
        <v>42245.165972222225</v>
      </c>
      <c r="N3688" t="b">
        <v>0</v>
      </c>
      <c r="O3688">
        <v>6</v>
      </c>
      <c r="P3688" t="b">
        <v>1</v>
      </c>
      <c r="Q3688" t="s">
        <v>8271</v>
      </c>
      <c r="R3688" s="6">
        <f>E3688/D3688</f>
        <v>1.0142857142857142</v>
      </c>
      <c r="S3688" s="5">
        <f>O3688/E3688</f>
        <v>1.6901408450704224E-2</v>
      </c>
      <c r="T3688" t="s">
        <v>8310</v>
      </c>
      <c r="U3688" t="s">
        <v>8311</v>
      </c>
    </row>
    <row r="3689" spans="1:21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0">
        <f t="shared" si="116"/>
        <v>41787.218229166669</v>
      </c>
      <c r="L3689" s="13" t="str">
        <f t="shared" si="117"/>
        <v>2014</v>
      </c>
      <c r="M3689" s="10">
        <f>(((I3689/60)/60)/24)+DATE(1970,1,1)</f>
        <v>41817.218229166669</v>
      </c>
      <c r="N3689" t="b">
        <v>0</v>
      </c>
      <c r="O3689">
        <v>25</v>
      </c>
      <c r="P3689" t="b">
        <v>1</v>
      </c>
      <c r="Q3689" t="s">
        <v>8271</v>
      </c>
      <c r="R3689" s="6">
        <f>E3689/D3689</f>
        <v>1.0024500000000001</v>
      </c>
      <c r="S3689" s="5">
        <f>O3689/E3689</f>
        <v>4.9877799391490844E-3</v>
      </c>
      <c r="T3689" t="s">
        <v>8310</v>
      </c>
      <c r="U3689" t="s">
        <v>8311</v>
      </c>
    </row>
    <row r="3690" spans="1:21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0">
        <f t="shared" si="116"/>
        <v>41829.787083333329</v>
      </c>
      <c r="L3690" s="13" t="str">
        <f t="shared" si="117"/>
        <v>2014</v>
      </c>
      <c r="M3690" s="10">
        <f>(((I3690/60)/60)/24)+DATE(1970,1,1)</f>
        <v>41859.787083333329</v>
      </c>
      <c r="N3690" t="b">
        <v>0</v>
      </c>
      <c r="O3690">
        <v>39</v>
      </c>
      <c r="P3690" t="b">
        <v>1</v>
      </c>
      <c r="Q3690" t="s">
        <v>8271</v>
      </c>
      <c r="R3690" s="6">
        <f>E3690/D3690</f>
        <v>1.0916666666666666</v>
      </c>
      <c r="S3690" s="5">
        <f>O3690/E3690</f>
        <v>1.1908396946564885E-2</v>
      </c>
      <c r="T3690" t="s">
        <v>8310</v>
      </c>
      <c r="U3690" t="s">
        <v>8311</v>
      </c>
    </row>
    <row r="3691" spans="1:21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0">
        <f t="shared" si="116"/>
        <v>42147.826840277776</v>
      </c>
      <c r="L3691" s="13" t="str">
        <f t="shared" si="117"/>
        <v>2015</v>
      </c>
      <c r="M3691" s="10">
        <f>(((I3691/60)/60)/24)+DATE(1970,1,1)</f>
        <v>42176.934027777781</v>
      </c>
      <c r="N3691" t="b">
        <v>0</v>
      </c>
      <c r="O3691">
        <v>62</v>
      </c>
      <c r="P3691" t="b">
        <v>1</v>
      </c>
      <c r="Q3691" t="s">
        <v>8271</v>
      </c>
      <c r="R3691" s="6">
        <f>E3691/D3691</f>
        <v>1.1833333333333333</v>
      </c>
      <c r="S3691" s="5">
        <f>O3691/E3691</f>
        <v>1.7464788732394366E-2</v>
      </c>
      <c r="T3691" t="s">
        <v>8310</v>
      </c>
      <c r="U3691" t="s">
        <v>8311</v>
      </c>
    </row>
    <row r="3692" spans="1:21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0">
        <f t="shared" si="116"/>
        <v>41940.598182870373</v>
      </c>
      <c r="L3692" s="13" t="str">
        <f t="shared" si="117"/>
        <v>2014</v>
      </c>
      <c r="M3692" s="10">
        <f>(((I3692/60)/60)/24)+DATE(1970,1,1)</f>
        <v>41970.639849537038</v>
      </c>
      <c r="N3692" t="b">
        <v>0</v>
      </c>
      <c r="O3692">
        <v>31</v>
      </c>
      <c r="P3692" t="b">
        <v>1</v>
      </c>
      <c r="Q3692" t="s">
        <v>8271</v>
      </c>
      <c r="R3692" s="6">
        <f>E3692/D3692</f>
        <v>1.2</v>
      </c>
      <c r="S3692" s="5">
        <f>O3692/E3692</f>
        <v>1.7222222222222222E-2</v>
      </c>
      <c r="T3692" t="s">
        <v>8310</v>
      </c>
      <c r="U3692" t="s">
        <v>8311</v>
      </c>
    </row>
    <row r="3693" spans="1:21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0">
        <f t="shared" si="116"/>
        <v>42020.700567129628</v>
      </c>
      <c r="L3693" s="13" t="str">
        <f t="shared" si="117"/>
        <v>2015</v>
      </c>
      <c r="M3693" s="10">
        <f>(((I3693/60)/60)/24)+DATE(1970,1,1)</f>
        <v>42065.207638888889</v>
      </c>
      <c r="N3693" t="b">
        <v>0</v>
      </c>
      <c r="O3693">
        <v>274</v>
      </c>
      <c r="P3693" t="b">
        <v>1</v>
      </c>
      <c r="Q3693" t="s">
        <v>8271</v>
      </c>
      <c r="R3693" s="6">
        <f>E3693/D3693</f>
        <v>1.2796000000000001</v>
      </c>
      <c r="S3693" s="5">
        <f>O3693/E3693</f>
        <v>5.3532353860581434E-3</v>
      </c>
      <c r="T3693" t="s">
        <v>8310</v>
      </c>
      <c r="U3693" t="s">
        <v>8311</v>
      </c>
    </row>
    <row r="3694" spans="1:21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0">
        <f t="shared" si="116"/>
        <v>41891.96503472222</v>
      </c>
      <c r="L3694" s="13" t="str">
        <f t="shared" si="117"/>
        <v>2014</v>
      </c>
      <c r="M3694" s="10">
        <f>(((I3694/60)/60)/24)+DATE(1970,1,1)</f>
        <v>41901</v>
      </c>
      <c r="N3694" t="b">
        <v>0</v>
      </c>
      <c r="O3694">
        <v>17</v>
      </c>
      <c r="P3694" t="b">
        <v>1</v>
      </c>
      <c r="Q3694" t="s">
        <v>8271</v>
      </c>
      <c r="R3694" s="6">
        <f>E3694/D3694</f>
        <v>1.26</v>
      </c>
      <c r="S3694" s="5">
        <f>O3694/E3694</f>
        <v>1.3492063492063493E-2</v>
      </c>
      <c r="T3694" t="s">
        <v>8310</v>
      </c>
      <c r="U3694" t="s">
        <v>8311</v>
      </c>
    </row>
    <row r="3695" spans="1:21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0">
        <f t="shared" si="116"/>
        <v>42309.191307870366</v>
      </c>
      <c r="L3695" s="13" t="str">
        <f t="shared" si="117"/>
        <v>2015</v>
      </c>
      <c r="M3695" s="10">
        <f>(((I3695/60)/60)/24)+DATE(1970,1,1)</f>
        <v>42338.9375</v>
      </c>
      <c r="N3695" t="b">
        <v>0</v>
      </c>
      <c r="O3695">
        <v>14</v>
      </c>
      <c r="P3695" t="b">
        <v>1</v>
      </c>
      <c r="Q3695" t="s">
        <v>8271</v>
      </c>
      <c r="R3695" s="6">
        <f>E3695/D3695</f>
        <v>1.2912912912912913</v>
      </c>
      <c r="S3695" s="5">
        <f>O3695/E3695</f>
        <v>3.255813953488372E-2</v>
      </c>
      <c r="T3695" t="s">
        <v>8310</v>
      </c>
      <c r="U3695" t="s">
        <v>8311</v>
      </c>
    </row>
    <row r="3696" spans="1:21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0">
        <f t="shared" si="116"/>
        <v>42490.133877314816</v>
      </c>
      <c r="L3696" s="13" t="str">
        <f t="shared" si="117"/>
        <v>2016</v>
      </c>
      <c r="M3696" s="10">
        <f>(((I3696/60)/60)/24)+DATE(1970,1,1)</f>
        <v>42527.083333333328</v>
      </c>
      <c r="N3696" t="b">
        <v>0</v>
      </c>
      <c r="O3696">
        <v>60</v>
      </c>
      <c r="P3696" t="b">
        <v>1</v>
      </c>
      <c r="Q3696" t="s">
        <v>8271</v>
      </c>
      <c r="R3696" s="6">
        <f>E3696/D3696</f>
        <v>1.0742857142857143</v>
      </c>
      <c r="S3696" s="5">
        <f>O3696/E3696</f>
        <v>1.5957446808510637E-2</v>
      </c>
      <c r="T3696" t="s">
        <v>8310</v>
      </c>
      <c r="U3696" t="s">
        <v>8311</v>
      </c>
    </row>
    <row r="3697" spans="1:21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0">
        <f t="shared" si="116"/>
        <v>41995.870486111111</v>
      </c>
      <c r="L3697" s="13" t="str">
        <f t="shared" si="117"/>
        <v>2014</v>
      </c>
      <c r="M3697" s="10">
        <f>(((I3697/60)/60)/24)+DATE(1970,1,1)</f>
        <v>42015.870486111111</v>
      </c>
      <c r="N3697" t="b">
        <v>0</v>
      </c>
      <c r="O3697">
        <v>33</v>
      </c>
      <c r="P3697" t="b">
        <v>1</v>
      </c>
      <c r="Q3697" t="s">
        <v>8271</v>
      </c>
      <c r="R3697" s="6">
        <f>E3697/D3697</f>
        <v>1.00125</v>
      </c>
      <c r="S3697" s="5">
        <f>O3697/E3697</f>
        <v>8.2397003745318352E-3</v>
      </c>
      <c r="T3697" t="s">
        <v>8310</v>
      </c>
      <c r="U3697" t="s">
        <v>8311</v>
      </c>
    </row>
    <row r="3698" spans="1:21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0">
        <f t="shared" si="116"/>
        <v>41988.617083333331</v>
      </c>
      <c r="L3698" s="13" t="str">
        <f t="shared" si="117"/>
        <v>2014</v>
      </c>
      <c r="M3698" s="10">
        <f>(((I3698/60)/60)/24)+DATE(1970,1,1)</f>
        <v>42048.617083333331</v>
      </c>
      <c r="N3698" t="b">
        <v>0</v>
      </c>
      <c r="O3698">
        <v>78</v>
      </c>
      <c r="P3698" t="b">
        <v>1</v>
      </c>
      <c r="Q3698" t="s">
        <v>8271</v>
      </c>
      <c r="R3698" s="6">
        <f>E3698/D3698</f>
        <v>1.55</v>
      </c>
      <c r="S3698" s="5">
        <f>O3698/E3698</f>
        <v>2.5161290322580646E-2</v>
      </c>
      <c r="T3698" t="s">
        <v>8310</v>
      </c>
      <c r="U3698" t="s">
        <v>8311</v>
      </c>
    </row>
    <row r="3699" spans="1:21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0">
        <f t="shared" si="116"/>
        <v>42479.465833333335</v>
      </c>
      <c r="L3699" s="13" t="str">
        <f t="shared" si="117"/>
        <v>2016</v>
      </c>
      <c r="M3699" s="10">
        <f>(((I3699/60)/60)/24)+DATE(1970,1,1)</f>
        <v>42500.465833333335</v>
      </c>
      <c r="N3699" t="b">
        <v>0</v>
      </c>
      <c r="O3699">
        <v>30</v>
      </c>
      <c r="P3699" t="b">
        <v>1</v>
      </c>
      <c r="Q3699" t="s">
        <v>8271</v>
      </c>
      <c r="R3699" s="6">
        <f>E3699/D3699</f>
        <v>1.08</v>
      </c>
      <c r="S3699" s="5">
        <f>O3699/E3699</f>
        <v>1.3888888888888888E-2</v>
      </c>
      <c r="T3699" t="s">
        <v>8310</v>
      </c>
      <c r="U3699" t="s">
        <v>8311</v>
      </c>
    </row>
    <row r="3700" spans="1:21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0">
        <f t="shared" si="116"/>
        <v>42401.806562500002</v>
      </c>
      <c r="L3700" s="13" t="str">
        <f t="shared" si="117"/>
        <v>2016</v>
      </c>
      <c r="M3700" s="10">
        <f>(((I3700/60)/60)/24)+DATE(1970,1,1)</f>
        <v>42431.806562500002</v>
      </c>
      <c r="N3700" t="b">
        <v>0</v>
      </c>
      <c r="O3700">
        <v>136</v>
      </c>
      <c r="P3700" t="b">
        <v>1</v>
      </c>
      <c r="Q3700" t="s">
        <v>8271</v>
      </c>
      <c r="R3700" s="6">
        <f>E3700/D3700</f>
        <v>1.1052</v>
      </c>
      <c r="S3700" s="5">
        <f>O3700/E3700</f>
        <v>2.4610930148389432E-2</v>
      </c>
      <c r="T3700" t="s">
        <v>8310</v>
      </c>
      <c r="U3700" t="s">
        <v>8311</v>
      </c>
    </row>
    <row r="3701" spans="1:21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0">
        <f t="shared" si="116"/>
        <v>41897.602037037039</v>
      </c>
      <c r="L3701" s="13" t="str">
        <f t="shared" si="117"/>
        <v>2014</v>
      </c>
      <c r="M3701" s="10">
        <f>(((I3701/60)/60)/24)+DATE(1970,1,1)</f>
        <v>41927.602037037039</v>
      </c>
      <c r="N3701" t="b">
        <v>0</v>
      </c>
      <c r="O3701">
        <v>40</v>
      </c>
      <c r="P3701" t="b">
        <v>1</v>
      </c>
      <c r="Q3701" t="s">
        <v>8271</v>
      </c>
      <c r="R3701" s="6">
        <f>E3701/D3701</f>
        <v>1.008</v>
      </c>
      <c r="S3701" s="5">
        <f>O3701/E3701</f>
        <v>1.5873015873015872E-2</v>
      </c>
      <c r="T3701" t="s">
        <v>8310</v>
      </c>
      <c r="U3701" t="s">
        <v>8311</v>
      </c>
    </row>
    <row r="3702" spans="1:21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0">
        <f t="shared" si="116"/>
        <v>41882.585648148146</v>
      </c>
      <c r="L3702" s="13" t="str">
        <f t="shared" si="117"/>
        <v>2014</v>
      </c>
      <c r="M3702" s="10">
        <f>(((I3702/60)/60)/24)+DATE(1970,1,1)</f>
        <v>41912.666666666664</v>
      </c>
      <c r="N3702" t="b">
        <v>0</v>
      </c>
      <c r="O3702">
        <v>18</v>
      </c>
      <c r="P3702" t="b">
        <v>1</v>
      </c>
      <c r="Q3702" t="s">
        <v>8271</v>
      </c>
      <c r="R3702" s="6">
        <f>E3702/D3702</f>
        <v>1.212</v>
      </c>
      <c r="S3702" s="5">
        <f>O3702/E3702</f>
        <v>2.9702970297029702E-2</v>
      </c>
      <c r="T3702" t="s">
        <v>8310</v>
      </c>
      <c r="U3702" t="s">
        <v>8311</v>
      </c>
    </row>
    <row r="3703" spans="1:21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0">
        <f t="shared" si="116"/>
        <v>42129.541585648149</v>
      </c>
      <c r="L3703" s="13" t="str">
        <f t="shared" si="117"/>
        <v>2015</v>
      </c>
      <c r="M3703" s="10">
        <f>(((I3703/60)/60)/24)+DATE(1970,1,1)</f>
        <v>42159.541585648149</v>
      </c>
      <c r="N3703" t="b">
        <v>0</v>
      </c>
      <c r="O3703">
        <v>39</v>
      </c>
      <c r="P3703" t="b">
        <v>1</v>
      </c>
      <c r="Q3703" t="s">
        <v>8271</v>
      </c>
      <c r="R3703" s="6">
        <f>E3703/D3703</f>
        <v>1.0033333333333334</v>
      </c>
      <c r="S3703" s="5">
        <f>O3703/E3703</f>
        <v>2.5913621262458473E-2</v>
      </c>
      <c r="T3703" t="s">
        <v>8310</v>
      </c>
      <c r="U3703" t="s">
        <v>8311</v>
      </c>
    </row>
    <row r="3704" spans="1:21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0">
        <f t="shared" si="116"/>
        <v>42524.53800925926</v>
      </c>
      <c r="L3704" s="13" t="str">
        <f t="shared" si="117"/>
        <v>2016</v>
      </c>
      <c r="M3704" s="10">
        <f>(((I3704/60)/60)/24)+DATE(1970,1,1)</f>
        <v>42561.957638888889</v>
      </c>
      <c r="N3704" t="b">
        <v>0</v>
      </c>
      <c r="O3704">
        <v>21</v>
      </c>
      <c r="P3704" t="b">
        <v>1</v>
      </c>
      <c r="Q3704" t="s">
        <v>8271</v>
      </c>
      <c r="R3704" s="6">
        <f>E3704/D3704</f>
        <v>1.0916666666666666</v>
      </c>
      <c r="S3704" s="5">
        <f>O3704/E3704</f>
        <v>6.4122137404580152E-3</v>
      </c>
      <c r="T3704" t="s">
        <v>8310</v>
      </c>
      <c r="U3704" t="s">
        <v>8311</v>
      </c>
    </row>
    <row r="3705" spans="1:21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0">
        <f t="shared" si="116"/>
        <v>42556.504490740743</v>
      </c>
      <c r="L3705" s="13" t="str">
        <f t="shared" si="117"/>
        <v>2016</v>
      </c>
      <c r="M3705" s="10">
        <f>(((I3705/60)/60)/24)+DATE(1970,1,1)</f>
        <v>42595.290972222225</v>
      </c>
      <c r="N3705" t="b">
        <v>0</v>
      </c>
      <c r="O3705">
        <v>30</v>
      </c>
      <c r="P3705" t="b">
        <v>1</v>
      </c>
      <c r="Q3705" t="s">
        <v>8271</v>
      </c>
      <c r="R3705" s="6">
        <f>E3705/D3705</f>
        <v>1.2342857142857142</v>
      </c>
      <c r="S3705" s="5">
        <f>O3705/E3705</f>
        <v>2.3148148148148147E-2</v>
      </c>
      <c r="T3705" t="s">
        <v>8310</v>
      </c>
      <c r="U3705" t="s">
        <v>8311</v>
      </c>
    </row>
    <row r="3706" spans="1:21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0">
        <f t="shared" si="116"/>
        <v>42461.689745370371</v>
      </c>
      <c r="L3706" s="13" t="str">
        <f t="shared" si="117"/>
        <v>2016</v>
      </c>
      <c r="M3706" s="10">
        <f>(((I3706/60)/60)/24)+DATE(1970,1,1)</f>
        <v>42521.689745370371</v>
      </c>
      <c r="N3706" t="b">
        <v>0</v>
      </c>
      <c r="O3706">
        <v>27</v>
      </c>
      <c r="P3706" t="b">
        <v>1</v>
      </c>
      <c r="Q3706" t="s">
        <v>8271</v>
      </c>
      <c r="R3706" s="6">
        <f>E3706/D3706</f>
        <v>1.3633666666666666</v>
      </c>
      <c r="S3706" s="5">
        <f>O3706/E3706</f>
        <v>6.6013055915503285E-2</v>
      </c>
      <c r="T3706" t="s">
        <v>8310</v>
      </c>
      <c r="U3706" t="s">
        <v>8311</v>
      </c>
    </row>
    <row r="3707" spans="1:21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0">
        <f t="shared" si="116"/>
        <v>41792.542986111112</v>
      </c>
      <c r="L3707" s="13" t="str">
        <f t="shared" si="117"/>
        <v>2014</v>
      </c>
      <c r="M3707" s="10">
        <f>(((I3707/60)/60)/24)+DATE(1970,1,1)</f>
        <v>41813.75</v>
      </c>
      <c r="N3707" t="b">
        <v>0</v>
      </c>
      <c r="O3707">
        <v>35</v>
      </c>
      <c r="P3707" t="b">
        <v>1</v>
      </c>
      <c r="Q3707" t="s">
        <v>8271</v>
      </c>
      <c r="R3707" s="6">
        <f>E3707/D3707</f>
        <v>1.0346657233816767</v>
      </c>
      <c r="S3707" s="5">
        <f>O3707/E3707</f>
        <v>1.1965811965811967E-2</v>
      </c>
      <c r="T3707" t="s">
        <v>8310</v>
      </c>
      <c r="U3707" t="s">
        <v>8311</v>
      </c>
    </row>
    <row r="3708" spans="1:21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0">
        <f t="shared" si="116"/>
        <v>41879.913761574076</v>
      </c>
      <c r="L3708" s="13" t="str">
        <f t="shared" si="117"/>
        <v>2014</v>
      </c>
      <c r="M3708" s="10">
        <f>(((I3708/60)/60)/24)+DATE(1970,1,1)</f>
        <v>41894.913761574076</v>
      </c>
      <c r="N3708" t="b">
        <v>0</v>
      </c>
      <c r="O3708">
        <v>13</v>
      </c>
      <c r="P3708" t="b">
        <v>1</v>
      </c>
      <c r="Q3708" t="s">
        <v>8271</v>
      </c>
      <c r="R3708" s="6">
        <f>E3708/D3708</f>
        <v>1.2133333333333334</v>
      </c>
      <c r="S3708" s="5">
        <f>O3708/E3708</f>
        <v>7.1428571428571426E-3</v>
      </c>
      <c r="T3708" t="s">
        <v>8310</v>
      </c>
      <c r="U3708" t="s">
        <v>8311</v>
      </c>
    </row>
    <row r="3709" spans="1:21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0">
        <f t="shared" si="116"/>
        <v>42552.048356481479</v>
      </c>
      <c r="L3709" s="13" t="str">
        <f t="shared" si="117"/>
        <v>2016</v>
      </c>
      <c r="M3709" s="10">
        <f>(((I3709/60)/60)/24)+DATE(1970,1,1)</f>
        <v>42573.226388888885</v>
      </c>
      <c r="N3709" t="b">
        <v>0</v>
      </c>
      <c r="O3709">
        <v>23</v>
      </c>
      <c r="P3709" t="b">
        <v>1</v>
      </c>
      <c r="Q3709" t="s">
        <v>8271</v>
      </c>
      <c r="R3709" s="6">
        <f>E3709/D3709</f>
        <v>1.86</v>
      </c>
      <c r="S3709" s="5">
        <f>O3709/E3709</f>
        <v>1.2365591397849462E-2</v>
      </c>
      <c r="T3709" t="s">
        <v>8310</v>
      </c>
      <c r="U3709" t="s">
        <v>8311</v>
      </c>
    </row>
    <row r="3710" spans="1:21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0">
        <f t="shared" si="116"/>
        <v>41810.142199074071</v>
      </c>
      <c r="L3710" s="13" t="str">
        <f t="shared" si="117"/>
        <v>2014</v>
      </c>
      <c r="M3710" s="10">
        <f>(((I3710/60)/60)/24)+DATE(1970,1,1)</f>
        <v>41824.142199074071</v>
      </c>
      <c r="N3710" t="b">
        <v>0</v>
      </c>
      <c r="O3710">
        <v>39</v>
      </c>
      <c r="P3710" t="b">
        <v>1</v>
      </c>
      <c r="Q3710" t="s">
        <v>8271</v>
      </c>
      <c r="R3710" s="6">
        <f>E3710/D3710</f>
        <v>3</v>
      </c>
      <c r="S3710" s="5">
        <f>O3710/E3710</f>
        <v>1.8571428571428572E-2</v>
      </c>
      <c r="T3710" t="s">
        <v>8310</v>
      </c>
      <c r="U3710" t="s">
        <v>8311</v>
      </c>
    </row>
    <row r="3711" spans="1:21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0">
        <f t="shared" si="116"/>
        <v>41785.707708333335</v>
      </c>
      <c r="L3711" s="13" t="str">
        <f t="shared" si="117"/>
        <v>2014</v>
      </c>
      <c r="M3711" s="10">
        <f>(((I3711/60)/60)/24)+DATE(1970,1,1)</f>
        <v>41815.707708333335</v>
      </c>
      <c r="N3711" t="b">
        <v>0</v>
      </c>
      <c r="O3711">
        <v>35</v>
      </c>
      <c r="P3711" t="b">
        <v>1</v>
      </c>
      <c r="Q3711" t="s">
        <v>8271</v>
      </c>
      <c r="R3711" s="6">
        <f>E3711/D3711</f>
        <v>1.0825</v>
      </c>
      <c r="S3711" s="5">
        <f>O3711/E3711</f>
        <v>3.2332563510392612E-2</v>
      </c>
      <c r="T3711" t="s">
        <v>8310</v>
      </c>
      <c r="U3711" t="s">
        <v>8311</v>
      </c>
    </row>
    <row r="3712" spans="1:21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0">
        <f t="shared" si="116"/>
        <v>42072.576249999998</v>
      </c>
      <c r="L3712" s="13" t="str">
        <f t="shared" si="117"/>
        <v>2015</v>
      </c>
      <c r="M3712" s="10">
        <f>(((I3712/60)/60)/24)+DATE(1970,1,1)</f>
        <v>42097.576249999998</v>
      </c>
      <c r="N3712" t="b">
        <v>0</v>
      </c>
      <c r="O3712">
        <v>27</v>
      </c>
      <c r="P3712" t="b">
        <v>1</v>
      </c>
      <c r="Q3712" t="s">
        <v>8271</v>
      </c>
      <c r="R3712" s="6">
        <f>E3712/D3712</f>
        <v>1.4115384615384616</v>
      </c>
      <c r="S3712" s="5">
        <f>O3712/E3712</f>
        <v>1.4713896457765668E-2</v>
      </c>
      <c r="T3712" t="s">
        <v>8310</v>
      </c>
      <c r="U3712" t="s">
        <v>8311</v>
      </c>
    </row>
    <row r="3713" spans="1:21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0">
        <f t="shared" si="116"/>
        <v>41779.724224537036</v>
      </c>
      <c r="L3713" s="13" t="str">
        <f t="shared" si="117"/>
        <v>2014</v>
      </c>
      <c r="M3713" s="10">
        <f>(((I3713/60)/60)/24)+DATE(1970,1,1)</f>
        <v>41805.666666666664</v>
      </c>
      <c r="N3713" t="b">
        <v>0</v>
      </c>
      <c r="O3713">
        <v>21</v>
      </c>
      <c r="P3713" t="b">
        <v>1</v>
      </c>
      <c r="Q3713" t="s">
        <v>8271</v>
      </c>
      <c r="R3713" s="6">
        <f>E3713/D3713</f>
        <v>1.1399999999999999</v>
      </c>
      <c r="S3713" s="5">
        <f>O3713/E3713</f>
        <v>3.6842105263157891E-2</v>
      </c>
      <c r="T3713" t="s">
        <v>8310</v>
      </c>
      <c r="U3713" t="s">
        <v>8311</v>
      </c>
    </row>
    <row r="3714" spans="1:21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0">
        <f t="shared" si="116"/>
        <v>42134.172071759262</v>
      </c>
      <c r="L3714" s="13" t="str">
        <f t="shared" si="117"/>
        <v>2015</v>
      </c>
      <c r="M3714" s="10">
        <f>(((I3714/60)/60)/24)+DATE(1970,1,1)</f>
        <v>42155.290972222225</v>
      </c>
      <c r="N3714" t="b">
        <v>0</v>
      </c>
      <c r="O3714">
        <v>104</v>
      </c>
      <c r="P3714" t="b">
        <v>1</v>
      </c>
      <c r="Q3714" t="s">
        <v>8271</v>
      </c>
      <c r="R3714" s="6">
        <f>E3714/D3714</f>
        <v>1.5373333333333334</v>
      </c>
      <c r="S3714" s="5">
        <f>O3714/E3714</f>
        <v>9.019947961838682E-3</v>
      </c>
      <c r="T3714" t="s">
        <v>8310</v>
      </c>
      <c r="U3714" t="s">
        <v>8311</v>
      </c>
    </row>
    <row r="3715" spans="1:21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0">
        <f t="shared" ref="K3715:K3778" si="118">(((J3715/60)/60)/24)+DATE(1970,1,1)</f>
        <v>42505.738032407404</v>
      </c>
      <c r="L3715" s="13" t="str">
        <f t="shared" ref="L3715:L3778" si="119">TEXT(K3715,"yyyy")</f>
        <v>2016</v>
      </c>
      <c r="M3715" s="10">
        <f>(((I3715/60)/60)/24)+DATE(1970,1,1)</f>
        <v>42525.738032407404</v>
      </c>
      <c r="N3715" t="b">
        <v>0</v>
      </c>
      <c r="O3715">
        <v>19</v>
      </c>
      <c r="P3715" t="b">
        <v>1</v>
      </c>
      <c r="Q3715" t="s">
        <v>8271</v>
      </c>
      <c r="R3715" s="6">
        <f>E3715/D3715</f>
        <v>1.0149999999999999</v>
      </c>
      <c r="S3715" s="5">
        <f>O3715/E3715</f>
        <v>9.3596059113300496E-3</v>
      </c>
      <c r="T3715" t="s">
        <v>8310</v>
      </c>
      <c r="U3715" t="s">
        <v>8311</v>
      </c>
    </row>
    <row r="3716" spans="1:21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0">
        <f t="shared" si="118"/>
        <v>42118.556331018524</v>
      </c>
      <c r="L3716" s="13" t="str">
        <f t="shared" si="119"/>
        <v>2015</v>
      </c>
      <c r="M3716" s="10">
        <f>(((I3716/60)/60)/24)+DATE(1970,1,1)</f>
        <v>42150.165972222225</v>
      </c>
      <c r="N3716" t="b">
        <v>0</v>
      </c>
      <c r="O3716">
        <v>97</v>
      </c>
      <c r="P3716" t="b">
        <v>1</v>
      </c>
      <c r="Q3716" t="s">
        <v>8271</v>
      </c>
      <c r="R3716" s="6">
        <f>E3716/D3716</f>
        <v>1.0235000000000001</v>
      </c>
      <c r="S3716" s="5">
        <f>O3716/E3716</f>
        <v>9.4772838299951156E-3</v>
      </c>
      <c r="T3716" t="s">
        <v>8310</v>
      </c>
      <c r="U3716" t="s">
        <v>8311</v>
      </c>
    </row>
    <row r="3717" spans="1:21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0">
        <f t="shared" si="118"/>
        <v>42036.995590277773</v>
      </c>
      <c r="L3717" s="13" t="str">
        <f t="shared" si="119"/>
        <v>2015</v>
      </c>
      <c r="M3717" s="10">
        <f>(((I3717/60)/60)/24)+DATE(1970,1,1)</f>
        <v>42094.536111111112</v>
      </c>
      <c r="N3717" t="b">
        <v>0</v>
      </c>
      <c r="O3717">
        <v>27</v>
      </c>
      <c r="P3717" t="b">
        <v>1</v>
      </c>
      <c r="Q3717" t="s">
        <v>8271</v>
      </c>
      <c r="R3717" s="6">
        <f>E3717/D3717</f>
        <v>1.0257142857142858</v>
      </c>
      <c r="S3717" s="5">
        <f>O3717/E3717</f>
        <v>7.5208913649025067E-3</v>
      </c>
      <c r="T3717" t="s">
        <v>8310</v>
      </c>
      <c r="U3717" t="s">
        <v>8311</v>
      </c>
    </row>
    <row r="3718" spans="1:21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0">
        <f t="shared" si="118"/>
        <v>42360.887835648144</v>
      </c>
      <c r="L3718" s="13" t="str">
        <f t="shared" si="119"/>
        <v>2015</v>
      </c>
      <c r="M3718" s="10">
        <f>(((I3718/60)/60)/24)+DATE(1970,1,1)</f>
        <v>42390.887835648144</v>
      </c>
      <c r="N3718" t="b">
        <v>0</v>
      </c>
      <c r="O3718">
        <v>24</v>
      </c>
      <c r="P3718" t="b">
        <v>1</v>
      </c>
      <c r="Q3718" t="s">
        <v>8271</v>
      </c>
      <c r="R3718" s="6">
        <f>E3718/D3718</f>
        <v>1.5575000000000001</v>
      </c>
      <c r="S3718" s="5">
        <f>O3718/E3718</f>
        <v>1.9261637239165328E-2</v>
      </c>
      <c r="T3718" t="s">
        <v>8310</v>
      </c>
      <c r="U3718" t="s">
        <v>8311</v>
      </c>
    </row>
    <row r="3719" spans="1:21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0">
        <f t="shared" si="118"/>
        <v>42102.866307870368</v>
      </c>
      <c r="L3719" s="13" t="str">
        <f t="shared" si="119"/>
        <v>2015</v>
      </c>
      <c r="M3719" s="10">
        <f>(((I3719/60)/60)/24)+DATE(1970,1,1)</f>
        <v>42133.866307870368</v>
      </c>
      <c r="N3719" t="b">
        <v>0</v>
      </c>
      <c r="O3719">
        <v>13</v>
      </c>
      <c r="P3719" t="b">
        <v>1</v>
      </c>
      <c r="Q3719" t="s">
        <v>8271</v>
      </c>
      <c r="R3719" s="6">
        <f>E3719/D3719</f>
        <v>1.0075000000000001</v>
      </c>
      <c r="S3719" s="5">
        <f>O3719/E3719</f>
        <v>3.2258064516129032E-3</v>
      </c>
      <c r="T3719" t="s">
        <v>8310</v>
      </c>
      <c r="U3719" t="s">
        <v>8311</v>
      </c>
    </row>
    <row r="3720" spans="1:21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0">
        <f t="shared" si="118"/>
        <v>42032.716145833328</v>
      </c>
      <c r="L3720" s="13" t="str">
        <f t="shared" si="119"/>
        <v>2015</v>
      </c>
      <c r="M3720" s="10">
        <f>(((I3720/60)/60)/24)+DATE(1970,1,1)</f>
        <v>42062.716145833328</v>
      </c>
      <c r="N3720" t="b">
        <v>0</v>
      </c>
      <c r="O3720">
        <v>46</v>
      </c>
      <c r="P3720" t="b">
        <v>1</v>
      </c>
      <c r="Q3720" t="s">
        <v>8271</v>
      </c>
      <c r="R3720" s="6">
        <f>E3720/D3720</f>
        <v>2.3940000000000001</v>
      </c>
      <c r="S3720" s="5">
        <f>O3720/E3720</f>
        <v>3.842940685045948E-2</v>
      </c>
      <c r="T3720" t="s">
        <v>8310</v>
      </c>
      <c r="U3720" t="s">
        <v>8311</v>
      </c>
    </row>
    <row r="3721" spans="1:21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0">
        <f t="shared" si="118"/>
        <v>42147.729930555557</v>
      </c>
      <c r="L3721" s="13" t="str">
        <f t="shared" si="119"/>
        <v>2015</v>
      </c>
      <c r="M3721" s="10">
        <f>(((I3721/60)/60)/24)+DATE(1970,1,1)</f>
        <v>42177.729930555557</v>
      </c>
      <c r="N3721" t="b">
        <v>0</v>
      </c>
      <c r="O3721">
        <v>4</v>
      </c>
      <c r="P3721" t="b">
        <v>1</v>
      </c>
      <c r="Q3721" t="s">
        <v>8271</v>
      </c>
      <c r="R3721" s="6">
        <f>E3721/D3721</f>
        <v>2.1</v>
      </c>
      <c r="S3721" s="5">
        <f>O3721/E3721</f>
        <v>9.5238095238095247E-3</v>
      </c>
      <c r="T3721" t="s">
        <v>8310</v>
      </c>
      <c r="U3721" t="s">
        <v>8311</v>
      </c>
    </row>
    <row r="3722" spans="1:21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0">
        <f t="shared" si="118"/>
        <v>42165.993125000001</v>
      </c>
      <c r="L3722" s="13" t="str">
        <f t="shared" si="119"/>
        <v>2015</v>
      </c>
      <c r="M3722" s="10">
        <f>(((I3722/60)/60)/24)+DATE(1970,1,1)</f>
        <v>42187.993125000001</v>
      </c>
      <c r="N3722" t="b">
        <v>0</v>
      </c>
      <c r="O3722">
        <v>40</v>
      </c>
      <c r="P3722" t="b">
        <v>1</v>
      </c>
      <c r="Q3722" t="s">
        <v>8271</v>
      </c>
      <c r="R3722" s="6">
        <f>E3722/D3722</f>
        <v>1.0451515151515152</v>
      </c>
      <c r="S3722" s="5">
        <f>O3722/E3722</f>
        <v>1.1597564511452595E-2</v>
      </c>
      <c r="T3722" t="s">
        <v>8310</v>
      </c>
      <c r="U3722" t="s">
        <v>8311</v>
      </c>
    </row>
    <row r="3723" spans="1:21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0">
        <f t="shared" si="118"/>
        <v>41927.936157407406</v>
      </c>
      <c r="L3723" s="13" t="str">
        <f t="shared" si="119"/>
        <v>2014</v>
      </c>
      <c r="M3723" s="10">
        <f>(((I3723/60)/60)/24)+DATE(1970,1,1)</f>
        <v>41948.977824074071</v>
      </c>
      <c r="N3723" t="b">
        <v>0</v>
      </c>
      <c r="O3723">
        <v>44</v>
      </c>
      <c r="P3723" t="b">
        <v>1</v>
      </c>
      <c r="Q3723" t="s">
        <v>8271</v>
      </c>
      <c r="R3723" s="6">
        <f>E3723/D3723</f>
        <v>1.008</v>
      </c>
      <c r="S3723" s="5">
        <f>O3723/E3723</f>
        <v>8.7301587301587304E-3</v>
      </c>
      <c r="T3723" t="s">
        <v>8310</v>
      </c>
      <c r="U3723" t="s">
        <v>8311</v>
      </c>
    </row>
    <row r="3724" spans="1:21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0">
        <f t="shared" si="118"/>
        <v>42381.671840277777</v>
      </c>
      <c r="L3724" s="13" t="str">
        <f t="shared" si="119"/>
        <v>2016</v>
      </c>
      <c r="M3724" s="10">
        <f>(((I3724/60)/60)/24)+DATE(1970,1,1)</f>
        <v>42411.957638888889</v>
      </c>
      <c r="N3724" t="b">
        <v>0</v>
      </c>
      <c r="O3724">
        <v>35</v>
      </c>
      <c r="P3724" t="b">
        <v>1</v>
      </c>
      <c r="Q3724" t="s">
        <v>8271</v>
      </c>
      <c r="R3724" s="6">
        <f>E3724/D3724</f>
        <v>1.1120000000000001</v>
      </c>
      <c r="S3724" s="5">
        <f>O3724/E3724</f>
        <v>2.0983213429256596E-2</v>
      </c>
      <c r="T3724" t="s">
        <v>8310</v>
      </c>
      <c r="U3724" t="s">
        <v>8311</v>
      </c>
    </row>
    <row r="3725" spans="1:21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0">
        <f t="shared" si="118"/>
        <v>41943.753032407411</v>
      </c>
      <c r="L3725" s="13" t="str">
        <f t="shared" si="119"/>
        <v>2014</v>
      </c>
      <c r="M3725" s="10">
        <f>(((I3725/60)/60)/24)+DATE(1970,1,1)</f>
        <v>41973.794699074075</v>
      </c>
      <c r="N3725" t="b">
        <v>0</v>
      </c>
      <c r="O3725">
        <v>63</v>
      </c>
      <c r="P3725" t="b">
        <v>1</v>
      </c>
      <c r="Q3725" t="s">
        <v>8271</v>
      </c>
      <c r="R3725" s="6">
        <f>E3725/D3725</f>
        <v>1.0204444444444445</v>
      </c>
      <c r="S3725" s="5">
        <f>O3725/E3725</f>
        <v>1.3719512195121951E-2</v>
      </c>
      <c r="T3725" t="s">
        <v>8310</v>
      </c>
      <c r="U3725" t="s">
        <v>8311</v>
      </c>
    </row>
    <row r="3726" spans="1:21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0">
        <f t="shared" si="118"/>
        <v>42465.491435185191</v>
      </c>
      <c r="L3726" s="13" t="str">
        <f t="shared" si="119"/>
        <v>2016</v>
      </c>
      <c r="M3726" s="10">
        <f>(((I3726/60)/60)/24)+DATE(1970,1,1)</f>
        <v>42494.958333333328</v>
      </c>
      <c r="N3726" t="b">
        <v>0</v>
      </c>
      <c r="O3726">
        <v>89</v>
      </c>
      <c r="P3726" t="b">
        <v>1</v>
      </c>
      <c r="Q3726" t="s">
        <v>8271</v>
      </c>
      <c r="R3726" s="6">
        <f>E3726/D3726</f>
        <v>1.0254767441860466</v>
      </c>
      <c r="S3726" s="5">
        <f>O3726/E3726</f>
        <v>2.0183465432980687E-2</v>
      </c>
      <c r="T3726" t="s">
        <v>8310</v>
      </c>
      <c r="U3726" t="s">
        <v>8311</v>
      </c>
    </row>
    <row r="3727" spans="1:21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0">
        <f t="shared" si="118"/>
        <v>42401.945219907408</v>
      </c>
      <c r="L3727" s="13" t="str">
        <f t="shared" si="119"/>
        <v>2016</v>
      </c>
      <c r="M3727" s="10">
        <f>(((I3727/60)/60)/24)+DATE(1970,1,1)</f>
        <v>42418.895833333328</v>
      </c>
      <c r="N3727" t="b">
        <v>0</v>
      </c>
      <c r="O3727">
        <v>15</v>
      </c>
      <c r="P3727" t="b">
        <v>1</v>
      </c>
      <c r="Q3727" t="s">
        <v>8271</v>
      </c>
      <c r="R3727" s="6">
        <f>E3727/D3727</f>
        <v>1.27</v>
      </c>
      <c r="S3727" s="5">
        <f>O3727/E3727</f>
        <v>3.937007874015748E-2</v>
      </c>
      <c r="T3727" t="s">
        <v>8310</v>
      </c>
      <c r="U3727" t="s">
        <v>8311</v>
      </c>
    </row>
    <row r="3728" spans="1:21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0">
        <f t="shared" si="118"/>
        <v>42462.140868055561</v>
      </c>
      <c r="L3728" s="13" t="str">
        <f t="shared" si="119"/>
        <v>2016</v>
      </c>
      <c r="M3728" s="10">
        <f>(((I3728/60)/60)/24)+DATE(1970,1,1)</f>
        <v>42489.875</v>
      </c>
      <c r="N3728" t="b">
        <v>0</v>
      </c>
      <c r="O3728">
        <v>46</v>
      </c>
      <c r="P3728" t="b">
        <v>1</v>
      </c>
      <c r="Q3728" t="s">
        <v>8271</v>
      </c>
      <c r="R3728" s="6">
        <f>E3728/D3728</f>
        <v>3.3870588235294119</v>
      </c>
      <c r="S3728" s="5">
        <f>O3728/E3728</f>
        <v>1.5977770059048279E-2</v>
      </c>
      <c r="T3728" t="s">
        <v>8310</v>
      </c>
      <c r="U3728" t="s">
        <v>8311</v>
      </c>
    </row>
    <row r="3729" spans="1:21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0">
        <f t="shared" si="118"/>
        <v>42632.348310185189</v>
      </c>
      <c r="L3729" s="13" t="str">
        <f t="shared" si="119"/>
        <v>2016</v>
      </c>
      <c r="M3729" s="10">
        <f>(((I3729/60)/60)/24)+DATE(1970,1,1)</f>
        <v>42663.204861111109</v>
      </c>
      <c r="N3729" t="b">
        <v>0</v>
      </c>
      <c r="O3729">
        <v>33</v>
      </c>
      <c r="P3729" t="b">
        <v>1</v>
      </c>
      <c r="Q3729" t="s">
        <v>8271</v>
      </c>
      <c r="R3729" s="6">
        <f>E3729/D3729</f>
        <v>1.0075000000000001</v>
      </c>
      <c r="S3729" s="5">
        <f>O3729/E3729</f>
        <v>1.6377171215880892E-2</v>
      </c>
      <c r="T3729" t="s">
        <v>8310</v>
      </c>
      <c r="U3729" t="s">
        <v>8311</v>
      </c>
    </row>
    <row r="3730" spans="1:21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0">
        <f t="shared" si="118"/>
        <v>42205.171018518522</v>
      </c>
      <c r="L3730" s="13" t="str">
        <f t="shared" si="119"/>
        <v>2015</v>
      </c>
      <c r="M3730" s="10">
        <f>(((I3730/60)/60)/24)+DATE(1970,1,1)</f>
        <v>42235.171018518522</v>
      </c>
      <c r="N3730" t="b">
        <v>0</v>
      </c>
      <c r="O3730">
        <v>31</v>
      </c>
      <c r="P3730" t="b">
        <v>0</v>
      </c>
      <c r="Q3730" t="s">
        <v>8271</v>
      </c>
      <c r="R3730" s="6">
        <f>E3730/D3730</f>
        <v>9.3100000000000002E-2</v>
      </c>
      <c r="S3730" s="5">
        <f>O3730/E3730</f>
        <v>1.664876476906552E-2</v>
      </c>
      <c r="T3730" t="s">
        <v>8310</v>
      </c>
      <c r="U3730" t="s">
        <v>8311</v>
      </c>
    </row>
    <row r="3731" spans="1:21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0">
        <f t="shared" si="118"/>
        <v>42041.205000000002</v>
      </c>
      <c r="L3731" s="13" t="str">
        <f t="shared" si="119"/>
        <v>2015</v>
      </c>
      <c r="M3731" s="10">
        <f>(((I3731/60)/60)/24)+DATE(1970,1,1)</f>
        <v>42086.16333333333</v>
      </c>
      <c r="N3731" t="b">
        <v>0</v>
      </c>
      <c r="O3731">
        <v>5</v>
      </c>
      <c r="P3731" t="b">
        <v>0</v>
      </c>
      <c r="Q3731" t="s">
        <v>8271</v>
      </c>
      <c r="R3731" s="6">
        <f>E3731/D3731</f>
        <v>7.2400000000000006E-2</v>
      </c>
      <c r="S3731" s="5">
        <f>O3731/E3731</f>
        <v>1.3812154696132596E-2</v>
      </c>
      <c r="T3731" t="s">
        <v>8310</v>
      </c>
      <c r="U3731" t="s">
        <v>8311</v>
      </c>
    </row>
    <row r="3732" spans="1:21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0">
        <f t="shared" si="118"/>
        <v>42203.677766203706</v>
      </c>
      <c r="L3732" s="13" t="str">
        <f t="shared" si="119"/>
        <v>2015</v>
      </c>
      <c r="M3732" s="10">
        <f>(((I3732/60)/60)/24)+DATE(1970,1,1)</f>
        <v>42233.677766203706</v>
      </c>
      <c r="N3732" t="b">
        <v>0</v>
      </c>
      <c r="O3732">
        <v>1</v>
      </c>
      <c r="P3732" t="b">
        <v>0</v>
      </c>
      <c r="Q3732" t="s">
        <v>8271</v>
      </c>
      <c r="R3732" s="6">
        <f>E3732/D3732</f>
        <v>0.1</v>
      </c>
      <c r="S3732" s="5">
        <f>O3732/E3732</f>
        <v>0.01</v>
      </c>
      <c r="T3732" t="s">
        <v>8310</v>
      </c>
      <c r="U3732" t="s">
        <v>8311</v>
      </c>
    </row>
    <row r="3733" spans="1:21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0">
        <f t="shared" si="118"/>
        <v>41983.752847222218</v>
      </c>
      <c r="L3733" s="13" t="str">
        <f t="shared" si="119"/>
        <v>2014</v>
      </c>
      <c r="M3733" s="10">
        <f>(((I3733/60)/60)/24)+DATE(1970,1,1)</f>
        <v>42014.140972222223</v>
      </c>
      <c r="N3733" t="b">
        <v>0</v>
      </c>
      <c r="O3733">
        <v>12</v>
      </c>
      <c r="P3733" t="b">
        <v>0</v>
      </c>
      <c r="Q3733" t="s">
        <v>8271</v>
      </c>
      <c r="R3733" s="6">
        <f>E3733/D3733</f>
        <v>0.11272727272727273</v>
      </c>
      <c r="S3733" s="5">
        <f>O3733/E3733</f>
        <v>1.935483870967742E-2</v>
      </c>
      <c r="T3733" t="s">
        <v>8310</v>
      </c>
      <c r="U3733" t="s">
        <v>8311</v>
      </c>
    </row>
    <row r="3734" spans="1:21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0">
        <f t="shared" si="118"/>
        <v>41968.677465277782</v>
      </c>
      <c r="L3734" s="13" t="str">
        <f t="shared" si="119"/>
        <v>2014</v>
      </c>
      <c r="M3734" s="10">
        <f>(((I3734/60)/60)/24)+DATE(1970,1,1)</f>
        <v>42028.5</v>
      </c>
      <c r="N3734" t="b">
        <v>0</v>
      </c>
      <c r="O3734">
        <v>4</v>
      </c>
      <c r="P3734" t="b">
        <v>0</v>
      </c>
      <c r="Q3734" t="s">
        <v>8271</v>
      </c>
      <c r="R3734" s="6">
        <f>E3734/D3734</f>
        <v>0.15411764705882353</v>
      </c>
      <c r="S3734" s="5">
        <f>O3734/E3734</f>
        <v>3.0534351145038167E-2</v>
      </c>
      <c r="T3734" t="s">
        <v>8310</v>
      </c>
      <c r="U3734" t="s">
        <v>8311</v>
      </c>
    </row>
    <row r="3735" spans="1:21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0">
        <f t="shared" si="118"/>
        <v>42103.024398148147</v>
      </c>
      <c r="L3735" s="13" t="str">
        <f t="shared" si="119"/>
        <v>2015</v>
      </c>
      <c r="M3735" s="10">
        <f>(((I3735/60)/60)/24)+DATE(1970,1,1)</f>
        <v>42112.9375</v>
      </c>
      <c r="N3735" t="b">
        <v>0</v>
      </c>
      <c r="O3735">
        <v>0</v>
      </c>
      <c r="P3735" t="b">
        <v>0</v>
      </c>
      <c r="Q3735" t="s">
        <v>8271</v>
      </c>
      <c r="R3735" s="6">
        <f>E3735/D3735</f>
        <v>0</v>
      </c>
      <c r="S3735" s="5" t="e">
        <f>O3735/E3735</f>
        <v>#DIV/0!</v>
      </c>
      <c r="T3735" t="s">
        <v>8310</v>
      </c>
      <c r="U3735" t="s">
        <v>8311</v>
      </c>
    </row>
    <row r="3736" spans="1:21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0">
        <f t="shared" si="118"/>
        <v>42089.901574074072</v>
      </c>
      <c r="L3736" s="13" t="str">
        <f t="shared" si="119"/>
        <v>2015</v>
      </c>
      <c r="M3736" s="10">
        <f>(((I3736/60)/60)/24)+DATE(1970,1,1)</f>
        <v>42149.901574074072</v>
      </c>
      <c r="N3736" t="b">
        <v>0</v>
      </c>
      <c r="O3736">
        <v>7</v>
      </c>
      <c r="P3736" t="b">
        <v>0</v>
      </c>
      <c r="Q3736" t="s">
        <v>8271</v>
      </c>
      <c r="R3736" s="6">
        <f>E3736/D3736</f>
        <v>0.28466666666666668</v>
      </c>
      <c r="S3736" s="5">
        <f>O3736/E3736</f>
        <v>1.6393442622950821E-2</v>
      </c>
      <c r="T3736" t="s">
        <v>8310</v>
      </c>
      <c r="U3736" t="s">
        <v>8311</v>
      </c>
    </row>
    <row r="3737" spans="1:21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0">
        <f t="shared" si="118"/>
        <v>42122.693159722221</v>
      </c>
      <c r="L3737" s="13" t="str">
        <f t="shared" si="119"/>
        <v>2015</v>
      </c>
      <c r="M3737" s="10">
        <f>(((I3737/60)/60)/24)+DATE(1970,1,1)</f>
        <v>42152.693159722221</v>
      </c>
      <c r="N3737" t="b">
        <v>0</v>
      </c>
      <c r="O3737">
        <v>2</v>
      </c>
      <c r="P3737" t="b">
        <v>0</v>
      </c>
      <c r="Q3737" t="s">
        <v>8271</v>
      </c>
      <c r="R3737" s="6">
        <f>E3737/D3737</f>
        <v>0.13333333333333333</v>
      </c>
      <c r="S3737" s="5">
        <f>O3737/E3737</f>
        <v>0.1</v>
      </c>
      <c r="T3737" t="s">
        <v>8310</v>
      </c>
      <c r="U3737" t="s">
        <v>8311</v>
      </c>
    </row>
    <row r="3738" spans="1:21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0">
        <f t="shared" si="118"/>
        <v>42048.711724537032</v>
      </c>
      <c r="L3738" s="13" t="str">
        <f t="shared" si="119"/>
        <v>2015</v>
      </c>
      <c r="M3738" s="10">
        <f>(((I3738/60)/60)/24)+DATE(1970,1,1)</f>
        <v>42086.75</v>
      </c>
      <c r="N3738" t="b">
        <v>0</v>
      </c>
      <c r="O3738">
        <v>1</v>
      </c>
      <c r="P3738" t="b">
        <v>0</v>
      </c>
      <c r="Q3738" t="s">
        <v>8271</v>
      </c>
      <c r="R3738" s="6">
        <f>E3738/D3738</f>
        <v>6.6666666666666671E-3</v>
      </c>
      <c r="S3738" s="5">
        <f>O3738/E3738</f>
        <v>0.1</v>
      </c>
      <c r="T3738" t="s">
        <v>8310</v>
      </c>
      <c r="U3738" t="s">
        <v>8311</v>
      </c>
    </row>
    <row r="3739" spans="1:21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0">
        <f t="shared" si="118"/>
        <v>42297.691006944442</v>
      </c>
      <c r="L3739" s="13" t="str">
        <f t="shared" si="119"/>
        <v>2015</v>
      </c>
      <c r="M3739" s="10">
        <f>(((I3739/60)/60)/24)+DATE(1970,1,1)</f>
        <v>42320.290972222225</v>
      </c>
      <c r="N3739" t="b">
        <v>0</v>
      </c>
      <c r="O3739">
        <v>4</v>
      </c>
      <c r="P3739" t="b">
        <v>0</v>
      </c>
      <c r="Q3739" t="s">
        <v>8271</v>
      </c>
      <c r="R3739" s="6">
        <f>E3739/D3739</f>
        <v>0.21428571428571427</v>
      </c>
      <c r="S3739" s="5">
        <f>O3739/E3739</f>
        <v>2.6666666666666668E-2</v>
      </c>
      <c r="T3739" t="s">
        <v>8310</v>
      </c>
      <c r="U3739" t="s">
        <v>8311</v>
      </c>
    </row>
    <row r="3740" spans="1:21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0">
        <f t="shared" si="118"/>
        <v>41813.938715277778</v>
      </c>
      <c r="L3740" s="13" t="str">
        <f t="shared" si="119"/>
        <v>2014</v>
      </c>
      <c r="M3740" s="10">
        <f>(((I3740/60)/60)/24)+DATE(1970,1,1)</f>
        <v>41835.916666666664</v>
      </c>
      <c r="N3740" t="b">
        <v>0</v>
      </c>
      <c r="O3740">
        <v>6</v>
      </c>
      <c r="P3740" t="b">
        <v>0</v>
      </c>
      <c r="Q3740" t="s">
        <v>8271</v>
      </c>
      <c r="R3740" s="6">
        <f>E3740/D3740</f>
        <v>0.18</v>
      </c>
      <c r="S3740" s="5">
        <f>O3740/E3740</f>
        <v>2.2222222222222223E-2</v>
      </c>
      <c r="T3740" t="s">
        <v>8310</v>
      </c>
      <c r="U3740" t="s">
        <v>8311</v>
      </c>
    </row>
    <row r="3741" spans="1:21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0">
        <f t="shared" si="118"/>
        <v>42548.449861111112</v>
      </c>
      <c r="L3741" s="13" t="str">
        <f t="shared" si="119"/>
        <v>2016</v>
      </c>
      <c r="M3741" s="10">
        <f>(((I3741/60)/60)/24)+DATE(1970,1,1)</f>
        <v>42568.449861111112</v>
      </c>
      <c r="N3741" t="b">
        <v>0</v>
      </c>
      <c r="O3741">
        <v>8</v>
      </c>
      <c r="P3741" t="b">
        <v>0</v>
      </c>
      <c r="Q3741" t="s">
        <v>8271</v>
      </c>
      <c r="R3741" s="6">
        <f>E3741/D3741</f>
        <v>0.20125000000000001</v>
      </c>
      <c r="S3741" s="5">
        <f>O3741/E3741</f>
        <v>9.9378881987577643E-3</v>
      </c>
      <c r="T3741" t="s">
        <v>8310</v>
      </c>
      <c r="U3741" t="s">
        <v>8311</v>
      </c>
    </row>
    <row r="3742" spans="1:21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0">
        <f t="shared" si="118"/>
        <v>41833.089756944442</v>
      </c>
      <c r="L3742" s="13" t="str">
        <f t="shared" si="119"/>
        <v>2014</v>
      </c>
      <c r="M3742" s="10">
        <f>(((I3742/60)/60)/24)+DATE(1970,1,1)</f>
        <v>41863.079143518517</v>
      </c>
      <c r="N3742" t="b">
        <v>0</v>
      </c>
      <c r="O3742">
        <v>14</v>
      </c>
      <c r="P3742" t="b">
        <v>0</v>
      </c>
      <c r="Q3742" t="s">
        <v>8271</v>
      </c>
      <c r="R3742" s="6">
        <f>E3742/D3742</f>
        <v>0.17899999999999999</v>
      </c>
      <c r="S3742" s="5">
        <f>O3742/E3742</f>
        <v>3.9106145251396648E-2</v>
      </c>
      <c r="T3742" t="s">
        <v>8310</v>
      </c>
      <c r="U3742" t="s">
        <v>8311</v>
      </c>
    </row>
    <row r="3743" spans="1:21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0">
        <f t="shared" si="118"/>
        <v>42325.920717592591</v>
      </c>
      <c r="L3743" s="13" t="str">
        <f t="shared" si="119"/>
        <v>2015</v>
      </c>
      <c r="M3743" s="10">
        <f>(((I3743/60)/60)/24)+DATE(1970,1,1)</f>
        <v>42355.920717592591</v>
      </c>
      <c r="N3743" t="b">
        <v>0</v>
      </c>
      <c r="O3743">
        <v>0</v>
      </c>
      <c r="P3743" t="b">
        <v>0</v>
      </c>
      <c r="Q3743" t="s">
        <v>8271</v>
      </c>
      <c r="R3743" s="6">
        <f>E3743/D3743</f>
        <v>0</v>
      </c>
      <c r="S3743" s="5" t="e">
        <f>O3743/E3743</f>
        <v>#DIV/0!</v>
      </c>
      <c r="T3743" t="s">
        <v>8310</v>
      </c>
      <c r="U3743" t="s">
        <v>8311</v>
      </c>
    </row>
    <row r="3744" spans="1:21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0">
        <f t="shared" si="118"/>
        <v>41858.214629629627</v>
      </c>
      <c r="L3744" s="13" t="str">
        <f t="shared" si="119"/>
        <v>2014</v>
      </c>
      <c r="M3744" s="10">
        <f>(((I3744/60)/60)/24)+DATE(1970,1,1)</f>
        <v>41888.214629629627</v>
      </c>
      <c r="N3744" t="b">
        <v>0</v>
      </c>
      <c r="O3744">
        <v>4</v>
      </c>
      <c r="P3744" t="b">
        <v>0</v>
      </c>
      <c r="Q3744" t="s">
        <v>8271</v>
      </c>
      <c r="R3744" s="6">
        <f>E3744/D3744</f>
        <v>0.02</v>
      </c>
      <c r="S3744" s="5">
        <f>O3744/E3744</f>
        <v>0.04</v>
      </c>
      <c r="T3744" t="s">
        <v>8310</v>
      </c>
      <c r="U3744" t="s">
        <v>8311</v>
      </c>
    </row>
    <row r="3745" spans="1:21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0">
        <f t="shared" si="118"/>
        <v>41793.710231481484</v>
      </c>
      <c r="L3745" s="13" t="str">
        <f t="shared" si="119"/>
        <v>2014</v>
      </c>
      <c r="M3745" s="10">
        <f>(((I3745/60)/60)/24)+DATE(1970,1,1)</f>
        <v>41823.710231481484</v>
      </c>
      <c r="N3745" t="b">
        <v>0</v>
      </c>
      <c r="O3745">
        <v>0</v>
      </c>
      <c r="P3745" t="b">
        <v>0</v>
      </c>
      <c r="Q3745" t="s">
        <v>8271</v>
      </c>
      <c r="R3745" s="6">
        <f>E3745/D3745</f>
        <v>0</v>
      </c>
      <c r="S3745" s="5" t="e">
        <f>O3745/E3745</f>
        <v>#DIV/0!</v>
      </c>
      <c r="T3745" t="s">
        <v>8310</v>
      </c>
      <c r="U3745" t="s">
        <v>8311</v>
      </c>
    </row>
    <row r="3746" spans="1:21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0">
        <f t="shared" si="118"/>
        <v>41793.814259259263</v>
      </c>
      <c r="L3746" s="13" t="str">
        <f t="shared" si="119"/>
        <v>2014</v>
      </c>
      <c r="M3746" s="10">
        <f>(((I3746/60)/60)/24)+DATE(1970,1,1)</f>
        <v>41825.165972222225</v>
      </c>
      <c r="N3746" t="b">
        <v>0</v>
      </c>
      <c r="O3746">
        <v>0</v>
      </c>
      <c r="P3746" t="b">
        <v>0</v>
      </c>
      <c r="Q3746" t="s">
        <v>8271</v>
      </c>
      <c r="R3746" s="6">
        <f>E3746/D3746</f>
        <v>0</v>
      </c>
      <c r="S3746" s="5" t="e">
        <f>O3746/E3746</f>
        <v>#DIV/0!</v>
      </c>
      <c r="T3746" t="s">
        <v>8310</v>
      </c>
      <c r="U3746" t="s">
        <v>8311</v>
      </c>
    </row>
    <row r="3747" spans="1:21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0">
        <f t="shared" si="118"/>
        <v>41831.697939814818</v>
      </c>
      <c r="L3747" s="13" t="str">
        <f t="shared" si="119"/>
        <v>2014</v>
      </c>
      <c r="M3747" s="10">
        <f>(((I3747/60)/60)/24)+DATE(1970,1,1)</f>
        <v>41861.697939814818</v>
      </c>
      <c r="N3747" t="b">
        <v>0</v>
      </c>
      <c r="O3747">
        <v>1</v>
      </c>
      <c r="P3747" t="b">
        <v>0</v>
      </c>
      <c r="Q3747" t="s">
        <v>8271</v>
      </c>
      <c r="R3747" s="6">
        <f>E3747/D3747</f>
        <v>0.1</v>
      </c>
      <c r="S3747" s="5">
        <f>O3747/E3747</f>
        <v>0.1</v>
      </c>
      <c r="T3747" t="s">
        <v>8310</v>
      </c>
      <c r="U3747" t="s">
        <v>8311</v>
      </c>
    </row>
    <row r="3748" spans="1:21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0">
        <f t="shared" si="118"/>
        <v>42621.389340277776</v>
      </c>
      <c r="L3748" s="13" t="str">
        <f t="shared" si="119"/>
        <v>2016</v>
      </c>
      <c r="M3748" s="10">
        <f>(((I3748/60)/60)/24)+DATE(1970,1,1)</f>
        <v>42651.389340277776</v>
      </c>
      <c r="N3748" t="b">
        <v>0</v>
      </c>
      <c r="O3748">
        <v>1</v>
      </c>
      <c r="P3748" t="b">
        <v>0</v>
      </c>
      <c r="Q3748" t="s">
        <v>8271</v>
      </c>
      <c r="R3748" s="6">
        <f>E3748/D3748</f>
        <v>2.3764705882352941E-2</v>
      </c>
      <c r="S3748" s="5">
        <f>O3748/E3748</f>
        <v>4.9504950495049506E-3</v>
      </c>
      <c r="T3748" t="s">
        <v>8310</v>
      </c>
      <c r="U3748" t="s">
        <v>8311</v>
      </c>
    </row>
    <row r="3749" spans="1:21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0">
        <f t="shared" si="118"/>
        <v>42164.299722222218</v>
      </c>
      <c r="L3749" s="13" t="str">
        <f t="shared" si="119"/>
        <v>2015</v>
      </c>
      <c r="M3749" s="10">
        <f>(((I3749/60)/60)/24)+DATE(1970,1,1)</f>
        <v>42190.957638888889</v>
      </c>
      <c r="N3749" t="b">
        <v>0</v>
      </c>
      <c r="O3749">
        <v>1</v>
      </c>
      <c r="P3749" t="b">
        <v>0</v>
      </c>
      <c r="Q3749" t="s">
        <v>8271</v>
      </c>
      <c r="R3749" s="6">
        <f>E3749/D3749</f>
        <v>0.01</v>
      </c>
      <c r="S3749" s="5">
        <f>O3749/E3749</f>
        <v>0.04</v>
      </c>
      <c r="T3749" t="s">
        <v>8310</v>
      </c>
      <c r="U3749" t="s">
        <v>8311</v>
      </c>
    </row>
    <row r="3750" spans="1:21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0">
        <f t="shared" si="118"/>
        <v>42395.706435185188</v>
      </c>
      <c r="L3750" s="13" t="str">
        <f t="shared" si="119"/>
        <v>2016</v>
      </c>
      <c r="M3750" s="10">
        <f>(((I3750/60)/60)/24)+DATE(1970,1,1)</f>
        <v>42416.249305555553</v>
      </c>
      <c r="N3750" t="b">
        <v>0</v>
      </c>
      <c r="O3750">
        <v>52</v>
      </c>
      <c r="P3750" t="b">
        <v>1</v>
      </c>
      <c r="Q3750" t="s">
        <v>8305</v>
      </c>
      <c r="R3750" s="6">
        <f>E3750/D3750</f>
        <v>1.0351999999999999</v>
      </c>
      <c r="S3750" s="5">
        <f>O3750/E3750</f>
        <v>1.0046367851622875E-2</v>
      </c>
      <c r="T3750" t="s">
        <v>8310</v>
      </c>
      <c r="U3750" t="s">
        <v>8313</v>
      </c>
    </row>
    <row r="3751" spans="1:21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0">
        <f t="shared" si="118"/>
        <v>42458.127175925925</v>
      </c>
      <c r="L3751" s="13" t="str">
        <f t="shared" si="119"/>
        <v>2016</v>
      </c>
      <c r="M3751" s="10">
        <f>(((I3751/60)/60)/24)+DATE(1970,1,1)</f>
        <v>42489.165972222225</v>
      </c>
      <c r="N3751" t="b">
        <v>0</v>
      </c>
      <c r="O3751">
        <v>7</v>
      </c>
      <c r="P3751" t="b">
        <v>1</v>
      </c>
      <c r="Q3751" t="s">
        <v>8305</v>
      </c>
      <c r="R3751" s="6">
        <f>E3751/D3751</f>
        <v>1.05</v>
      </c>
      <c r="S3751" s="5">
        <f>O3751/E3751</f>
        <v>1.3333333333333334E-2</v>
      </c>
      <c r="T3751" t="s">
        <v>8310</v>
      </c>
      <c r="U3751" t="s">
        <v>8313</v>
      </c>
    </row>
    <row r="3752" spans="1:21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0">
        <f t="shared" si="118"/>
        <v>42016.981574074074</v>
      </c>
      <c r="L3752" s="13" t="str">
        <f t="shared" si="119"/>
        <v>2015</v>
      </c>
      <c r="M3752" s="10">
        <f>(((I3752/60)/60)/24)+DATE(1970,1,1)</f>
        <v>42045.332638888889</v>
      </c>
      <c r="N3752" t="b">
        <v>0</v>
      </c>
      <c r="O3752">
        <v>28</v>
      </c>
      <c r="P3752" t="b">
        <v>1</v>
      </c>
      <c r="Q3752" t="s">
        <v>8305</v>
      </c>
      <c r="R3752" s="6">
        <f>E3752/D3752</f>
        <v>1.0044999999999999</v>
      </c>
      <c r="S3752" s="5">
        <f>O3752/E3752</f>
        <v>4.6457607433217189E-3</v>
      </c>
      <c r="T3752" t="s">
        <v>8310</v>
      </c>
      <c r="U3752" t="s">
        <v>8313</v>
      </c>
    </row>
    <row r="3753" spans="1:21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0">
        <f t="shared" si="118"/>
        <v>42403.035567129627</v>
      </c>
      <c r="L3753" s="13" t="str">
        <f t="shared" si="119"/>
        <v>2016</v>
      </c>
      <c r="M3753" s="10">
        <f>(((I3753/60)/60)/24)+DATE(1970,1,1)</f>
        <v>42462.993900462956</v>
      </c>
      <c r="N3753" t="b">
        <v>0</v>
      </c>
      <c r="O3753">
        <v>11</v>
      </c>
      <c r="P3753" t="b">
        <v>1</v>
      </c>
      <c r="Q3753" t="s">
        <v>8305</v>
      </c>
      <c r="R3753" s="6">
        <f>E3753/D3753</f>
        <v>1.3260000000000001</v>
      </c>
      <c r="S3753" s="5">
        <f>O3753/E3753</f>
        <v>8.2956259426847662E-3</v>
      </c>
      <c r="T3753" t="s">
        <v>8310</v>
      </c>
      <c r="U3753" t="s">
        <v>8313</v>
      </c>
    </row>
    <row r="3754" spans="1:21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0">
        <f t="shared" si="118"/>
        <v>42619.802488425921</v>
      </c>
      <c r="L3754" s="13" t="str">
        <f t="shared" si="119"/>
        <v>2016</v>
      </c>
      <c r="M3754" s="10">
        <f>(((I3754/60)/60)/24)+DATE(1970,1,1)</f>
        <v>42659.875</v>
      </c>
      <c r="N3754" t="b">
        <v>0</v>
      </c>
      <c r="O3754">
        <v>15</v>
      </c>
      <c r="P3754" t="b">
        <v>1</v>
      </c>
      <c r="Q3754" t="s">
        <v>8305</v>
      </c>
      <c r="R3754" s="6">
        <f>E3754/D3754</f>
        <v>1.1299999999999999</v>
      </c>
      <c r="S3754" s="5">
        <f>O3754/E3754</f>
        <v>2.6548672566371681E-2</v>
      </c>
      <c r="T3754" t="s">
        <v>8310</v>
      </c>
      <c r="U3754" t="s">
        <v>8313</v>
      </c>
    </row>
    <row r="3755" spans="1:21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0">
        <f t="shared" si="118"/>
        <v>42128.824074074073</v>
      </c>
      <c r="L3755" s="13" t="str">
        <f t="shared" si="119"/>
        <v>2015</v>
      </c>
      <c r="M3755" s="10">
        <f>(((I3755/60)/60)/24)+DATE(1970,1,1)</f>
        <v>42158</v>
      </c>
      <c r="N3755" t="b">
        <v>0</v>
      </c>
      <c r="O3755">
        <v>30</v>
      </c>
      <c r="P3755" t="b">
        <v>1</v>
      </c>
      <c r="Q3755" t="s">
        <v>8305</v>
      </c>
      <c r="R3755" s="6">
        <f>E3755/D3755</f>
        <v>1.0334000000000001</v>
      </c>
      <c r="S3755" s="5">
        <f>O3755/E3755</f>
        <v>5.8060770272885618E-3</v>
      </c>
      <c r="T3755" t="s">
        <v>8310</v>
      </c>
      <c r="U3755" t="s">
        <v>8313</v>
      </c>
    </row>
    <row r="3756" spans="1:21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0">
        <f t="shared" si="118"/>
        <v>41808.881215277775</v>
      </c>
      <c r="L3756" s="13" t="str">
        <f t="shared" si="119"/>
        <v>2014</v>
      </c>
      <c r="M3756" s="10">
        <f>(((I3756/60)/60)/24)+DATE(1970,1,1)</f>
        <v>41846.207638888889</v>
      </c>
      <c r="N3756" t="b">
        <v>0</v>
      </c>
      <c r="O3756">
        <v>27</v>
      </c>
      <c r="P3756" t="b">
        <v>1</v>
      </c>
      <c r="Q3756" t="s">
        <v>8305</v>
      </c>
      <c r="R3756" s="6">
        <f>E3756/D3756</f>
        <v>1.2</v>
      </c>
      <c r="S3756" s="5">
        <f>O3756/E3756</f>
        <v>8.9999999999999993E-3</v>
      </c>
      <c r="T3756" t="s">
        <v>8310</v>
      </c>
      <c r="U3756" t="s">
        <v>8313</v>
      </c>
    </row>
    <row r="3757" spans="1:21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0">
        <f t="shared" si="118"/>
        <v>42445.866979166662</v>
      </c>
      <c r="L3757" s="13" t="str">
        <f t="shared" si="119"/>
        <v>2016</v>
      </c>
      <c r="M3757" s="10">
        <f>(((I3757/60)/60)/24)+DATE(1970,1,1)</f>
        <v>42475.866979166662</v>
      </c>
      <c r="N3757" t="b">
        <v>0</v>
      </c>
      <c r="O3757">
        <v>28</v>
      </c>
      <c r="P3757" t="b">
        <v>1</v>
      </c>
      <c r="Q3757" t="s">
        <v>8305</v>
      </c>
      <c r="R3757" s="6">
        <f>E3757/D3757</f>
        <v>1.2963636363636364</v>
      </c>
      <c r="S3757" s="5">
        <f>O3757/E3757</f>
        <v>3.9270687237026647E-2</v>
      </c>
      <c r="T3757" t="s">
        <v>8310</v>
      </c>
      <c r="U3757" t="s">
        <v>8313</v>
      </c>
    </row>
    <row r="3758" spans="1:21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0">
        <f t="shared" si="118"/>
        <v>41771.814791666664</v>
      </c>
      <c r="L3758" s="13" t="str">
        <f t="shared" si="119"/>
        <v>2014</v>
      </c>
      <c r="M3758" s="10">
        <f>(((I3758/60)/60)/24)+DATE(1970,1,1)</f>
        <v>41801.814791666664</v>
      </c>
      <c r="N3758" t="b">
        <v>0</v>
      </c>
      <c r="O3758">
        <v>17</v>
      </c>
      <c r="P3758" t="b">
        <v>1</v>
      </c>
      <c r="Q3758" t="s">
        <v>8305</v>
      </c>
      <c r="R3758" s="6">
        <f>E3758/D3758</f>
        <v>1.0111111111111111</v>
      </c>
      <c r="S3758" s="5">
        <f>O3758/E3758</f>
        <v>3.7362637362637363E-3</v>
      </c>
      <c r="T3758" t="s">
        <v>8310</v>
      </c>
      <c r="U3758" t="s">
        <v>8313</v>
      </c>
    </row>
    <row r="3759" spans="1:21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0">
        <f t="shared" si="118"/>
        <v>41954.850868055553</v>
      </c>
      <c r="L3759" s="13" t="str">
        <f t="shared" si="119"/>
        <v>2014</v>
      </c>
      <c r="M3759" s="10">
        <f>(((I3759/60)/60)/24)+DATE(1970,1,1)</f>
        <v>41974.850868055553</v>
      </c>
      <c r="N3759" t="b">
        <v>0</v>
      </c>
      <c r="O3759">
        <v>50</v>
      </c>
      <c r="P3759" t="b">
        <v>1</v>
      </c>
      <c r="Q3759" t="s">
        <v>8305</v>
      </c>
      <c r="R3759" s="6">
        <f>E3759/D3759</f>
        <v>1.0851428571428572</v>
      </c>
      <c r="S3759" s="5">
        <f>O3759/E3759</f>
        <v>1.3164823591363875E-2</v>
      </c>
      <c r="T3759" t="s">
        <v>8310</v>
      </c>
      <c r="U3759" t="s">
        <v>8313</v>
      </c>
    </row>
    <row r="3760" spans="1:21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0">
        <f t="shared" si="118"/>
        <v>41747.471504629626</v>
      </c>
      <c r="L3760" s="13" t="str">
        <f t="shared" si="119"/>
        <v>2014</v>
      </c>
      <c r="M3760" s="10">
        <f>(((I3760/60)/60)/24)+DATE(1970,1,1)</f>
        <v>41778.208333333336</v>
      </c>
      <c r="N3760" t="b">
        <v>0</v>
      </c>
      <c r="O3760">
        <v>26</v>
      </c>
      <c r="P3760" t="b">
        <v>1</v>
      </c>
      <c r="Q3760" t="s">
        <v>8305</v>
      </c>
      <c r="R3760" s="6">
        <f>E3760/D3760</f>
        <v>1.0233333333333334</v>
      </c>
      <c r="S3760" s="5">
        <f>O3760/E3760</f>
        <v>1.6938110749185668E-2</v>
      </c>
      <c r="T3760" t="s">
        <v>8310</v>
      </c>
      <c r="U3760" t="s">
        <v>8313</v>
      </c>
    </row>
    <row r="3761" spans="1:21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0">
        <f t="shared" si="118"/>
        <v>42182.108252314814</v>
      </c>
      <c r="L3761" s="13" t="str">
        <f t="shared" si="119"/>
        <v>2015</v>
      </c>
      <c r="M3761" s="10">
        <f>(((I3761/60)/60)/24)+DATE(1970,1,1)</f>
        <v>42242.108252314814</v>
      </c>
      <c r="N3761" t="b">
        <v>0</v>
      </c>
      <c r="O3761">
        <v>88</v>
      </c>
      <c r="P3761" t="b">
        <v>1</v>
      </c>
      <c r="Q3761" t="s">
        <v>8305</v>
      </c>
      <c r="R3761" s="6">
        <f>E3761/D3761</f>
        <v>1.1024425000000002</v>
      </c>
      <c r="S3761" s="5">
        <f>O3761/E3761</f>
        <v>1.9955689298988381E-2</v>
      </c>
      <c r="T3761" t="s">
        <v>8310</v>
      </c>
      <c r="U3761" t="s">
        <v>8313</v>
      </c>
    </row>
    <row r="3762" spans="1:21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0">
        <f t="shared" si="118"/>
        <v>41739.525300925925</v>
      </c>
      <c r="L3762" s="13" t="str">
        <f t="shared" si="119"/>
        <v>2014</v>
      </c>
      <c r="M3762" s="10">
        <f>(((I3762/60)/60)/24)+DATE(1970,1,1)</f>
        <v>41764.525300925925</v>
      </c>
      <c r="N3762" t="b">
        <v>0</v>
      </c>
      <c r="O3762">
        <v>91</v>
      </c>
      <c r="P3762" t="b">
        <v>1</v>
      </c>
      <c r="Q3762" t="s">
        <v>8305</v>
      </c>
      <c r="R3762" s="6">
        <f>E3762/D3762</f>
        <v>1.010154</v>
      </c>
      <c r="S3762" s="5">
        <f>O3762/E3762</f>
        <v>1.8017054825303865E-2</v>
      </c>
      <c r="T3762" t="s">
        <v>8310</v>
      </c>
      <c r="U3762" t="s">
        <v>8313</v>
      </c>
    </row>
    <row r="3763" spans="1:21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0">
        <f t="shared" si="118"/>
        <v>42173.466863425929</v>
      </c>
      <c r="L3763" s="13" t="str">
        <f t="shared" si="119"/>
        <v>2015</v>
      </c>
      <c r="M3763" s="10">
        <f>(((I3763/60)/60)/24)+DATE(1970,1,1)</f>
        <v>42226.958333333328</v>
      </c>
      <c r="N3763" t="b">
        <v>0</v>
      </c>
      <c r="O3763">
        <v>3</v>
      </c>
      <c r="P3763" t="b">
        <v>1</v>
      </c>
      <c r="Q3763" t="s">
        <v>8305</v>
      </c>
      <c r="R3763" s="6">
        <f>E3763/D3763</f>
        <v>1</v>
      </c>
      <c r="S3763" s="5">
        <f>O3763/E3763</f>
        <v>6.0000000000000001E-3</v>
      </c>
      <c r="T3763" t="s">
        <v>8310</v>
      </c>
      <c r="U3763" t="s">
        <v>8313</v>
      </c>
    </row>
    <row r="3764" spans="1:21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0">
        <f t="shared" si="118"/>
        <v>42193.813530092593</v>
      </c>
      <c r="L3764" s="13" t="str">
        <f t="shared" si="119"/>
        <v>2015</v>
      </c>
      <c r="M3764" s="10">
        <f>(((I3764/60)/60)/24)+DATE(1970,1,1)</f>
        <v>42218.813530092593</v>
      </c>
      <c r="N3764" t="b">
        <v>0</v>
      </c>
      <c r="O3764">
        <v>28</v>
      </c>
      <c r="P3764" t="b">
        <v>1</v>
      </c>
      <c r="Q3764" t="s">
        <v>8305</v>
      </c>
      <c r="R3764" s="6">
        <f>E3764/D3764</f>
        <v>1.0624</v>
      </c>
      <c r="S3764" s="5">
        <f>O3764/E3764</f>
        <v>2.1084337349397589E-2</v>
      </c>
      <c r="T3764" t="s">
        <v>8310</v>
      </c>
      <c r="U3764" t="s">
        <v>8313</v>
      </c>
    </row>
    <row r="3765" spans="1:21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0">
        <f t="shared" si="118"/>
        <v>42065.750300925924</v>
      </c>
      <c r="L3765" s="13" t="str">
        <f t="shared" si="119"/>
        <v>2015</v>
      </c>
      <c r="M3765" s="10">
        <f>(((I3765/60)/60)/24)+DATE(1970,1,1)</f>
        <v>42095.708634259259</v>
      </c>
      <c r="N3765" t="b">
        <v>0</v>
      </c>
      <c r="O3765">
        <v>77</v>
      </c>
      <c r="P3765" t="b">
        <v>1</v>
      </c>
      <c r="Q3765" t="s">
        <v>8305</v>
      </c>
      <c r="R3765" s="6">
        <f>E3765/D3765</f>
        <v>1</v>
      </c>
      <c r="S3765" s="5">
        <f>O3765/E3765</f>
        <v>1.54E-2</v>
      </c>
      <c r="T3765" t="s">
        <v>8310</v>
      </c>
      <c r="U3765" t="s">
        <v>8313</v>
      </c>
    </row>
    <row r="3766" spans="1:21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0">
        <f t="shared" si="118"/>
        <v>42499.842962962968</v>
      </c>
      <c r="L3766" s="13" t="str">
        <f t="shared" si="119"/>
        <v>2016</v>
      </c>
      <c r="M3766" s="10">
        <f>(((I3766/60)/60)/24)+DATE(1970,1,1)</f>
        <v>42519.024999999994</v>
      </c>
      <c r="N3766" t="b">
        <v>0</v>
      </c>
      <c r="O3766">
        <v>27</v>
      </c>
      <c r="P3766" t="b">
        <v>1</v>
      </c>
      <c r="Q3766" t="s">
        <v>8305</v>
      </c>
      <c r="R3766" s="6">
        <f>E3766/D3766</f>
        <v>1</v>
      </c>
      <c r="S3766" s="5">
        <f>O3766/E3766</f>
        <v>1.7999999999999999E-2</v>
      </c>
      <c r="T3766" t="s">
        <v>8310</v>
      </c>
      <c r="U3766" t="s">
        <v>8313</v>
      </c>
    </row>
    <row r="3767" spans="1:21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0">
        <f t="shared" si="118"/>
        <v>41820.776412037041</v>
      </c>
      <c r="L3767" s="13" t="str">
        <f t="shared" si="119"/>
        <v>2014</v>
      </c>
      <c r="M3767" s="10">
        <f>(((I3767/60)/60)/24)+DATE(1970,1,1)</f>
        <v>41850.776412037041</v>
      </c>
      <c r="N3767" t="b">
        <v>0</v>
      </c>
      <c r="O3767">
        <v>107</v>
      </c>
      <c r="P3767" t="b">
        <v>1</v>
      </c>
      <c r="Q3767" t="s">
        <v>8305</v>
      </c>
      <c r="R3767" s="6">
        <f>E3767/D3767</f>
        <v>1.1345714285714286</v>
      </c>
      <c r="S3767" s="5">
        <f>O3767/E3767</f>
        <v>1.3472676907579955E-2</v>
      </c>
      <c r="T3767" t="s">
        <v>8310</v>
      </c>
      <c r="U3767" t="s">
        <v>8313</v>
      </c>
    </row>
    <row r="3768" spans="1:21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0">
        <f t="shared" si="118"/>
        <v>41788.167187500003</v>
      </c>
      <c r="L3768" s="13" t="str">
        <f t="shared" si="119"/>
        <v>2014</v>
      </c>
      <c r="M3768" s="10">
        <f>(((I3768/60)/60)/24)+DATE(1970,1,1)</f>
        <v>41823.167187500003</v>
      </c>
      <c r="N3768" t="b">
        <v>0</v>
      </c>
      <c r="O3768">
        <v>96</v>
      </c>
      <c r="P3768" t="b">
        <v>1</v>
      </c>
      <c r="Q3768" t="s">
        <v>8305</v>
      </c>
      <c r="R3768" s="6">
        <f>E3768/D3768</f>
        <v>1.0265010000000001</v>
      </c>
      <c r="S3768" s="5">
        <f>O3768/E3768</f>
        <v>9.3521584489445215E-3</v>
      </c>
      <c r="T3768" t="s">
        <v>8310</v>
      </c>
      <c r="U3768" t="s">
        <v>8313</v>
      </c>
    </row>
    <row r="3769" spans="1:21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0">
        <f t="shared" si="118"/>
        <v>42050.019641203704</v>
      </c>
      <c r="L3769" s="13" t="str">
        <f t="shared" si="119"/>
        <v>2015</v>
      </c>
      <c r="M3769" s="10">
        <f>(((I3769/60)/60)/24)+DATE(1970,1,1)</f>
        <v>42064.207638888889</v>
      </c>
      <c r="N3769" t="b">
        <v>0</v>
      </c>
      <c r="O3769">
        <v>56</v>
      </c>
      <c r="P3769" t="b">
        <v>1</v>
      </c>
      <c r="Q3769" t="s">
        <v>8305</v>
      </c>
      <c r="R3769" s="6">
        <f>E3769/D3769</f>
        <v>1.1675</v>
      </c>
      <c r="S3769" s="5">
        <f>O3769/E3769</f>
        <v>2.398286937901499E-2</v>
      </c>
      <c r="T3769" t="s">
        <v>8310</v>
      </c>
      <c r="U3769" t="s">
        <v>8313</v>
      </c>
    </row>
    <row r="3770" spans="1:21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0">
        <f t="shared" si="118"/>
        <v>41772.727893518517</v>
      </c>
      <c r="L3770" s="13" t="str">
        <f t="shared" si="119"/>
        <v>2014</v>
      </c>
      <c r="M3770" s="10">
        <f>(((I3770/60)/60)/24)+DATE(1970,1,1)</f>
        <v>41802.727893518517</v>
      </c>
      <c r="N3770" t="b">
        <v>0</v>
      </c>
      <c r="O3770">
        <v>58</v>
      </c>
      <c r="P3770" t="b">
        <v>1</v>
      </c>
      <c r="Q3770" t="s">
        <v>8305</v>
      </c>
      <c r="R3770" s="6">
        <f>E3770/D3770</f>
        <v>1.0765274999999999</v>
      </c>
      <c r="S3770" s="5">
        <f>O3770/E3770</f>
        <v>1.3469233252285707E-2</v>
      </c>
      <c r="T3770" t="s">
        <v>8310</v>
      </c>
      <c r="U3770" t="s">
        <v>8313</v>
      </c>
    </row>
    <row r="3771" spans="1:21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0">
        <f t="shared" si="118"/>
        <v>42445.598136574074</v>
      </c>
      <c r="L3771" s="13" t="str">
        <f t="shared" si="119"/>
        <v>2016</v>
      </c>
      <c r="M3771" s="10">
        <f>(((I3771/60)/60)/24)+DATE(1970,1,1)</f>
        <v>42475.598136574074</v>
      </c>
      <c r="N3771" t="b">
        <v>0</v>
      </c>
      <c r="O3771">
        <v>15</v>
      </c>
      <c r="P3771" t="b">
        <v>1</v>
      </c>
      <c r="Q3771" t="s">
        <v>8305</v>
      </c>
      <c r="R3771" s="6">
        <f>E3771/D3771</f>
        <v>1</v>
      </c>
      <c r="S3771" s="5">
        <f>O3771/E3771</f>
        <v>1.3636363636363636E-2</v>
      </c>
      <c r="T3771" t="s">
        <v>8310</v>
      </c>
      <c r="U3771" t="s">
        <v>8313</v>
      </c>
    </row>
    <row r="3772" spans="1:21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0">
        <f t="shared" si="118"/>
        <v>42138.930671296301</v>
      </c>
      <c r="L3772" s="13" t="str">
        <f t="shared" si="119"/>
        <v>2015</v>
      </c>
      <c r="M3772" s="10">
        <f>(((I3772/60)/60)/24)+DATE(1970,1,1)</f>
        <v>42168.930671296301</v>
      </c>
      <c r="N3772" t="b">
        <v>0</v>
      </c>
      <c r="O3772">
        <v>20</v>
      </c>
      <c r="P3772" t="b">
        <v>1</v>
      </c>
      <c r="Q3772" t="s">
        <v>8305</v>
      </c>
      <c r="R3772" s="6">
        <f>E3772/D3772</f>
        <v>1</v>
      </c>
      <c r="S3772" s="5">
        <f>O3772/E3772</f>
        <v>0.01</v>
      </c>
      <c r="T3772" t="s">
        <v>8310</v>
      </c>
      <c r="U3772" t="s">
        <v>8313</v>
      </c>
    </row>
    <row r="3773" spans="1:21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0">
        <f t="shared" si="118"/>
        <v>42493.857083333336</v>
      </c>
      <c r="L3773" s="13" t="str">
        <f t="shared" si="119"/>
        <v>2016</v>
      </c>
      <c r="M3773" s="10">
        <f>(((I3773/60)/60)/24)+DATE(1970,1,1)</f>
        <v>42508</v>
      </c>
      <c r="N3773" t="b">
        <v>0</v>
      </c>
      <c r="O3773">
        <v>38</v>
      </c>
      <c r="P3773" t="b">
        <v>1</v>
      </c>
      <c r="Q3773" t="s">
        <v>8305</v>
      </c>
      <c r="R3773" s="6">
        <f>E3773/D3773</f>
        <v>1.46</v>
      </c>
      <c r="S3773" s="5">
        <f>O3773/E3773</f>
        <v>2.6027397260273973E-2</v>
      </c>
      <c r="T3773" t="s">
        <v>8310</v>
      </c>
      <c r="U3773" t="s">
        <v>8313</v>
      </c>
    </row>
    <row r="3774" spans="1:21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0">
        <f t="shared" si="118"/>
        <v>42682.616967592592</v>
      </c>
      <c r="L3774" s="13" t="str">
        <f t="shared" si="119"/>
        <v>2016</v>
      </c>
      <c r="M3774" s="10">
        <f>(((I3774/60)/60)/24)+DATE(1970,1,1)</f>
        <v>42703.25</v>
      </c>
      <c r="N3774" t="b">
        <v>0</v>
      </c>
      <c r="O3774">
        <v>33</v>
      </c>
      <c r="P3774" t="b">
        <v>1</v>
      </c>
      <c r="Q3774" t="s">
        <v>8305</v>
      </c>
      <c r="R3774" s="6">
        <f>E3774/D3774</f>
        <v>1.1020000000000001</v>
      </c>
      <c r="S3774" s="5">
        <f>O3774/E3774</f>
        <v>5.9891107078039931E-3</v>
      </c>
      <c r="T3774" t="s">
        <v>8310</v>
      </c>
      <c r="U3774" t="s">
        <v>8313</v>
      </c>
    </row>
    <row r="3775" spans="1:21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0">
        <f t="shared" si="118"/>
        <v>42656.005173611105</v>
      </c>
      <c r="L3775" s="13" t="str">
        <f t="shared" si="119"/>
        <v>2016</v>
      </c>
      <c r="M3775" s="10">
        <f>(((I3775/60)/60)/24)+DATE(1970,1,1)</f>
        <v>42689.088888888888</v>
      </c>
      <c r="N3775" t="b">
        <v>0</v>
      </c>
      <c r="O3775">
        <v>57</v>
      </c>
      <c r="P3775" t="b">
        <v>1</v>
      </c>
      <c r="Q3775" t="s">
        <v>8305</v>
      </c>
      <c r="R3775" s="6">
        <f>E3775/D3775</f>
        <v>1.0820000000000001</v>
      </c>
      <c r="S3775" s="5">
        <f>O3775/E3775</f>
        <v>1.0536044362292052E-2</v>
      </c>
      <c r="T3775" t="s">
        <v>8310</v>
      </c>
      <c r="U3775" t="s">
        <v>8313</v>
      </c>
    </row>
    <row r="3776" spans="1:21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0">
        <f t="shared" si="118"/>
        <v>42087.792303240742</v>
      </c>
      <c r="L3776" s="13" t="str">
        <f t="shared" si="119"/>
        <v>2015</v>
      </c>
      <c r="M3776" s="10">
        <f>(((I3776/60)/60)/24)+DATE(1970,1,1)</f>
        <v>42103.792303240742</v>
      </c>
      <c r="N3776" t="b">
        <v>0</v>
      </c>
      <c r="O3776">
        <v>25</v>
      </c>
      <c r="P3776" t="b">
        <v>1</v>
      </c>
      <c r="Q3776" t="s">
        <v>8305</v>
      </c>
      <c r="R3776" s="6">
        <f>E3776/D3776</f>
        <v>1</v>
      </c>
      <c r="S3776" s="5">
        <f>O3776/E3776</f>
        <v>0.01</v>
      </c>
      <c r="T3776" t="s">
        <v>8310</v>
      </c>
      <c r="U3776" t="s">
        <v>8313</v>
      </c>
    </row>
    <row r="3777" spans="1:21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0">
        <f t="shared" si="118"/>
        <v>42075.942627314813</v>
      </c>
      <c r="L3777" s="13" t="str">
        <f t="shared" si="119"/>
        <v>2015</v>
      </c>
      <c r="M3777" s="10">
        <f>(((I3777/60)/60)/24)+DATE(1970,1,1)</f>
        <v>42103.166666666672</v>
      </c>
      <c r="N3777" t="b">
        <v>0</v>
      </c>
      <c r="O3777">
        <v>14</v>
      </c>
      <c r="P3777" t="b">
        <v>1</v>
      </c>
      <c r="Q3777" t="s">
        <v>8305</v>
      </c>
      <c r="R3777" s="6">
        <f>E3777/D3777</f>
        <v>1.0024999999999999</v>
      </c>
      <c r="S3777" s="5">
        <f>O3777/E3777</f>
        <v>6.9825436408977558E-3</v>
      </c>
      <c r="T3777" t="s">
        <v>8310</v>
      </c>
      <c r="U3777" t="s">
        <v>8313</v>
      </c>
    </row>
    <row r="3778" spans="1:21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0">
        <f t="shared" si="118"/>
        <v>41814.367800925924</v>
      </c>
      <c r="L3778" s="13" t="str">
        <f t="shared" si="119"/>
        <v>2014</v>
      </c>
      <c r="M3778" s="10">
        <f>(((I3778/60)/60)/24)+DATE(1970,1,1)</f>
        <v>41852.041666666664</v>
      </c>
      <c r="N3778" t="b">
        <v>0</v>
      </c>
      <c r="O3778">
        <v>94</v>
      </c>
      <c r="P3778" t="b">
        <v>1</v>
      </c>
      <c r="Q3778" t="s">
        <v>8305</v>
      </c>
      <c r="R3778" s="6">
        <f>E3778/D3778</f>
        <v>1.0671250000000001</v>
      </c>
      <c r="S3778" s="5">
        <f>O3778/E3778</f>
        <v>1.1010893756588966E-2</v>
      </c>
      <c r="T3778" t="s">
        <v>8310</v>
      </c>
      <c r="U3778" t="s">
        <v>8313</v>
      </c>
    </row>
    <row r="3779" spans="1:21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0">
        <f t="shared" ref="K3779:K3842" si="120">(((J3779/60)/60)/24)+DATE(1970,1,1)</f>
        <v>41887.111354166671</v>
      </c>
      <c r="L3779" s="13" t="str">
        <f t="shared" ref="L3779:L3842" si="121">TEXT(K3779,"yyyy")</f>
        <v>2014</v>
      </c>
      <c r="M3779" s="10">
        <f>(((I3779/60)/60)/24)+DATE(1970,1,1)</f>
        <v>41909.166666666664</v>
      </c>
      <c r="N3779" t="b">
        <v>0</v>
      </c>
      <c r="O3779">
        <v>59</v>
      </c>
      <c r="P3779" t="b">
        <v>1</v>
      </c>
      <c r="Q3779" t="s">
        <v>8305</v>
      </c>
      <c r="R3779" s="6">
        <f>E3779/D3779</f>
        <v>1.4319999999999999</v>
      </c>
      <c r="S3779" s="5">
        <f>O3779/E3779</f>
        <v>2.0600558659217876E-2</v>
      </c>
      <c r="T3779" t="s">
        <v>8310</v>
      </c>
      <c r="U3779" t="s">
        <v>8313</v>
      </c>
    </row>
    <row r="3780" spans="1:21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0">
        <f t="shared" si="120"/>
        <v>41989.819212962961</v>
      </c>
      <c r="L3780" s="13" t="str">
        <f t="shared" si="121"/>
        <v>2014</v>
      </c>
      <c r="M3780" s="10">
        <f>(((I3780/60)/60)/24)+DATE(1970,1,1)</f>
        <v>42049.819212962961</v>
      </c>
      <c r="N3780" t="b">
        <v>0</v>
      </c>
      <c r="O3780">
        <v>36</v>
      </c>
      <c r="P3780" t="b">
        <v>1</v>
      </c>
      <c r="Q3780" t="s">
        <v>8305</v>
      </c>
      <c r="R3780" s="6">
        <f>E3780/D3780</f>
        <v>1.0504166666666668</v>
      </c>
      <c r="S3780" s="5">
        <f>O3780/E3780</f>
        <v>1.4280047600158666E-2</v>
      </c>
      <c r="T3780" t="s">
        <v>8310</v>
      </c>
      <c r="U3780" t="s">
        <v>8313</v>
      </c>
    </row>
    <row r="3781" spans="1:21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0">
        <f t="shared" si="120"/>
        <v>42425.735416666663</v>
      </c>
      <c r="L3781" s="13" t="str">
        <f t="shared" si="121"/>
        <v>2016</v>
      </c>
      <c r="M3781" s="10">
        <f>(((I3781/60)/60)/24)+DATE(1970,1,1)</f>
        <v>42455.693750000006</v>
      </c>
      <c r="N3781" t="b">
        <v>0</v>
      </c>
      <c r="O3781">
        <v>115</v>
      </c>
      <c r="P3781" t="b">
        <v>1</v>
      </c>
      <c r="Q3781" t="s">
        <v>8305</v>
      </c>
      <c r="R3781" s="6">
        <f>E3781/D3781</f>
        <v>1.0398000000000001</v>
      </c>
      <c r="S3781" s="5">
        <f>O3781/E3781</f>
        <v>7.3732127973328201E-3</v>
      </c>
      <c r="T3781" t="s">
        <v>8310</v>
      </c>
      <c r="U3781" t="s">
        <v>8313</v>
      </c>
    </row>
    <row r="3782" spans="1:21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0">
        <f t="shared" si="120"/>
        <v>42166.219733796301</v>
      </c>
      <c r="L3782" s="13" t="str">
        <f t="shared" si="121"/>
        <v>2015</v>
      </c>
      <c r="M3782" s="10">
        <f>(((I3782/60)/60)/24)+DATE(1970,1,1)</f>
        <v>42198.837499999994</v>
      </c>
      <c r="N3782" t="b">
        <v>0</v>
      </c>
      <c r="O3782">
        <v>30</v>
      </c>
      <c r="P3782" t="b">
        <v>1</v>
      </c>
      <c r="Q3782" t="s">
        <v>8305</v>
      </c>
      <c r="R3782" s="6">
        <f>E3782/D3782</f>
        <v>1.2</v>
      </c>
      <c r="S3782" s="5">
        <f>O3782/E3782</f>
        <v>0.01</v>
      </c>
      <c r="T3782" t="s">
        <v>8310</v>
      </c>
      <c r="U3782" t="s">
        <v>8313</v>
      </c>
    </row>
    <row r="3783" spans="1:21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0">
        <f t="shared" si="120"/>
        <v>41865.882928240739</v>
      </c>
      <c r="L3783" s="13" t="str">
        <f t="shared" si="121"/>
        <v>2014</v>
      </c>
      <c r="M3783" s="10">
        <f>(((I3783/60)/60)/24)+DATE(1970,1,1)</f>
        <v>41890.882928240739</v>
      </c>
      <c r="N3783" t="b">
        <v>0</v>
      </c>
      <c r="O3783">
        <v>52</v>
      </c>
      <c r="P3783" t="b">
        <v>1</v>
      </c>
      <c r="Q3783" t="s">
        <v>8305</v>
      </c>
      <c r="R3783" s="6">
        <f>E3783/D3783</f>
        <v>1.0966666666666667</v>
      </c>
      <c r="S3783" s="5">
        <f>O3783/E3783</f>
        <v>1.0536980749746707E-2</v>
      </c>
      <c r="T3783" t="s">
        <v>8310</v>
      </c>
      <c r="U3783" t="s">
        <v>8313</v>
      </c>
    </row>
    <row r="3784" spans="1:21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0">
        <f t="shared" si="120"/>
        <v>42546.862233796302</v>
      </c>
      <c r="L3784" s="13" t="str">
        <f t="shared" si="121"/>
        <v>2016</v>
      </c>
      <c r="M3784" s="10">
        <f>(((I3784/60)/60)/24)+DATE(1970,1,1)</f>
        <v>42575.958333333328</v>
      </c>
      <c r="N3784" t="b">
        <v>0</v>
      </c>
      <c r="O3784">
        <v>27</v>
      </c>
      <c r="P3784" t="b">
        <v>1</v>
      </c>
      <c r="Q3784" t="s">
        <v>8305</v>
      </c>
      <c r="R3784" s="6">
        <f>E3784/D3784</f>
        <v>1.0175000000000001</v>
      </c>
      <c r="S3784" s="5">
        <f>O3784/E3784</f>
        <v>1.3267813267813268E-2</v>
      </c>
      <c r="T3784" t="s">
        <v>8310</v>
      </c>
      <c r="U3784" t="s">
        <v>8313</v>
      </c>
    </row>
    <row r="3785" spans="1:21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0">
        <f t="shared" si="120"/>
        <v>42420.140277777777</v>
      </c>
      <c r="L3785" s="13" t="str">
        <f t="shared" si="121"/>
        <v>2016</v>
      </c>
      <c r="M3785" s="10">
        <f>(((I3785/60)/60)/24)+DATE(1970,1,1)</f>
        <v>42444.666666666672</v>
      </c>
      <c r="N3785" t="b">
        <v>0</v>
      </c>
      <c r="O3785">
        <v>24</v>
      </c>
      <c r="P3785" t="b">
        <v>1</v>
      </c>
      <c r="Q3785" t="s">
        <v>8305</v>
      </c>
      <c r="R3785" s="6">
        <f>E3785/D3785</f>
        <v>1.2891666666666666</v>
      </c>
      <c r="S3785" s="5">
        <f>O3785/E3785</f>
        <v>1.5513897866839044E-2</v>
      </c>
      <c r="T3785" t="s">
        <v>8310</v>
      </c>
      <c r="U3785" t="s">
        <v>8313</v>
      </c>
    </row>
    <row r="3786" spans="1:21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0">
        <f t="shared" si="120"/>
        <v>42531.980694444443</v>
      </c>
      <c r="L3786" s="13" t="str">
        <f t="shared" si="121"/>
        <v>2016</v>
      </c>
      <c r="M3786" s="10">
        <f>(((I3786/60)/60)/24)+DATE(1970,1,1)</f>
        <v>42561.980694444443</v>
      </c>
      <c r="N3786" t="b">
        <v>0</v>
      </c>
      <c r="O3786">
        <v>10</v>
      </c>
      <c r="P3786" t="b">
        <v>1</v>
      </c>
      <c r="Q3786" t="s">
        <v>8305</v>
      </c>
      <c r="R3786" s="6">
        <f>E3786/D3786</f>
        <v>1.1499999999999999</v>
      </c>
      <c r="S3786" s="5">
        <f>O3786/E3786</f>
        <v>8.6956521739130436E-3</v>
      </c>
      <c r="T3786" t="s">
        <v>8310</v>
      </c>
      <c r="U3786" t="s">
        <v>8313</v>
      </c>
    </row>
    <row r="3787" spans="1:21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0">
        <f t="shared" si="120"/>
        <v>42548.63853009259</v>
      </c>
      <c r="L3787" s="13" t="str">
        <f t="shared" si="121"/>
        <v>2016</v>
      </c>
      <c r="M3787" s="10">
        <f>(((I3787/60)/60)/24)+DATE(1970,1,1)</f>
        <v>42584.418749999997</v>
      </c>
      <c r="N3787" t="b">
        <v>0</v>
      </c>
      <c r="O3787">
        <v>30</v>
      </c>
      <c r="P3787" t="b">
        <v>1</v>
      </c>
      <c r="Q3787" t="s">
        <v>8305</v>
      </c>
      <c r="R3787" s="6">
        <f>E3787/D3787</f>
        <v>1.5075000000000001</v>
      </c>
      <c r="S3787" s="5">
        <f>O3787/E3787</f>
        <v>9.9502487562189053E-3</v>
      </c>
      <c r="T3787" t="s">
        <v>8310</v>
      </c>
      <c r="U3787" t="s">
        <v>8313</v>
      </c>
    </row>
    <row r="3788" spans="1:21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0">
        <f t="shared" si="120"/>
        <v>42487.037905092591</v>
      </c>
      <c r="L3788" s="13" t="str">
        <f t="shared" si="121"/>
        <v>2016</v>
      </c>
      <c r="M3788" s="10">
        <f>(((I3788/60)/60)/24)+DATE(1970,1,1)</f>
        <v>42517.037905092591</v>
      </c>
      <c r="N3788" t="b">
        <v>0</v>
      </c>
      <c r="O3788">
        <v>71</v>
      </c>
      <c r="P3788" t="b">
        <v>1</v>
      </c>
      <c r="Q3788" t="s">
        <v>8305</v>
      </c>
      <c r="R3788" s="6">
        <f>E3788/D3788</f>
        <v>1.1096666666666666</v>
      </c>
      <c r="S3788" s="5">
        <f>O3788/E3788</f>
        <v>1.0663863021928507E-2</v>
      </c>
      <c r="T3788" t="s">
        <v>8310</v>
      </c>
      <c r="U3788" t="s">
        <v>8313</v>
      </c>
    </row>
    <row r="3789" spans="1:21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0">
        <f t="shared" si="120"/>
        <v>42167.534791666665</v>
      </c>
      <c r="L3789" s="13" t="str">
        <f t="shared" si="121"/>
        <v>2015</v>
      </c>
      <c r="M3789" s="10">
        <f>(((I3789/60)/60)/24)+DATE(1970,1,1)</f>
        <v>42196.165972222225</v>
      </c>
      <c r="N3789" t="b">
        <v>0</v>
      </c>
      <c r="O3789">
        <v>10</v>
      </c>
      <c r="P3789" t="b">
        <v>1</v>
      </c>
      <c r="Q3789" t="s">
        <v>8305</v>
      </c>
      <c r="R3789" s="6">
        <f>E3789/D3789</f>
        <v>1.0028571428571429</v>
      </c>
      <c r="S3789" s="5">
        <f>O3789/E3789</f>
        <v>2.8490028490028491E-2</v>
      </c>
      <c r="T3789" t="s">
        <v>8310</v>
      </c>
      <c r="U3789" t="s">
        <v>8313</v>
      </c>
    </row>
    <row r="3790" spans="1:21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0">
        <f t="shared" si="120"/>
        <v>42333.695821759262</v>
      </c>
      <c r="L3790" s="13" t="str">
        <f t="shared" si="121"/>
        <v>2015</v>
      </c>
      <c r="M3790" s="10">
        <f>(((I3790/60)/60)/24)+DATE(1970,1,1)</f>
        <v>42361.679166666669</v>
      </c>
      <c r="N3790" t="b">
        <v>0</v>
      </c>
      <c r="O3790">
        <v>1</v>
      </c>
      <c r="P3790" t="b">
        <v>0</v>
      </c>
      <c r="Q3790" t="s">
        <v>8305</v>
      </c>
      <c r="R3790" s="6">
        <f>E3790/D3790</f>
        <v>6.6666666666666671E-3</v>
      </c>
      <c r="S3790" s="5">
        <f>O3790/E3790</f>
        <v>2E-3</v>
      </c>
      <c r="T3790" t="s">
        <v>8310</v>
      </c>
      <c r="U3790" t="s">
        <v>8313</v>
      </c>
    </row>
    <row r="3791" spans="1:21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0">
        <f t="shared" si="120"/>
        <v>42138.798819444448</v>
      </c>
      <c r="L3791" s="13" t="str">
        <f t="shared" si="121"/>
        <v>2015</v>
      </c>
      <c r="M3791" s="10">
        <f>(((I3791/60)/60)/24)+DATE(1970,1,1)</f>
        <v>42170.798819444448</v>
      </c>
      <c r="N3791" t="b">
        <v>0</v>
      </c>
      <c r="O3791">
        <v>4</v>
      </c>
      <c r="P3791" t="b">
        <v>0</v>
      </c>
      <c r="Q3791" t="s">
        <v>8305</v>
      </c>
      <c r="R3791" s="6">
        <f>E3791/D3791</f>
        <v>3.267605633802817E-2</v>
      </c>
      <c r="S3791" s="5">
        <f>O3791/E3791</f>
        <v>3.4482758620689655E-2</v>
      </c>
      <c r="T3791" t="s">
        <v>8310</v>
      </c>
      <c r="U3791" t="s">
        <v>8313</v>
      </c>
    </row>
    <row r="3792" spans="1:21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0">
        <f t="shared" si="120"/>
        <v>42666.666932870372</v>
      </c>
      <c r="L3792" s="13" t="str">
        <f t="shared" si="121"/>
        <v>2016</v>
      </c>
      <c r="M3792" s="10">
        <f>(((I3792/60)/60)/24)+DATE(1970,1,1)</f>
        <v>42696.708599537036</v>
      </c>
      <c r="N3792" t="b">
        <v>0</v>
      </c>
      <c r="O3792">
        <v>0</v>
      </c>
      <c r="P3792" t="b">
        <v>0</v>
      </c>
      <c r="Q3792" t="s">
        <v>8305</v>
      </c>
      <c r="R3792" s="6">
        <f>E3792/D3792</f>
        <v>0</v>
      </c>
      <c r="S3792" s="5" t="e">
        <f>O3792/E3792</f>
        <v>#DIV/0!</v>
      </c>
      <c r="T3792" t="s">
        <v>8310</v>
      </c>
      <c r="U3792" t="s">
        <v>8313</v>
      </c>
    </row>
    <row r="3793" spans="1:21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0">
        <f t="shared" si="120"/>
        <v>41766.692037037035</v>
      </c>
      <c r="L3793" s="13" t="str">
        <f t="shared" si="121"/>
        <v>2014</v>
      </c>
      <c r="M3793" s="10">
        <f>(((I3793/60)/60)/24)+DATE(1970,1,1)</f>
        <v>41826.692037037035</v>
      </c>
      <c r="N3793" t="b">
        <v>0</v>
      </c>
      <c r="O3793">
        <v>0</v>
      </c>
      <c r="P3793" t="b">
        <v>0</v>
      </c>
      <c r="Q3793" t="s">
        <v>8305</v>
      </c>
      <c r="R3793" s="6">
        <f>E3793/D3793</f>
        <v>0</v>
      </c>
      <c r="S3793" s="5" t="e">
        <f>O3793/E3793</f>
        <v>#DIV/0!</v>
      </c>
      <c r="T3793" t="s">
        <v>8310</v>
      </c>
      <c r="U3793" t="s">
        <v>8313</v>
      </c>
    </row>
    <row r="3794" spans="1:21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0">
        <f t="shared" si="120"/>
        <v>42170.447013888886</v>
      </c>
      <c r="L3794" s="13" t="str">
        <f t="shared" si="121"/>
        <v>2015</v>
      </c>
      <c r="M3794" s="10">
        <f>(((I3794/60)/60)/24)+DATE(1970,1,1)</f>
        <v>42200.447013888886</v>
      </c>
      <c r="N3794" t="b">
        <v>0</v>
      </c>
      <c r="O3794">
        <v>2</v>
      </c>
      <c r="P3794" t="b">
        <v>0</v>
      </c>
      <c r="Q3794" t="s">
        <v>8305</v>
      </c>
      <c r="R3794" s="6">
        <f>E3794/D3794</f>
        <v>2.8E-3</v>
      </c>
      <c r="S3794" s="5">
        <f>O3794/E3794</f>
        <v>5.7142857142857141E-2</v>
      </c>
      <c r="T3794" t="s">
        <v>8310</v>
      </c>
      <c r="U3794" t="s">
        <v>8313</v>
      </c>
    </row>
    <row r="3795" spans="1:21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0">
        <f t="shared" si="120"/>
        <v>41968.938993055555</v>
      </c>
      <c r="L3795" s="13" t="str">
        <f t="shared" si="121"/>
        <v>2014</v>
      </c>
      <c r="M3795" s="10">
        <f>(((I3795/60)/60)/24)+DATE(1970,1,1)</f>
        <v>41989.938993055555</v>
      </c>
      <c r="N3795" t="b">
        <v>0</v>
      </c>
      <c r="O3795">
        <v>24</v>
      </c>
      <c r="P3795" t="b">
        <v>0</v>
      </c>
      <c r="Q3795" t="s">
        <v>8305</v>
      </c>
      <c r="R3795" s="6">
        <f>E3795/D3795</f>
        <v>0.59657142857142853</v>
      </c>
      <c r="S3795" s="5">
        <f>O3795/E3795</f>
        <v>5.7471264367816091E-3</v>
      </c>
      <c r="T3795" t="s">
        <v>8310</v>
      </c>
      <c r="U3795" t="s">
        <v>8313</v>
      </c>
    </row>
    <row r="3796" spans="1:21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0">
        <f t="shared" si="120"/>
        <v>42132.58048611111</v>
      </c>
      <c r="L3796" s="13" t="str">
        <f t="shared" si="121"/>
        <v>2015</v>
      </c>
      <c r="M3796" s="10">
        <f>(((I3796/60)/60)/24)+DATE(1970,1,1)</f>
        <v>42162.58048611111</v>
      </c>
      <c r="N3796" t="b">
        <v>0</v>
      </c>
      <c r="O3796">
        <v>1</v>
      </c>
      <c r="P3796" t="b">
        <v>0</v>
      </c>
      <c r="Q3796" t="s">
        <v>8305</v>
      </c>
      <c r="R3796" s="6">
        <f>E3796/D3796</f>
        <v>0.01</v>
      </c>
      <c r="S3796" s="5">
        <f>O3796/E3796</f>
        <v>0.02</v>
      </c>
      <c r="T3796" t="s">
        <v>8310</v>
      </c>
      <c r="U3796" t="s">
        <v>8313</v>
      </c>
    </row>
    <row r="3797" spans="1:21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0">
        <f t="shared" si="120"/>
        <v>42201.436226851853</v>
      </c>
      <c r="L3797" s="13" t="str">
        <f t="shared" si="121"/>
        <v>2015</v>
      </c>
      <c r="M3797" s="10">
        <f>(((I3797/60)/60)/24)+DATE(1970,1,1)</f>
        <v>42244.9375</v>
      </c>
      <c r="N3797" t="b">
        <v>0</v>
      </c>
      <c r="O3797">
        <v>2</v>
      </c>
      <c r="P3797" t="b">
        <v>0</v>
      </c>
      <c r="Q3797" t="s">
        <v>8305</v>
      </c>
      <c r="R3797" s="6">
        <f>E3797/D3797</f>
        <v>1.6666666666666666E-2</v>
      </c>
      <c r="S3797" s="5">
        <f>O3797/E3797</f>
        <v>0.2</v>
      </c>
      <c r="T3797" t="s">
        <v>8310</v>
      </c>
      <c r="U3797" t="s">
        <v>8313</v>
      </c>
    </row>
    <row r="3798" spans="1:21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0">
        <f t="shared" si="120"/>
        <v>42689.029583333337</v>
      </c>
      <c r="L3798" s="13" t="str">
        <f t="shared" si="121"/>
        <v>2016</v>
      </c>
      <c r="M3798" s="10">
        <f>(((I3798/60)/60)/24)+DATE(1970,1,1)</f>
        <v>42749.029583333337</v>
      </c>
      <c r="N3798" t="b">
        <v>0</v>
      </c>
      <c r="O3798">
        <v>1</v>
      </c>
      <c r="P3798" t="b">
        <v>0</v>
      </c>
      <c r="Q3798" t="s">
        <v>8305</v>
      </c>
      <c r="R3798" s="6">
        <f>E3798/D3798</f>
        <v>4.4444444444444447E-5</v>
      </c>
      <c r="S3798" s="5">
        <f>O3798/E3798</f>
        <v>1</v>
      </c>
      <c r="T3798" t="s">
        <v>8310</v>
      </c>
      <c r="U3798" t="s">
        <v>8313</v>
      </c>
    </row>
    <row r="3799" spans="1:21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0">
        <f t="shared" si="120"/>
        <v>42084.881539351853</v>
      </c>
      <c r="L3799" s="13" t="str">
        <f t="shared" si="121"/>
        <v>2015</v>
      </c>
      <c r="M3799" s="10">
        <f>(((I3799/60)/60)/24)+DATE(1970,1,1)</f>
        <v>42114.881539351853</v>
      </c>
      <c r="N3799" t="b">
        <v>0</v>
      </c>
      <c r="O3799">
        <v>37</v>
      </c>
      <c r="P3799" t="b">
        <v>0</v>
      </c>
      <c r="Q3799" t="s">
        <v>8305</v>
      </c>
      <c r="R3799" s="6">
        <f>E3799/D3799</f>
        <v>0.89666666666666661</v>
      </c>
      <c r="S3799" s="5">
        <f>O3799/E3799</f>
        <v>6.8773234200743497E-3</v>
      </c>
      <c r="T3799" t="s">
        <v>8310</v>
      </c>
      <c r="U3799" t="s">
        <v>8313</v>
      </c>
    </row>
    <row r="3800" spans="1:21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0">
        <f t="shared" si="120"/>
        <v>41831.722777777781</v>
      </c>
      <c r="L3800" s="13" t="str">
        <f t="shared" si="121"/>
        <v>2014</v>
      </c>
      <c r="M3800" s="10">
        <f>(((I3800/60)/60)/24)+DATE(1970,1,1)</f>
        <v>41861.722777777781</v>
      </c>
      <c r="N3800" t="b">
        <v>0</v>
      </c>
      <c r="O3800">
        <v>5</v>
      </c>
      <c r="P3800" t="b">
        <v>0</v>
      </c>
      <c r="Q3800" t="s">
        <v>8305</v>
      </c>
      <c r="R3800" s="6">
        <f>E3800/D3800</f>
        <v>1.4642857142857143E-2</v>
      </c>
      <c r="S3800" s="5">
        <f>O3800/E3800</f>
        <v>4.8780487804878049E-3</v>
      </c>
      <c r="T3800" t="s">
        <v>8310</v>
      </c>
      <c r="U3800" t="s">
        <v>8313</v>
      </c>
    </row>
    <row r="3801" spans="1:21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0">
        <f t="shared" si="120"/>
        <v>42410.93105324074</v>
      </c>
      <c r="L3801" s="13" t="str">
        <f t="shared" si="121"/>
        <v>2016</v>
      </c>
      <c r="M3801" s="10">
        <f>(((I3801/60)/60)/24)+DATE(1970,1,1)</f>
        <v>42440.93105324074</v>
      </c>
      <c r="N3801" t="b">
        <v>0</v>
      </c>
      <c r="O3801">
        <v>4</v>
      </c>
      <c r="P3801" t="b">
        <v>0</v>
      </c>
      <c r="Q3801" t="s">
        <v>8305</v>
      </c>
      <c r="R3801" s="6">
        <f>E3801/D3801</f>
        <v>4.02E-2</v>
      </c>
      <c r="S3801" s="5">
        <f>O3801/E3801</f>
        <v>9.9502487562189053E-3</v>
      </c>
      <c r="T3801" t="s">
        <v>8310</v>
      </c>
      <c r="U3801" t="s">
        <v>8313</v>
      </c>
    </row>
    <row r="3802" spans="1:21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0">
        <f t="shared" si="120"/>
        <v>41982.737071759257</v>
      </c>
      <c r="L3802" s="13" t="str">
        <f t="shared" si="121"/>
        <v>2014</v>
      </c>
      <c r="M3802" s="10">
        <f>(((I3802/60)/60)/24)+DATE(1970,1,1)</f>
        <v>42015.207638888889</v>
      </c>
      <c r="N3802" t="b">
        <v>0</v>
      </c>
      <c r="O3802">
        <v>16</v>
      </c>
      <c r="P3802" t="b">
        <v>0</v>
      </c>
      <c r="Q3802" t="s">
        <v>8305</v>
      </c>
      <c r="R3802" s="6">
        <f>E3802/D3802</f>
        <v>4.0045454545454544E-2</v>
      </c>
      <c r="S3802" s="5">
        <f>O3802/E3802</f>
        <v>1.8161180476730987E-2</v>
      </c>
      <c r="T3802" t="s">
        <v>8310</v>
      </c>
      <c r="U3802" t="s">
        <v>8313</v>
      </c>
    </row>
    <row r="3803" spans="1:21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0">
        <f t="shared" si="120"/>
        <v>41975.676111111112</v>
      </c>
      <c r="L3803" s="13" t="str">
        <f t="shared" si="121"/>
        <v>2014</v>
      </c>
      <c r="M3803" s="10">
        <f>(((I3803/60)/60)/24)+DATE(1970,1,1)</f>
        <v>42006.676111111112</v>
      </c>
      <c r="N3803" t="b">
        <v>0</v>
      </c>
      <c r="O3803">
        <v>9</v>
      </c>
      <c r="P3803" t="b">
        <v>0</v>
      </c>
      <c r="Q3803" t="s">
        <v>8305</v>
      </c>
      <c r="R3803" s="6">
        <f>E3803/D3803</f>
        <v>8.5199999999999998E-2</v>
      </c>
      <c r="S3803" s="5">
        <f>O3803/E3803</f>
        <v>2.1126760563380281E-2</v>
      </c>
      <c r="T3803" t="s">
        <v>8310</v>
      </c>
      <c r="U3803" t="s">
        <v>8313</v>
      </c>
    </row>
    <row r="3804" spans="1:21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0">
        <f t="shared" si="120"/>
        <v>42269.126226851848</v>
      </c>
      <c r="L3804" s="13" t="str">
        <f t="shared" si="121"/>
        <v>2015</v>
      </c>
      <c r="M3804" s="10">
        <f>(((I3804/60)/60)/24)+DATE(1970,1,1)</f>
        <v>42299.126226851848</v>
      </c>
      <c r="N3804" t="b">
        <v>0</v>
      </c>
      <c r="O3804">
        <v>0</v>
      </c>
      <c r="P3804" t="b">
        <v>0</v>
      </c>
      <c r="Q3804" t="s">
        <v>8305</v>
      </c>
      <c r="R3804" s="6">
        <f>E3804/D3804</f>
        <v>0</v>
      </c>
      <c r="S3804" s="5" t="e">
        <f>O3804/E3804</f>
        <v>#DIV/0!</v>
      </c>
      <c r="T3804" t="s">
        <v>8310</v>
      </c>
      <c r="U3804" t="s">
        <v>8313</v>
      </c>
    </row>
    <row r="3805" spans="1:21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0">
        <f t="shared" si="120"/>
        <v>42403.971851851849</v>
      </c>
      <c r="L3805" s="13" t="str">
        <f t="shared" si="121"/>
        <v>2016</v>
      </c>
      <c r="M3805" s="10">
        <f>(((I3805/60)/60)/24)+DATE(1970,1,1)</f>
        <v>42433.971851851849</v>
      </c>
      <c r="N3805" t="b">
        <v>0</v>
      </c>
      <c r="O3805">
        <v>40</v>
      </c>
      <c r="P3805" t="b">
        <v>0</v>
      </c>
      <c r="Q3805" t="s">
        <v>8305</v>
      </c>
      <c r="R3805" s="6">
        <f>E3805/D3805</f>
        <v>0.19650000000000001</v>
      </c>
      <c r="S3805" s="5">
        <f>O3805/E3805</f>
        <v>1.6963528413910092E-2</v>
      </c>
      <c r="T3805" t="s">
        <v>8310</v>
      </c>
      <c r="U3805" t="s">
        <v>8313</v>
      </c>
    </row>
    <row r="3806" spans="1:21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0">
        <f t="shared" si="120"/>
        <v>42527.00953703704</v>
      </c>
      <c r="L3806" s="13" t="str">
        <f t="shared" si="121"/>
        <v>2016</v>
      </c>
      <c r="M3806" s="10">
        <f>(((I3806/60)/60)/24)+DATE(1970,1,1)</f>
        <v>42582.291666666672</v>
      </c>
      <c r="N3806" t="b">
        <v>0</v>
      </c>
      <c r="O3806">
        <v>0</v>
      </c>
      <c r="P3806" t="b">
        <v>0</v>
      </c>
      <c r="Q3806" t="s">
        <v>8305</v>
      </c>
      <c r="R3806" s="6">
        <f>E3806/D3806</f>
        <v>0</v>
      </c>
      <c r="S3806" s="5" t="e">
        <f>O3806/E3806</f>
        <v>#DIV/0!</v>
      </c>
      <c r="T3806" t="s">
        <v>8310</v>
      </c>
      <c r="U3806" t="s">
        <v>8313</v>
      </c>
    </row>
    <row r="3807" spans="1:21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0">
        <f t="shared" si="120"/>
        <v>41849.887037037035</v>
      </c>
      <c r="L3807" s="13" t="str">
        <f t="shared" si="121"/>
        <v>2014</v>
      </c>
      <c r="M3807" s="10">
        <f>(((I3807/60)/60)/24)+DATE(1970,1,1)</f>
        <v>41909.887037037035</v>
      </c>
      <c r="N3807" t="b">
        <v>0</v>
      </c>
      <c r="O3807">
        <v>2</v>
      </c>
      <c r="P3807" t="b">
        <v>0</v>
      </c>
      <c r="Q3807" t="s">
        <v>8305</v>
      </c>
      <c r="R3807" s="6">
        <f>E3807/D3807</f>
        <v>2.0000000000000002E-5</v>
      </c>
      <c r="S3807" s="5">
        <f>O3807/E3807</f>
        <v>0.66666666666666663</v>
      </c>
      <c r="T3807" t="s">
        <v>8310</v>
      </c>
      <c r="U3807" t="s">
        <v>8313</v>
      </c>
    </row>
    <row r="3808" spans="1:21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0">
        <f t="shared" si="120"/>
        <v>41799.259039351848</v>
      </c>
      <c r="L3808" s="13" t="str">
        <f t="shared" si="121"/>
        <v>2014</v>
      </c>
      <c r="M3808" s="10">
        <f>(((I3808/60)/60)/24)+DATE(1970,1,1)</f>
        <v>41819.259039351848</v>
      </c>
      <c r="N3808" t="b">
        <v>0</v>
      </c>
      <c r="O3808">
        <v>1</v>
      </c>
      <c r="P3808" t="b">
        <v>0</v>
      </c>
      <c r="Q3808" t="s">
        <v>8305</v>
      </c>
      <c r="R3808" s="6">
        <f>E3808/D3808</f>
        <v>6.6666666666666664E-4</v>
      </c>
      <c r="S3808" s="5">
        <f>O3808/E3808</f>
        <v>0.2</v>
      </c>
      <c r="T3808" t="s">
        <v>8310</v>
      </c>
      <c r="U3808" t="s">
        <v>8313</v>
      </c>
    </row>
    <row r="3809" spans="1:21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0">
        <f t="shared" si="120"/>
        <v>42090.909016203703</v>
      </c>
      <c r="L3809" s="13" t="str">
        <f t="shared" si="121"/>
        <v>2015</v>
      </c>
      <c r="M3809" s="10">
        <f>(((I3809/60)/60)/24)+DATE(1970,1,1)</f>
        <v>42097.909016203703</v>
      </c>
      <c r="N3809" t="b">
        <v>0</v>
      </c>
      <c r="O3809">
        <v>9</v>
      </c>
      <c r="P3809" t="b">
        <v>0</v>
      </c>
      <c r="Q3809" t="s">
        <v>8305</v>
      </c>
      <c r="R3809" s="6">
        <f>E3809/D3809</f>
        <v>0.30333333333333334</v>
      </c>
      <c r="S3809" s="5">
        <f>O3809/E3809</f>
        <v>1.9780219780219779E-2</v>
      </c>
      <c r="T3809" t="s">
        <v>8310</v>
      </c>
      <c r="U3809" t="s">
        <v>8313</v>
      </c>
    </row>
    <row r="3810" spans="1:21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0">
        <f t="shared" si="120"/>
        <v>42059.453923611116</v>
      </c>
      <c r="L3810" s="13" t="str">
        <f t="shared" si="121"/>
        <v>2015</v>
      </c>
      <c r="M3810" s="10">
        <f>(((I3810/60)/60)/24)+DATE(1970,1,1)</f>
        <v>42119.412256944444</v>
      </c>
      <c r="N3810" t="b">
        <v>0</v>
      </c>
      <c r="O3810">
        <v>24</v>
      </c>
      <c r="P3810" t="b">
        <v>1</v>
      </c>
      <c r="Q3810" t="s">
        <v>8271</v>
      </c>
      <c r="R3810" s="6">
        <f>E3810/D3810</f>
        <v>1</v>
      </c>
      <c r="S3810" s="5">
        <f>O3810/E3810</f>
        <v>2.4E-2</v>
      </c>
      <c r="T3810" t="s">
        <v>8310</v>
      </c>
      <c r="U3810" t="s">
        <v>8311</v>
      </c>
    </row>
    <row r="3811" spans="1:21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0">
        <f t="shared" si="120"/>
        <v>41800.526701388888</v>
      </c>
      <c r="L3811" s="13" t="str">
        <f t="shared" si="121"/>
        <v>2014</v>
      </c>
      <c r="M3811" s="10">
        <f>(((I3811/60)/60)/24)+DATE(1970,1,1)</f>
        <v>41850.958333333336</v>
      </c>
      <c r="N3811" t="b">
        <v>0</v>
      </c>
      <c r="O3811">
        <v>38</v>
      </c>
      <c r="P3811" t="b">
        <v>1</v>
      </c>
      <c r="Q3811" t="s">
        <v>8271</v>
      </c>
      <c r="R3811" s="6">
        <f>E3811/D3811</f>
        <v>1.0125</v>
      </c>
      <c r="S3811" s="5">
        <f>O3811/E3811</f>
        <v>1.8765432098765432E-2</v>
      </c>
      <c r="T3811" t="s">
        <v>8310</v>
      </c>
      <c r="U3811" t="s">
        <v>8311</v>
      </c>
    </row>
    <row r="3812" spans="1:21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0">
        <f t="shared" si="120"/>
        <v>42054.849050925928</v>
      </c>
      <c r="L3812" s="13" t="str">
        <f t="shared" si="121"/>
        <v>2015</v>
      </c>
      <c r="M3812" s="10">
        <f>(((I3812/60)/60)/24)+DATE(1970,1,1)</f>
        <v>42084.807384259257</v>
      </c>
      <c r="N3812" t="b">
        <v>0</v>
      </c>
      <c r="O3812">
        <v>26</v>
      </c>
      <c r="P3812" t="b">
        <v>1</v>
      </c>
      <c r="Q3812" t="s">
        <v>8271</v>
      </c>
      <c r="R3812" s="6">
        <f>E3812/D3812</f>
        <v>1.2173333333333334</v>
      </c>
      <c r="S3812" s="5">
        <f>O3812/E3812</f>
        <v>1.4238773274917854E-2</v>
      </c>
      <c r="T3812" t="s">
        <v>8310</v>
      </c>
      <c r="U3812" t="s">
        <v>8311</v>
      </c>
    </row>
    <row r="3813" spans="1:21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0">
        <f t="shared" si="120"/>
        <v>42487.62700231481</v>
      </c>
      <c r="L3813" s="13" t="str">
        <f t="shared" si="121"/>
        <v>2016</v>
      </c>
      <c r="M3813" s="10">
        <f>(((I3813/60)/60)/24)+DATE(1970,1,1)</f>
        <v>42521.458333333328</v>
      </c>
      <c r="N3813" t="b">
        <v>0</v>
      </c>
      <c r="O3813">
        <v>19</v>
      </c>
      <c r="P3813" t="b">
        <v>1</v>
      </c>
      <c r="Q3813" t="s">
        <v>8271</v>
      </c>
      <c r="R3813" s="6">
        <f>E3813/D3813</f>
        <v>3.3</v>
      </c>
      <c r="S3813" s="5">
        <f>O3813/E3813</f>
        <v>2.3030303030303029E-2</v>
      </c>
      <c r="T3813" t="s">
        <v>8310</v>
      </c>
      <c r="U3813" t="s">
        <v>8311</v>
      </c>
    </row>
    <row r="3814" spans="1:21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0">
        <f t="shared" si="120"/>
        <v>42109.751250000001</v>
      </c>
      <c r="L3814" s="13" t="str">
        <f t="shared" si="121"/>
        <v>2015</v>
      </c>
      <c r="M3814" s="10">
        <f>(((I3814/60)/60)/24)+DATE(1970,1,1)</f>
        <v>42156.165972222225</v>
      </c>
      <c r="N3814" t="b">
        <v>0</v>
      </c>
      <c r="O3814">
        <v>11</v>
      </c>
      <c r="P3814" t="b">
        <v>1</v>
      </c>
      <c r="Q3814" t="s">
        <v>8271</v>
      </c>
      <c r="R3814" s="6">
        <f>E3814/D3814</f>
        <v>1.0954999999999999</v>
      </c>
      <c r="S3814" s="5">
        <f>O3814/E3814</f>
        <v>5.0205385668644457E-3</v>
      </c>
      <c r="T3814" t="s">
        <v>8310</v>
      </c>
      <c r="U3814" t="s">
        <v>8311</v>
      </c>
    </row>
    <row r="3815" spans="1:21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0">
        <f t="shared" si="120"/>
        <v>42497.275706018518</v>
      </c>
      <c r="L3815" s="13" t="str">
        <f t="shared" si="121"/>
        <v>2016</v>
      </c>
      <c r="M3815" s="10">
        <f>(((I3815/60)/60)/24)+DATE(1970,1,1)</f>
        <v>42535.904861111107</v>
      </c>
      <c r="N3815" t="b">
        <v>0</v>
      </c>
      <c r="O3815">
        <v>27</v>
      </c>
      <c r="P3815" t="b">
        <v>1</v>
      </c>
      <c r="Q3815" t="s">
        <v>8271</v>
      </c>
      <c r="R3815" s="6">
        <f>E3815/D3815</f>
        <v>1.0095190476190474</v>
      </c>
      <c r="S3815" s="5">
        <f>O3815/E3815</f>
        <v>1.2735909131646848E-2</v>
      </c>
      <c r="T3815" t="s">
        <v>8310</v>
      </c>
      <c r="U3815" t="s">
        <v>8311</v>
      </c>
    </row>
    <row r="3816" spans="1:21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0">
        <f t="shared" si="120"/>
        <v>42058.904074074075</v>
      </c>
      <c r="L3816" s="13" t="str">
        <f t="shared" si="121"/>
        <v>2015</v>
      </c>
      <c r="M3816" s="10">
        <f>(((I3816/60)/60)/24)+DATE(1970,1,1)</f>
        <v>42095.165972222225</v>
      </c>
      <c r="N3816" t="b">
        <v>0</v>
      </c>
      <c r="O3816">
        <v>34</v>
      </c>
      <c r="P3816" t="b">
        <v>1</v>
      </c>
      <c r="Q3816" t="s">
        <v>8271</v>
      </c>
      <c r="R3816" s="6">
        <f>E3816/D3816</f>
        <v>1.4013333333333333</v>
      </c>
      <c r="S3816" s="5">
        <f>O3816/E3816</f>
        <v>1.6175071360608945E-2</v>
      </c>
      <c r="T3816" t="s">
        <v>8310</v>
      </c>
      <c r="U3816" t="s">
        <v>8311</v>
      </c>
    </row>
    <row r="3817" spans="1:21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0">
        <f t="shared" si="120"/>
        <v>42207.259918981479</v>
      </c>
      <c r="L3817" s="13" t="str">
        <f t="shared" si="121"/>
        <v>2015</v>
      </c>
      <c r="M3817" s="10">
        <f>(((I3817/60)/60)/24)+DATE(1970,1,1)</f>
        <v>42236.958333333328</v>
      </c>
      <c r="N3817" t="b">
        <v>0</v>
      </c>
      <c r="O3817">
        <v>20</v>
      </c>
      <c r="P3817" t="b">
        <v>1</v>
      </c>
      <c r="Q3817" t="s">
        <v>8271</v>
      </c>
      <c r="R3817" s="6">
        <f>E3817/D3817</f>
        <v>1.0000100000000001</v>
      </c>
      <c r="S3817" s="5">
        <f>O3817/E3817</f>
        <v>1.9999800001999982E-2</v>
      </c>
      <c r="T3817" t="s">
        <v>8310</v>
      </c>
      <c r="U3817" t="s">
        <v>8311</v>
      </c>
    </row>
    <row r="3818" spans="1:21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0">
        <f t="shared" si="120"/>
        <v>41807.690081018518</v>
      </c>
      <c r="L3818" s="13" t="str">
        <f t="shared" si="121"/>
        <v>2014</v>
      </c>
      <c r="M3818" s="10">
        <f>(((I3818/60)/60)/24)+DATE(1970,1,1)</f>
        <v>41837.690081018518</v>
      </c>
      <c r="N3818" t="b">
        <v>0</v>
      </c>
      <c r="O3818">
        <v>37</v>
      </c>
      <c r="P3818" t="b">
        <v>1</v>
      </c>
      <c r="Q3818" t="s">
        <v>8271</v>
      </c>
      <c r="R3818" s="6">
        <f>E3818/D3818</f>
        <v>1.19238</v>
      </c>
      <c r="S3818" s="5">
        <f>O3818/E3818</f>
        <v>2.0686917481563486E-2</v>
      </c>
      <c r="T3818" t="s">
        <v>8310</v>
      </c>
      <c r="U3818" t="s">
        <v>8311</v>
      </c>
    </row>
    <row r="3819" spans="1:21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0">
        <f t="shared" si="120"/>
        <v>42284.69694444444</v>
      </c>
      <c r="L3819" s="13" t="str">
        <f t="shared" si="121"/>
        <v>2015</v>
      </c>
      <c r="M3819" s="10">
        <f>(((I3819/60)/60)/24)+DATE(1970,1,1)</f>
        <v>42301.165972222225</v>
      </c>
      <c r="N3819" t="b">
        <v>0</v>
      </c>
      <c r="O3819">
        <v>20</v>
      </c>
      <c r="P3819" t="b">
        <v>1</v>
      </c>
      <c r="Q3819" t="s">
        <v>8271</v>
      </c>
      <c r="R3819" s="6">
        <f>E3819/D3819</f>
        <v>1.0725</v>
      </c>
      <c r="S3819" s="5">
        <f>O3819/E3819</f>
        <v>9.324009324009324E-3</v>
      </c>
      <c r="T3819" t="s">
        <v>8310</v>
      </c>
      <c r="U3819" t="s">
        <v>8311</v>
      </c>
    </row>
    <row r="3820" spans="1:21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0">
        <f t="shared" si="120"/>
        <v>42045.84238425926</v>
      </c>
      <c r="L3820" s="13" t="str">
        <f t="shared" si="121"/>
        <v>2015</v>
      </c>
      <c r="M3820" s="10">
        <f>(((I3820/60)/60)/24)+DATE(1970,1,1)</f>
        <v>42075.800717592589</v>
      </c>
      <c r="N3820" t="b">
        <v>0</v>
      </c>
      <c r="O3820">
        <v>10</v>
      </c>
      <c r="P3820" t="b">
        <v>1</v>
      </c>
      <c r="Q3820" t="s">
        <v>8271</v>
      </c>
      <c r="R3820" s="6">
        <f>E3820/D3820</f>
        <v>2.2799999999999998</v>
      </c>
      <c r="S3820" s="5">
        <f>O3820/E3820</f>
        <v>1.7543859649122806E-2</v>
      </c>
      <c r="T3820" t="s">
        <v>8310</v>
      </c>
      <c r="U3820" t="s">
        <v>8311</v>
      </c>
    </row>
    <row r="3821" spans="1:21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0">
        <f t="shared" si="120"/>
        <v>42184.209537037037</v>
      </c>
      <c r="L3821" s="13" t="str">
        <f t="shared" si="121"/>
        <v>2015</v>
      </c>
      <c r="M3821" s="10">
        <f>(((I3821/60)/60)/24)+DATE(1970,1,1)</f>
        <v>42202.876388888893</v>
      </c>
      <c r="N3821" t="b">
        <v>0</v>
      </c>
      <c r="O3821">
        <v>26</v>
      </c>
      <c r="P3821" t="b">
        <v>1</v>
      </c>
      <c r="Q3821" t="s">
        <v>8271</v>
      </c>
      <c r="R3821" s="6">
        <f>E3821/D3821</f>
        <v>1.0640000000000001</v>
      </c>
      <c r="S3821" s="5">
        <f>O3821/E3821</f>
        <v>2.4436090225563908E-2</v>
      </c>
      <c r="T3821" t="s">
        <v>8310</v>
      </c>
      <c r="U3821" t="s">
        <v>8311</v>
      </c>
    </row>
    <row r="3822" spans="1:21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0">
        <f t="shared" si="120"/>
        <v>42160.651817129634</v>
      </c>
      <c r="L3822" s="13" t="str">
        <f t="shared" si="121"/>
        <v>2015</v>
      </c>
      <c r="M3822" s="10">
        <f>(((I3822/60)/60)/24)+DATE(1970,1,1)</f>
        <v>42190.651817129634</v>
      </c>
      <c r="N3822" t="b">
        <v>0</v>
      </c>
      <c r="O3822">
        <v>20</v>
      </c>
      <c r="P3822" t="b">
        <v>1</v>
      </c>
      <c r="Q3822" t="s">
        <v>8271</v>
      </c>
      <c r="R3822" s="6">
        <f>E3822/D3822</f>
        <v>1.4333333333333333</v>
      </c>
      <c r="S3822" s="5">
        <f>O3822/E3822</f>
        <v>4.6511627906976744E-2</v>
      </c>
      <c r="T3822" t="s">
        <v>8310</v>
      </c>
      <c r="U3822" t="s">
        <v>8311</v>
      </c>
    </row>
    <row r="3823" spans="1:21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0">
        <f t="shared" si="120"/>
        <v>42341.180636574078</v>
      </c>
      <c r="L3823" s="13" t="str">
        <f t="shared" si="121"/>
        <v>2015</v>
      </c>
      <c r="M3823" s="10">
        <f>(((I3823/60)/60)/24)+DATE(1970,1,1)</f>
        <v>42373.180636574078</v>
      </c>
      <c r="N3823" t="b">
        <v>0</v>
      </c>
      <c r="O3823">
        <v>46</v>
      </c>
      <c r="P3823" t="b">
        <v>1</v>
      </c>
      <c r="Q3823" t="s">
        <v>8271</v>
      </c>
      <c r="R3823" s="6">
        <f>E3823/D3823</f>
        <v>1.0454285714285714</v>
      </c>
      <c r="S3823" s="5">
        <f>O3823/E3823</f>
        <v>1.257174091281771E-2</v>
      </c>
      <c r="T3823" t="s">
        <v>8310</v>
      </c>
      <c r="U3823" t="s">
        <v>8311</v>
      </c>
    </row>
    <row r="3824" spans="1:21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0">
        <f t="shared" si="120"/>
        <v>42329.838159722218</v>
      </c>
      <c r="L3824" s="13" t="str">
        <f t="shared" si="121"/>
        <v>2015</v>
      </c>
      <c r="M3824" s="10">
        <f>(((I3824/60)/60)/24)+DATE(1970,1,1)</f>
        <v>42388.957638888889</v>
      </c>
      <c r="N3824" t="b">
        <v>0</v>
      </c>
      <c r="O3824">
        <v>76</v>
      </c>
      <c r="P3824" t="b">
        <v>1</v>
      </c>
      <c r="Q3824" t="s">
        <v>8271</v>
      </c>
      <c r="R3824" s="6">
        <f>E3824/D3824</f>
        <v>1.1002000000000001</v>
      </c>
      <c r="S3824" s="5">
        <f>O3824/E3824</f>
        <v>1.3815669878203964E-2</v>
      </c>
      <c r="T3824" t="s">
        <v>8310</v>
      </c>
      <c r="U3824" t="s">
        <v>8311</v>
      </c>
    </row>
    <row r="3825" spans="1:21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0">
        <f t="shared" si="120"/>
        <v>42170.910231481481</v>
      </c>
      <c r="L3825" s="13" t="str">
        <f t="shared" si="121"/>
        <v>2015</v>
      </c>
      <c r="M3825" s="10">
        <f>(((I3825/60)/60)/24)+DATE(1970,1,1)</f>
        <v>42205.165972222225</v>
      </c>
      <c r="N3825" t="b">
        <v>0</v>
      </c>
      <c r="O3825">
        <v>41</v>
      </c>
      <c r="P3825" t="b">
        <v>1</v>
      </c>
      <c r="Q3825" t="s">
        <v>8271</v>
      </c>
      <c r="R3825" s="6">
        <f>E3825/D3825</f>
        <v>1.06</v>
      </c>
      <c r="S3825" s="5">
        <f>O3825/E3825</f>
        <v>1.5471698113207547E-2</v>
      </c>
      <c r="T3825" t="s">
        <v>8310</v>
      </c>
      <c r="U3825" t="s">
        <v>8311</v>
      </c>
    </row>
    <row r="3826" spans="1:21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0">
        <f t="shared" si="120"/>
        <v>42571.626192129625</v>
      </c>
      <c r="L3826" s="13" t="str">
        <f t="shared" si="121"/>
        <v>2016</v>
      </c>
      <c r="M3826" s="10">
        <f>(((I3826/60)/60)/24)+DATE(1970,1,1)</f>
        <v>42583.570138888885</v>
      </c>
      <c r="N3826" t="b">
        <v>0</v>
      </c>
      <c r="O3826">
        <v>7</v>
      </c>
      <c r="P3826" t="b">
        <v>1</v>
      </c>
      <c r="Q3826" t="s">
        <v>8271</v>
      </c>
      <c r="R3826" s="6">
        <f>E3826/D3826</f>
        <v>1.08</v>
      </c>
      <c r="S3826" s="5">
        <f>O3826/E3826</f>
        <v>2.5925925925925925E-2</v>
      </c>
      <c r="T3826" t="s">
        <v>8310</v>
      </c>
      <c r="U3826" t="s">
        <v>8311</v>
      </c>
    </row>
    <row r="3827" spans="1:21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0">
        <f t="shared" si="120"/>
        <v>42151.069606481484</v>
      </c>
      <c r="L3827" s="13" t="str">
        <f t="shared" si="121"/>
        <v>2015</v>
      </c>
      <c r="M3827" s="10">
        <f>(((I3827/60)/60)/24)+DATE(1970,1,1)</f>
        <v>42172.069606481484</v>
      </c>
      <c r="N3827" t="b">
        <v>0</v>
      </c>
      <c r="O3827">
        <v>49</v>
      </c>
      <c r="P3827" t="b">
        <v>1</v>
      </c>
      <c r="Q3827" t="s">
        <v>8271</v>
      </c>
      <c r="R3827" s="6">
        <f>E3827/D3827</f>
        <v>1.0542</v>
      </c>
      <c r="S3827" s="5">
        <f>O3827/E3827</f>
        <v>9.2961487383798145E-3</v>
      </c>
      <c r="T3827" t="s">
        <v>8310</v>
      </c>
      <c r="U3827" t="s">
        <v>8311</v>
      </c>
    </row>
    <row r="3828" spans="1:21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0">
        <f t="shared" si="120"/>
        <v>42101.423541666663</v>
      </c>
      <c r="L3828" s="13" t="str">
        <f t="shared" si="121"/>
        <v>2015</v>
      </c>
      <c r="M3828" s="10">
        <f>(((I3828/60)/60)/24)+DATE(1970,1,1)</f>
        <v>42131.423541666663</v>
      </c>
      <c r="N3828" t="b">
        <v>0</v>
      </c>
      <c r="O3828">
        <v>26</v>
      </c>
      <c r="P3828" t="b">
        <v>1</v>
      </c>
      <c r="Q3828" t="s">
        <v>8271</v>
      </c>
      <c r="R3828" s="6">
        <f>E3828/D3828</f>
        <v>1.1916666666666667</v>
      </c>
      <c r="S3828" s="5">
        <f>O3828/E3828</f>
        <v>3.6363636363636362E-2</v>
      </c>
      <c r="T3828" t="s">
        <v>8310</v>
      </c>
      <c r="U3828" t="s">
        <v>8311</v>
      </c>
    </row>
    <row r="3829" spans="1:21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0">
        <f t="shared" si="120"/>
        <v>42034.928252314814</v>
      </c>
      <c r="L3829" s="13" t="str">
        <f t="shared" si="121"/>
        <v>2015</v>
      </c>
      <c r="M3829" s="10">
        <f>(((I3829/60)/60)/24)+DATE(1970,1,1)</f>
        <v>42090</v>
      </c>
      <c r="N3829" t="b">
        <v>0</v>
      </c>
      <c r="O3829">
        <v>65</v>
      </c>
      <c r="P3829" t="b">
        <v>1</v>
      </c>
      <c r="Q3829" t="s">
        <v>8271</v>
      </c>
      <c r="R3829" s="6">
        <f>E3829/D3829</f>
        <v>1.5266666666666666</v>
      </c>
      <c r="S3829" s="5">
        <f>O3829/E3829</f>
        <v>1.4192139737991267E-2</v>
      </c>
      <c r="T3829" t="s">
        <v>8310</v>
      </c>
      <c r="U3829" t="s">
        <v>8311</v>
      </c>
    </row>
    <row r="3830" spans="1:21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0">
        <f t="shared" si="120"/>
        <v>41944.527627314819</v>
      </c>
      <c r="L3830" s="13" t="str">
        <f t="shared" si="121"/>
        <v>2014</v>
      </c>
      <c r="M3830" s="10">
        <f>(((I3830/60)/60)/24)+DATE(1970,1,1)</f>
        <v>42004.569293981483</v>
      </c>
      <c r="N3830" t="b">
        <v>0</v>
      </c>
      <c r="O3830">
        <v>28</v>
      </c>
      <c r="P3830" t="b">
        <v>1</v>
      </c>
      <c r="Q3830" t="s">
        <v>8271</v>
      </c>
      <c r="R3830" s="6">
        <f>E3830/D3830</f>
        <v>1</v>
      </c>
      <c r="S3830" s="5">
        <f>O3830/E3830</f>
        <v>5.5999999999999999E-3</v>
      </c>
      <c r="T3830" t="s">
        <v>8310</v>
      </c>
      <c r="U3830" t="s">
        <v>8311</v>
      </c>
    </row>
    <row r="3831" spans="1:21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0">
        <f t="shared" si="120"/>
        <v>42593.865405092598</v>
      </c>
      <c r="L3831" s="13" t="str">
        <f t="shared" si="121"/>
        <v>2016</v>
      </c>
      <c r="M3831" s="10">
        <f>(((I3831/60)/60)/24)+DATE(1970,1,1)</f>
        <v>42613.865405092598</v>
      </c>
      <c r="N3831" t="b">
        <v>0</v>
      </c>
      <c r="O3831">
        <v>8</v>
      </c>
      <c r="P3831" t="b">
        <v>1</v>
      </c>
      <c r="Q3831" t="s">
        <v>8271</v>
      </c>
      <c r="R3831" s="6">
        <f>E3831/D3831</f>
        <v>1.002</v>
      </c>
      <c r="S3831" s="5">
        <f>O3831/E3831</f>
        <v>1.5968063872255488E-2</v>
      </c>
      <c r="T3831" t="s">
        <v>8310</v>
      </c>
      <c r="U3831" t="s">
        <v>8311</v>
      </c>
    </row>
    <row r="3832" spans="1:21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0">
        <f t="shared" si="120"/>
        <v>42503.740868055553</v>
      </c>
      <c r="L3832" s="13" t="str">
        <f t="shared" si="121"/>
        <v>2016</v>
      </c>
      <c r="M3832" s="10">
        <f>(((I3832/60)/60)/24)+DATE(1970,1,1)</f>
        <v>42517.740868055553</v>
      </c>
      <c r="N3832" t="b">
        <v>0</v>
      </c>
      <c r="O3832">
        <v>3</v>
      </c>
      <c r="P3832" t="b">
        <v>1</v>
      </c>
      <c r="Q3832" t="s">
        <v>8271</v>
      </c>
      <c r="R3832" s="6">
        <f>E3832/D3832</f>
        <v>2.25</v>
      </c>
      <c r="S3832" s="5">
        <f>O3832/E3832</f>
        <v>1.3333333333333334E-2</v>
      </c>
      <c r="T3832" t="s">
        <v>8310</v>
      </c>
      <c r="U3832" t="s">
        <v>8311</v>
      </c>
    </row>
    <row r="3833" spans="1:21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0">
        <f t="shared" si="120"/>
        <v>41927.848900462966</v>
      </c>
      <c r="L3833" s="13" t="str">
        <f t="shared" si="121"/>
        <v>2014</v>
      </c>
      <c r="M3833" s="10">
        <f>(((I3833/60)/60)/24)+DATE(1970,1,1)</f>
        <v>41948.890567129631</v>
      </c>
      <c r="N3833" t="b">
        <v>0</v>
      </c>
      <c r="O3833">
        <v>9</v>
      </c>
      <c r="P3833" t="b">
        <v>1</v>
      </c>
      <c r="Q3833" t="s">
        <v>8271</v>
      </c>
      <c r="R3833" s="6">
        <f>E3833/D3833</f>
        <v>1.0602199999999999</v>
      </c>
      <c r="S3833" s="5">
        <f>O3833/E3833</f>
        <v>1.6977608420893776E-2</v>
      </c>
      <c r="T3833" t="s">
        <v>8310</v>
      </c>
      <c r="U3833" t="s">
        <v>8311</v>
      </c>
    </row>
    <row r="3834" spans="1:21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0">
        <f t="shared" si="120"/>
        <v>42375.114988425921</v>
      </c>
      <c r="L3834" s="13" t="str">
        <f t="shared" si="121"/>
        <v>2016</v>
      </c>
      <c r="M3834" s="10">
        <f>(((I3834/60)/60)/24)+DATE(1970,1,1)</f>
        <v>42420.114988425921</v>
      </c>
      <c r="N3834" t="b">
        <v>0</v>
      </c>
      <c r="O3834">
        <v>9</v>
      </c>
      <c r="P3834" t="b">
        <v>1</v>
      </c>
      <c r="Q3834" t="s">
        <v>8271</v>
      </c>
      <c r="R3834" s="6">
        <f>E3834/D3834</f>
        <v>1.0466666666666666</v>
      </c>
      <c r="S3834" s="5">
        <f>O3834/E3834</f>
        <v>7.1656050955414014E-3</v>
      </c>
      <c r="T3834" t="s">
        <v>8310</v>
      </c>
      <c r="U3834" t="s">
        <v>8311</v>
      </c>
    </row>
    <row r="3835" spans="1:21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0">
        <f t="shared" si="120"/>
        <v>41963.872361111105</v>
      </c>
      <c r="L3835" s="13" t="str">
        <f t="shared" si="121"/>
        <v>2014</v>
      </c>
      <c r="M3835" s="10">
        <f>(((I3835/60)/60)/24)+DATE(1970,1,1)</f>
        <v>41974.797916666663</v>
      </c>
      <c r="N3835" t="b">
        <v>0</v>
      </c>
      <c r="O3835">
        <v>20</v>
      </c>
      <c r="P3835" t="b">
        <v>1</v>
      </c>
      <c r="Q3835" t="s">
        <v>8271</v>
      </c>
      <c r="R3835" s="6">
        <f>E3835/D3835</f>
        <v>1.1666666666666667</v>
      </c>
      <c r="S3835" s="5">
        <f>O3835/E3835</f>
        <v>1.4285714285714285E-2</v>
      </c>
      <c r="T3835" t="s">
        <v>8310</v>
      </c>
      <c r="U3835" t="s">
        <v>8311</v>
      </c>
    </row>
    <row r="3836" spans="1:21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0">
        <f t="shared" si="120"/>
        <v>42143.445219907408</v>
      </c>
      <c r="L3836" s="13" t="str">
        <f t="shared" si="121"/>
        <v>2015</v>
      </c>
      <c r="M3836" s="10">
        <f>(((I3836/60)/60)/24)+DATE(1970,1,1)</f>
        <v>42173.445219907408</v>
      </c>
      <c r="N3836" t="b">
        <v>0</v>
      </c>
      <c r="O3836">
        <v>57</v>
      </c>
      <c r="P3836" t="b">
        <v>1</v>
      </c>
      <c r="Q3836" t="s">
        <v>8271</v>
      </c>
      <c r="R3836" s="6">
        <f>E3836/D3836</f>
        <v>1.0903333333333334</v>
      </c>
      <c r="S3836" s="5">
        <f>O3836/E3836</f>
        <v>1.742586365025986E-2</v>
      </c>
      <c r="T3836" t="s">
        <v>8310</v>
      </c>
      <c r="U3836" t="s">
        <v>8311</v>
      </c>
    </row>
    <row r="3837" spans="1:21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0">
        <f t="shared" si="120"/>
        <v>42460.94222222222</v>
      </c>
      <c r="L3837" s="13" t="str">
        <f t="shared" si="121"/>
        <v>2016</v>
      </c>
      <c r="M3837" s="10">
        <f>(((I3837/60)/60)/24)+DATE(1970,1,1)</f>
        <v>42481.94222222222</v>
      </c>
      <c r="N3837" t="b">
        <v>0</v>
      </c>
      <c r="O3837">
        <v>8</v>
      </c>
      <c r="P3837" t="b">
        <v>1</v>
      </c>
      <c r="Q3837" t="s">
        <v>8271</v>
      </c>
      <c r="R3837" s="6">
        <f>E3837/D3837</f>
        <v>1.6</v>
      </c>
      <c r="S3837" s="5">
        <f>O3837/E3837</f>
        <v>2.5000000000000001E-2</v>
      </c>
      <c r="T3837" t="s">
        <v>8310</v>
      </c>
      <c r="U3837" t="s">
        <v>8311</v>
      </c>
    </row>
    <row r="3838" spans="1:21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0">
        <f t="shared" si="120"/>
        <v>42553.926527777774</v>
      </c>
      <c r="L3838" s="13" t="str">
        <f t="shared" si="121"/>
        <v>2016</v>
      </c>
      <c r="M3838" s="10">
        <f>(((I3838/60)/60)/24)+DATE(1970,1,1)</f>
        <v>42585.172916666663</v>
      </c>
      <c r="N3838" t="b">
        <v>0</v>
      </c>
      <c r="O3838">
        <v>14</v>
      </c>
      <c r="P3838" t="b">
        <v>1</v>
      </c>
      <c r="Q3838" t="s">
        <v>8271</v>
      </c>
      <c r="R3838" s="6">
        <f>E3838/D3838</f>
        <v>1.125</v>
      </c>
      <c r="S3838" s="5">
        <f>O3838/E3838</f>
        <v>1.5555555555555555E-2</v>
      </c>
      <c r="T3838" t="s">
        <v>8310</v>
      </c>
      <c r="U3838" t="s">
        <v>8311</v>
      </c>
    </row>
    <row r="3839" spans="1:21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0">
        <f t="shared" si="120"/>
        <v>42152.765717592592</v>
      </c>
      <c r="L3839" s="13" t="str">
        <f t="shared" si="121"/>
        <v>2015</v>
      </c>
      <c r="M3839" s="10">
        <f>(((I3839/60)/60)/24)+DATE(1970,1,1)</f>
        <v>42188.765717592592</v>
      </c>
      <c r="N3839" t="b">
        <v>0</v>
      </c>
      <c r="O3839">
        <v>17</v>
      </c>
      <c r="P3839" t="b">
        <v>1</v>
      </c>
      <c r="Q3839" t="s">
        <v>8271</v>
      </c>
      <c r="R3839" s="6">
        <f>E3839/D3839</f>
        <v>1.0209999999999999</v>
      </c>
      <c r="S3839" s="5">
        <f>O3839/E3839</f>
        <v>8.3251714005876595E-3</v>
      </c>
      <c r="T3839" t="s">
        <v>8310</v>
      </c>
      <c r="U3839" t="s">
        <v>8311</v>
      </c>
    </row>
    <row r="3840" spans="1:21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0">
        <f t="shared" si="120"/>
        <v>42116.710752314815</v>
      </c>
      <c r="L3840" s="13" t="str">
        <f t="shared" si="121"/>
        <v>2015</v>
      </c>
      <c r="M3840" s="10">
        <f>(((I3840/60)/60)/24)+DATE(1970,1,1)</f>
        <v>42146.710752314815</v>
      </c>
      <c r="N3840" t="b">
        <v>0</v>
      </c>
      <c r="O3840">
        <v>100</v>
      </c>
      <c r="P3840" t="b">
        <v>1</v>
      </c>
      <c r="Q3840" t="s">
        <v>8271</v>
      </c>
      <c r="R3840" s="6">
        <f>E3840/D3840</f>
        <v>1.00824</v>
      </c>
      <c r="S3840" s="5">
        <f>O3840/E3840</f>
        <v>9.9182734269618353E-4</v>
      </c>
      <c r="T3840" t="s">
        <v>8310</v>
      </c>
      <c r="U3840" t="s">
        <v>8311</v>
      </c>
    </row>
    <row r="3841" spans="1:21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0">
        <f t="shared" si="120"/>
        <v>42155.142638888887</v>
      </c>
      <c r="L3841" s="13" t="str">
        <f t="shared" si="121"/>
        <v>2015</v>
      </c>
      <c r="M3841" s="10">
        <f>(((I3841/60)/60)/24)+DATE(1970,1,1)</f>
        <v>42215.142638888887</v>
      </c>
      <c r="N3841" t="b">
        <v>0</v>
      </c>
      <c r="O3841">
        <v>32</v>
      </c>
      <c r="P3841" t="b">
        <v>1</v>
      </c>
      <c r="Q3841" t="s">
        <v>8271</v>
      </c>
      <c r="R3841" s="6">
        <f>E3841/D3841</f>
        <v>1.0125</v>
      </c>
      <c r="S3841" s="5">
        <f>O3841/E3841</f>
        <v>1.580246913580247E-2</v>
      </c>
      <c r="T3841" t="s">
        <v>8310</v>
      </c>
      <c r="U3841" t="s">
        <v>8311</v>
      </c>
    </row>
    <row r="3842" spans="1:21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0">
        <f t="shared" si="120"/>
        <v>42432.701724537037</v>
      </c>
      <c r="L3842" s="13" t="str">
        <f t="shared" si="121"/>
        <v>2016</v>
      </c>
      <c r="M3842" s="10">
        <f>(((I3842/60)/60)/24)+DATE(1970,1,1)</f>
        <v>42457.660057870366</v>
      </c>
      <c r="N3842" t="b">
        <v>0</v>
      </c>
      <c r="O3842">
        <v>3</v>
      </c>
      <c r="P3842" t="b">
        <v>1</v>
      </c>
      <c r="Q3842" t="s">
        <v>8271</v>
      </c>
      <c r="R3842" s="6">
        <f>E3842/D3842</f>
        <v>65</v>
      </c>
      <c r="S3842" s="5">
        <f>O3842/E3842</f>
        <v>4.6153846153846156E-2</v>
      </c>
      <c r="T3842" t="s">
        <v>8310</v>
      </c>
      <c r="U3842" t="s">
        <v>8311</v>
      </c>
    </row>
    <row r="3843" spans="1:21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0">
        <f t="shared" ref="K3843:K3906" si="122">(((J3843/60)/60)/24)+DATE(1970,1,1)</f>
        <v>41780.785729166666</v>
      </c>
      <c r="L3843" s="13" t="str">
        <f t="shared" ref="L3843:L3906" si="123">TEXT(K3843,"yyyy")</f>
        <v>2014</v>
      </c>
      <c r="M3843" s="10">
        <f>(((I3843/60)/60)/24)+DATE(1970,1,1)</f>
        <v>41840.785729166666</v>
      </c>
      <c r="N3843" t="b">
        <v>1</v>
      </c>
      <c r="O3843">
        <v>34</v>
      </c>
      <c r="P3843" t="b">
        <v>0</v>
      </c>
      <c r="Q3843" t="s">
        <v>8271</v>
      </c>
      <c r="R3843" s="6">
        <f>E3843/D3843</f>
        <v>8.72E-2</v>
      </c>
      <c r="S3843" s="5">
        <f>O3843/E3843</f>
        <v>3.8990825688073397E-2</v>
      </c>
      <c r="T3843" t="s">
        <v>8310</v>
      </c>
      <c r="U3843" t="s">
        <v>8311</v>
      </c>
    </row>
    <row r="3844" spans="1:21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0">
        <f t="shared" si="122"/>
        <v>41740.493657407409</v>
      </c>
      <c r="L3844" s="13" t="str">
        <f t="shared" si="123"/>
        <v>2014</v>
      </c>
      <c r="M3844" s="10">
        <f>(((I3844/60)/60)/24)+DATE(1970,1,1)</f>
        <v>41770.493657407409</v>
      </c>
      <c r="N3844" t="b">
        <v>1</v>
      </c>
      <c r="O3844">
        <v>23</v>
      </c>
      <c r="P3844" t="b">
        <v>0</v>
      </c>
      <c r="Q3844" t="s">
        <v>8271</v>
      </c>
      <c r="R3844" s="6">
        <f>E3844/D3844</f>
        <v>0.21940000000000001</v>
      </c>
      <c r="S3844" s="5">
        <f>O3844/E3844</f>
        <v>2.0966271649954422E-2</v>
      </c>
      <c r="T3844" t="s">
        <v>8310</v>
      </c>
      <c r="U3844" t="s">
        <v>8311</v>
      </c>
    </row>
    <row r="3845" spans="1:21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0">
        <f t="shared" si="122"/>
        <v>41766.072500000002</v>
      </c>
      <c r="L3845" s="13" t="str">
        <f t="shared" si="123"/>
        <v>2014</v>
      </c>
      <c r="M3845" s="10">
        <f>(((I3845/60)/60)/24)+DATE(1970,1,1)</f>
        <v>41791.072500000002</v>
      </c>
      <c r="N3845" t="b">
        <v>1</v>
      </c>
      <c r="O3845">
        <v>19</v>
      </c>
      <c r="P3845" t="b">
        <v>0</v>
      </c>
      <c r="Q3845" t="s">
        <v>8271</v>
      </c>
      <c r="R3845" s="6">
        <f>E3845/D3845</f>
        <v>0.21299999999999999</v>
      </c>
      <c r="S3845" s="5">
        <f>O3845/E3845</f>
        <v>1.7840375586854459E-2</v>
      </c>
      <c r="T3845" t="s">
        <v>8310</v>
      </c>
      <c r="U3845" t="s">
        <v>8311</v>
      </c>
    </row>
    <row r="3846" spans="1:21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0">
        <f t="shared" si="122"/>
        <v>41766.617291666669</v>
      </c>
      <c r="L3846" s="13" t="str">
        <f t="shared" si="123"/>
        <v>2014</v>
      </c>
      <c r="M3846" s="10">
        <f>(((I3846/60)/60)/24)+DATE(1970,1,1)</f>
        <v>41793.290972222225</v>
      </c>
      <c r="N3846" t="b">
        <v>1</v>
      </c>
      <c r="O3846">
        <v>50</v>
      </c>
      <c r="P3846" t="b">
        <v>0</v>
      </c>
      <c r="Q3846" t="s">
        <v>8271</v>
      </c>
      <c r="R3846" s="6">
        <f>E3846/D3846</f>
        <v>0.41489795918367345</v>
      </c>
      <c r="S3846" s="5">
        <f>O3846/E3846</f>
        <v>1.2297097884899164E-2</v>
      </c>
      <c r="T3846" t="s">
        <v>8310</v>
      </c>
      <c r="U3846" t="s">
        <v>8311</v>
      </c>
    </row>
    <row r="3847" spans="1:21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0">
        <f t="shared" si="122"/>
        <v>42248.627013888887</v>
      </c>
      <c r="L3847" s="13" t="str">
        <f t="shared" si="123"/>
        <v>2015</v>
      </c>
      <c r="M3847" s="10">
        <f>(((I3847/60)/60)/24)+DATE(1970,1,1)</f>
        <v>42278.627013888887</v>
      </c>
      <c r="N3847" t="b">
        <v>1</v>
      </c>
      <c r="O3847">
        <v>12</v>
      </c>
      <c r="P3847" t="b">
        <v>0</v>
      </c>
      <c r="Q3847" t="s">
        <v>8271</v>
      </c>
      <c r="R3847" s="6">
        <f>E3847/D3847</f>
        <v>2.1049999999999999E-2</v>
      </c>
      <c r="S3847" s="5">
        <f>O3847/E3847</f>
        <v>1.4251781472684086E-2</v>
      </c>
      <c r="T3847" t="s">
        <v>8310</v>
      </c>
      <c r="U3847" t="s">
        <v>8311</v>
      </c>
    </row>
    <row r="3848" spans="1:21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0">
        <f t="shared" si="122"/>
        <v>41885.221550925926</v>
      </c>
      <c r="L3848" s="13" t="str">
        <f t="shared" si="123"/>
        <v>2014</v>
      </c>
      <c r="M3848" s="10">
        <f>(((I3848/60)/60)/24)+DATE(1970,1,1)</f>
        <v>41916.290972222225</v>
      </c>
      <c r="N3848" t="b">
        <v>1</v>
      </c>
      <c r="O3848">
        <v>8</v>
      </c>
      <c r="P3848" t="b">
        <v>0</v>
      </c>
      <c r="Q3848" t="s">
        <v>8271</v>
      </c>
      <c r="R3848" s="6">
        <f>E3848/D3848</f>
        <v>2.7E-2</v>
      </c>
      <c r="S3848" s="5">
        <f>O3848/E3848</f>
        <v>4.2328042328042326E-2</v>
      </c>
      <c r="T3848" t="s">
        <v>8310</v>
      </c>
      <c r="U3848" t="s">
        <v>8311</v>
      </c>
    </row>
    <row r="3849" spans="1:21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0">
        <f t="shared" si="122"/>
        <v>42159.224432870367</v>
      </c>
      <c r="L3849" s="13" t="str">
        <f t="shared" si="123"/>
        <v>2015</v>
      </c>
      <c r="M3849" s="10">
        <f>(((I3849/60)/60)/24)+DATE(1970,1,1)</f>
        <v>42204.224432870367</v>
      </c>
      <c r="N3849" t="b">
        <v>1</v>
      </c>
      <c r="O3849">
        <v>9</v>
      </c>
      <c r="P3849" t="b">
        <v>0</v>
      </c>
      <c r="Q3849" t="s">
        <v>8271</v>
      </c>
      <c r="R3849" s="6">
        <f>E3849/D3849</f>
        <v>0.16161904761904761</v>
      </c>
      <c r="S3849" s="5">
        <f>O3849/E3849</f>
        <v>5.3034767236299352E-3</v>
      </c>
      <c r="T3849" t="s">
        <v>8310</v>
      </c>
      <c r="U3849" t="s">
        <v>8311</v>
      </c>
    </row>
    <row r="3850" spans="1:21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0">
        <f t="shared" si="122"/>
        <v>42265.817002314812</v>
      </c>
      <c r="L3850" s="13" t="str">
        <f t="shared" si="123"/>
        <v>2015</v>
      </c>
      <c r="M3850" s="10">
        <f>(((I3850/60)/60)/24)+DATE(1970,1,1)</f>
        <v>42295.817002314812</v>
      </c>
      <c r="N3850" t="b">
        <v>1</v>
      </c>
      <c r="O3850">
        <v>43</v>
      </c>
      <c r="P3850" t="b">
        <v>0</v>
      </c>
      <c r="Q3850" t="s">
        <v>8271</v>
      </c>
      <c r="R3850" s="6">
        <f>E3850/D3850</f>
        <v>0.16376923076923078</v>
      </c>
      <c r="S3850" s="5">
        <f>O3850/E3850</f>
        <v>2.0197275716298733E-2</v>
      </c>
      <c r="T3850" t="s">
        <v>8310</v>
      </c>
      <c r="U3850" t="s">
        <v>8311</v>
      </c>
    </row>
    <row r="3851" spans="1:21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0">
        <f t="shared" si="122"/>
        <v>42136.767175925925</v>
      </c>
      <c r="L3851" s="13" t="str">
        <f t="shared" si="123"/>
        <v>2015</v>
      </c>
      <c r="M3851" s="10">
        <f>(((I3851/60)/60)/24)+DATE(1970,1,1)</f>
        <v>42166.767175925925</v>
      </c>
      <c r="N3851" t="b">
        <v>1</v>
      </c>
      <c r="O3851">
        <v>28</v>
      </c>
      <c r="P3851" t="b">
        <v>0</v>
      </c>
      <c r="Q3851" t="s">
        <v>8271</v>
      </c>
      <c r="R3851" s="6">
        <f>E3851/D3851</f>
        <v>7.0433333333333334E-2</v>
      </c>
      <c r="S3851" s="5">
        <f>O3851/E3851</f>
        <v>1.3251301467108376E-2</v>
      </c>
      <c r="T3851" t="s">
        <v>8310</v>
      </c>
      <c r="U3851" t="s">
        <v>8311</v>
      </c>
    </row>
    <row r="3852" spans="1:21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0">
        <f t="shared" si="122"/>
        <v>41975.124340277776</v>
      </c>
      <c r="L3852" s="13" t="str">
        <f t="shared" si="123"/>
        <v>2014</v>
      </c>
      <c r="M3852" s="10">
        <f>(((I3852/60)/60)/24)+DATE(1970,1,1)</f>
        <v>42005.124340277776</v>
      </c>
      <c r="N3852" t="b">
        <v>1</v>
      </c>
      <c r="O3852">
        <v>4</v>
      </c>
      <c r="P3852" t="b">
        <v>0</v>
      </c>
      <c r="Q3852" t="s">
        <v>8271</v>
      </c>
      <c r="R3852" s="6">
        <f>E3852/D3852</f>
        <v>3.7999999999999999E-2</v>
      </c>
      <c r="S3852" s="5">
        <f>O3852/E3852</f>
        <v>0.10526315789473684</v>
      </c>
      <c r="T3852" t="s">
        <v>8310</v>
      </c>
      <c r="U3852" t="s">
        <v>8311</v>
      </c>
    </row>
    <row r="3853" spans="1:21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0">
        <f t="shared" si="122"/>
        <v>42172.439571759256</v>
      </c>
      <c r="L3853" s="13" t="str">
        <f t="shared" si="123"/>
        <v>2015</v>
      </c>
      <c r="M3853" s="10">
        <f>(((I3853/60)/60)/24)+DATE(1970,1,1)</f>
        <v>42202.439571759256</v>
      </c>
      <c r="N3853" t="b">
        <v>1</v>
      </c>
      <c r="O3853">
        <v>24</v>
      </c>
      <c r="P3853" t="b">
        <v>0</v>
      </c>
      <c r="Q3853" t="s">
        <v>8271</v>
      </c>
      <c r="R3853" s="6">
        <f>E3853/D3853</f>
        <v>0.34079999999999999</v>
      </c>
      <c r="S3853" s="5">
        <f>O3853/E3853</f>
        <v>2.8169014084507043E-2</v>
      </c>
      <c r="T3853" t="s">
        <v>8310</v>
      </c>
      <c r="U3853" t="s">
        <v>8311</v>
      </c>
    </row>
    <row r="3854" spans="1:21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0">
        <f t="shared" si="122"/>
        <v>42065.190694444449</v>
      </c>
      <c r="L3854" s="13" t="str">
        <f t="shared" si="123"/>
        <v>2015</v>
      </c>
      <c r="M3854" s="10">
        <f>(((I3854/60)/60)/24)+DATE(1970,1,1)</f>
        <v>42090.149027777778</v>
      </c>
      <c r="N3854" t="b">
        <v>0</v>
      </c>
      <c r="O3854">
        <v>2</v>
      </c>
      <c r="P3854" t="b">
        <v>0</v>
      </c>
      <c r="Q3854" t="s">
        <v>8271</v>
      </c>
      <c r="R3854" s="6">
        <f>E3854/D3854</f>
        <v>2E-3</v>
      </c>
      <c r="S3854" s="5">
        <f>O3854/E3854</f>
        <v>0.1</v>
      </c>
      <c r="T3854" t="s">
        <v>8310</v>
      </c>
      <c r="U3854" t="s">
        <v>8311</v>
      </c>
    </row>
    <row r="3855" spans="1:21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0">
        <f t="shared" si="122"/>
        <v>41848.84002314815</v>
      </c>
      <c r="L3855" s="13" t="str">
        <f t="shared" si="123"/>
        <v>2014</v>
      </c>
      <c r="M3855" s="10">
        <f>(((I3855/60)/60)/24)+DATE(1970,1,1)</f>
        <v>41883.84002314815</v>
      </c>
      <c r="N3855" t="b">
        <v>0</v>
      </c>
      <c r="O3855">
        <v>2</v>
      </c>
      <c r="P3855" t="b">
        <v>0</v>
      </c>
      <c r="Q3855" t="s">
        <v>8271</v>
      </c>
      <c r="R3855" s="6">
        <f>E3855/D3855</f>
        <v>2.5999999999999998E-4</v>
      </c>
      <c r="S3855" s="5">
        <f>O3855/E3855</f>
        <v>7.6923076923076927E-2</v>
      </c>
      <c r="T3855" t="s">
        <v>8310</v>
      </c>
      <c r="U3855" t="s">
        <v>8311</v>
      </c>
    </row>
    <row r="3856" spans="1:21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0">
        <f t="shared" si="122"/>
        <v>42103.884930555556</v>
      </c>
      <c r="L3856" s="13" t="str">
        <f t="shared" si="123"/>
        <v>2015</v>
      </c>
      <c r="M3856" s="10">
        <f>(((I3856/60)/60)/24)+DATE(1970,1,1)</f>
        <v>42133.884930555556</v>
      </c>
      <c r="N3856" t="b">
        <v>0</v>
      </c>
      <c r="O3856">
        <v>20</v>
      </c>
      <c r="P3856" t="b">
        <v>0</v>
      </c>
      <c r="Q3856" t="s">
        <v>8271</v>
      </c>
      <c r="R3856" s="6">
        <f>E3856/D3856</f>
        <v>0.16254545454545455</v>
      </c>
      <c r="S3856" s="5">
        <f>O3856/E3856</f>
        <v>1.1185682326621925E-2</v>
      </c>
      <c r="T3856" t="s">
        <v>8310</v>
      </c>
      <c r="U3856" t="s">
        <v>8311</v>
      </c>
    </row>
    <row r="3857" spans="1:21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0">
        <f t="shared" si="122"/>
        <v>42059.970729166671</v>
      </c>
      <c r="L3857" s="13" t="str">
        <f t="shared" si="123"/>
        <v>2015</v>
      </c>
      <c r="M3857" s="10">
        <f>(((I3857/60)/60)/24)+DATE(1970,1,1)</f>
        <v>42089.929062499999</v>
      </c>
      <c r="N3857" t="b">
        <v>0</v>
      </c>
      <c r="O3857">
        <v>1</v>
      </c>
      <c r="P3857" t="b">
        <v>0</v>
      </c>
      <c r="Q3857" t="s">
        <v>8271</v>
      </c>
      <c r="R3857" s="6">
        <f>E3857/D3857</f>
        <v>2.5000000000000001E-2</v>
      </c>
      <c r="S3857" s="5">
        <f>O3857/E3857</f>
        <v>0.04</v>
      </c>
      <c r="T3857" t="s">
        <v>8310</v>
      </c>
      <c r="U3857" t="s">
        <v>8311</v>
      </c>
    </row>
    <row r="3858" spans="1:21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0">
        <f t="shared" si="122"/>
        <v>42041.743090277778</v>
      </c>
      <c r="L3858" s="13" t="str">
        <f t="shared" si="123"/>
        <v>2015</v>
      </c>
      <c r="M3858" s="10">
        <f>(((I3858/60)/60)/24)+DATE(1970,1,1)</f>
        <v>42071.701423611114</v>
      </c>
      <c r="N3858" t="b">
        <v>0</v>
      </c>
      <c r="O3858">
        <v>1</v>
      </c>
      <c r="P3858" t="b">
        <v>0</v>
      </c>
      <c r="Q3858" t="s">
        <v>8271</v>
      </c>
      <c r="R3858" s="6">
        <f>E3858/D3858</f>
        <v>2.0000000000000001E-4</v>
      </c>
      <c r="S3858" s="5">
        <f>O3858/E3858</f>
        <v>1</v>
      </c>
      <c r="T3858" t="s">
        <v>8310</v>
      </c>
      <c r="U3858" t="s">
        <v>8311</v>
      </c>
    </row>
    <row r="3859" spans="1:21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0">
        <f t="shared" si="122"/>
        <v>41829.73715277778</v>
      </c>
      <c r="L3859" s="13" t="str">
        <f t="shared" si="123"/>
        <v>2014</v>
      </c>
      <c r="M3859" s="10">
        <f>(((I3859/60)/60)/24)+DATE(1970,1,1)</f>
        <v>41852.716666666667</v>
      </c>
      <c r="N3859" t="b">
        <v>0</v>
      </c>
      <c r="O3859">
        <v>4</v>
      </c>
      <c r="P3859" t="b">
        <v>0</v>
      </c>
      <c r="Q3859" t="s">
        <v>8271</v>
      </c>
      <c r="R3859" s="6">
        <f>E3859/D3859</f>
        <v>5.1999999999999998E-2</v>
      </c>
      <c r="S3859" s="5">
        <f>O3859/E3859</f>
        <v>1.5384615384615385E-2</v>
      </c>
      <c r="T3859" t="s">
        <v>8310</v>
      </c>
      <c r="U3859" t="s">
        <v>8311</v>
      </c>
    </row>
    <row r="3860" spans="1:21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0">
        <f t="shared" si="122"/>
        <v>42128.431064814817</v>
      </c>
      <c r="L3860" s="13" t="str">
        <f t="shared" si="123"/>
        <v>2015</v>
      </c>
      <c r="M3860" s="10">
        <f>(((I3860/60)/60)/24)+DATE(1970,1,1)</f>
        <v>42146.875</v>
      </c>
      <c r="N3860" t="b">
        <v>0</v>
      </c>
      <c r="O3860">
        <v>1</v>
      </c>
      <c r="P3860" t="b">
        <v>0</v>
      </c>
      <c r="Q3860" t="s">
        <v>8271</v>
      </c>
      <c r="R3860" s="6">
        <f>E3860/D3860</f>
        <v>0.02</v>
      </c>
      <c r="S3860" s="5">
        <f>O3860/E3860</f>
        <v>0.1</v>
      </c>
      <c r="T3860" t="s">
        <v>8310</v>
      </c>
      <c r="U3860" t="s">
        <v>8311</v>
      </c>
    </row>
    <row r="3861" spans="1:21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0">
        <f t="shared" si="122"/>
        <v>41789.893599537041</v>
      </c>
      <c r="L3861" s="13" t="str">
        <f t="shared" si="123"/>
        <v>2014</v>
      </c>
      <c r="M3861" s="10">
        <f>(((I3861/60)/60)/24)+DATE(1970,1,1)</f>
        <v>41815.875</v>
      </c>
      <c r="N3861" t="b">
        <v>0</v>
      </c>
      <c r="O3861">
        <v>1</v>
      </c>
      <c r="P3861" t="b">
        <v>0</v>
      </c>
      <c r="Q3861" t="s">
        <v>8271</v>
      </c>
      <c r="R3861" s="6">
        <f>E3861/D3861</f>
        <v>4.0000000000000002E-4</v>
      </c>
      <c r="S3861" s="5">
        <f>O3861/E3861</f>
        <v>1</v>
      </c>
      <c r="T3861" t="s">
        <v>8310</v>
      </c>
      <c r="U3861" t="s">
        <v>8311</v>
      </c>
    </row>
    <row r="3862" spans="1:21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0">
        <f t="shared" si="122"/>
        <v>41833.660995370366</v>
      </c>
      <c r="L3862" s="13" t="str">
        <f t="shared" si="123"/>
        <v>2014</v>
      </c>
      <c r="M3862" s="10">
        <f>(((I3862/60)/60)/24)+DATE(1970,1,1)</f>
        <v>41863.660995370366</v>
      </c>
      <c r="N3862" t="b">
        <v>0</v>
      </c>
      <c r="O3862">
        <v>13</v>
      </c>
      <c r="P3862" t="b">
        <v>0</v>
      </c>
      <c r="Q3862" t="s">
        <v>8271</v>
      </c>
      <c r="R3862" s="6">
        <f>E3862/D3862</f>
        <v>0.17666666666666667</v>
      </c>
      <c r="S3862" s="5">
        <f>O3862/E3862</f>
        <v>1.2264150943396227E-2</v>
      </c>
      <c r="T3862" t="s">
        <v>8310</v>
      </c>
      <c r="U3862" t="s">
        <v>8311</v>
      </c>
    </row>
    <row r="3863" spans="1:21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0">
        <f t="shared" si="122"/>
        <v>41914.590011574073</v>
      </c>
      <c r="L3863" s="13" t="str">
        <f t="shared" si="123"/>
        <v>2014</v>
      </c>
      <c r="M3863" s="10">
        <f>(((I3863/60)/60)/24)+DATE(1970,1,1)</f>
        <v>41955.907638888893</v>
      </c>
      <c r="N3863" t="b">
        <v>0</v>
      </c>
      <c r="O3863">
        <v>1</v>
      </c>
      <c r="P3863" t="b">
        <v>0</v>
      </c>
      <c r="Q3863" t="s">
        <v>8271</v>
      </c>
      <c r="R3863" s="6">
        <f>E3863/D3863</f>
        <v>0.05</v>
      </c>
      <c r="S3863" s="5">
        <f>O3863/E3863</f>
        <v>0.01</v>
      </c>
      <c r="T3863" t="s">
        <v>8310</v>
      </c>
      <c r="U3863" t="s">
        <v>8311</v>
      </c>
    </row>
    <row r="3864" spans="1:21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0">
        <f t="shared" si="122"/>
        <v>42611.261064814811</v>
      </c>
      <c r="L3864" s="13" t="str">
        <f t="shared" si="123"/>
        <v>2016</v>
      </c>
      <c r="M3864" s="10">
        <f>(((I3864/60)/60)/24)+DATE(1970,1,1)</f>
        <v>42625.707638888889</v>
      </c>
      <c r="N3864" t="b">
        <v>0</v>
      </c>
      <c r="O3864">
        <v>1</v>
      </c>
      <c r="P3864" t="b">
        <v>0</v>
      </c>
      <c r="Q3864" t="s">
        <v>8271</v>
      </c>
      <c r="R3864" s="6">
        <f>E3864/D3864</f>
        <v>1.3333333333333334E-4</v>
      </c>
      <c r="S3864" s="5">
        <f>O3864/E3864</f>
        <v>1</v>
      </c>
      <c r="T3864" t="s">
        <v>8310</v>
      </c>
      <c r="U3864" t="s">
        <v>8311</v>
      </c>
    </row>
    <row r="3865" spans="1:21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0">
        <f t="shared" si="122"/>
        <v>42253.633159722223</v>
      </c>
      <c r="L3865" s="13" t="str">
        <f t="shared" si="123"/>
        <v>2015</v>
      </c>
      <c r="M3865" s="10">
        <f>(((I3865/60)/60)/24)+DATE(1970,1,1)</f>
        <v>42313.674826388888</v>
      </c>
      <c r="N3865" t="b">
        <v>0</v>
      </c>
      <c r="O3865">
        <v>0</v>
      </c>
      <c r="P3865" t="b">
        <v>0</v>
      </c>
      <c r="Q3865" t="s">
        <v>8271</v>
      </c>
      <c r="R3865" s="6">
        <f>E3865/D3865</f>
        <v>0</v>
      </c>
      <c r="S3865" s="5" t="e">
        <f>O3865/E3865</f>
        <v>#DIV/0!</v>
      </c>
      <c r="T3865" t="s">
        <v>8310</v>
      </c>
      <c r="U3865" t="s">
        <v>8311</v>
      </c>
    </row>
    <row r="3866" spans="1:21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0">
        <f t="shared" si="122"/>
        <v>42295.891828703709</v>
      </c>
      <c r="L3866" s="13" t="str">
        <f t="shared" si="123"/>
        <v>2015</v>
      </c>
      <c r="M3866" s="10">
        <f>(((I3866/60)/60)/24)+DATE(1970,1,1)</f>
        <v>42325.933495370366</v>
      </c>
      <c r="N3866" t="b">
        <v>0</v>
      </c>
      <c r="O3866">
        <v>3</v>
      </c>
      <c r="P3866" t="b">
        <v>0</v>
      </c>
      <c r="Q3866" t="s">
        <v>8271</v>
      </c>
      <c r="R3866" s="6">
        <f>E3866/D3866</f>
        <v>1.2E-2</v>
      </c>
      <c r="S3866" s="5">
        <f>O3866/E3866</f>
        <v>0.05</v>
      </c>
      <c r="T3866" t="s">
        <v>8310</v>
      </c>
      <c r="U3866" t="s">
        <v>8311</v>
      </c>
    </row>
    <row r="3867" spans="1:21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0">
        <f t="shared" si="122"/>
        <v>41841.651597222226</v>
      </c>
      <c r="L3867" s="13" t="str">
        <f t="shared" si="123"/>
        <v>2014</v>
      </c>
      <c r="M3867" s="10">
        <f>(((I3867/60)/60)/24)+DATE(1970,1,1)</f>
        <v>41881.229166666664</v>
      </c>
      <c r="N3867" t="b">
        <v>0</v>
      </c>
      <c r="O3867">
        <v>14</v>
      </c>
      <c r="P3867" t="b">
        <v>0</v>
      </c>
      <c r="Q3867" t="s">
        <v>8271</v>
      </c>
      <c r="R3867" s="6">
        <f>E3867/D3867</f>
        <v>0.26937422295897223</v>
      </c>
      <c r="S3867" s="5">
        <f>O3867/E3867</f>
        <v>2.1538461538461538E-2</v>
      </c>
      <c r="T3867" t="s">
        <v>8310</v>
      </c>
      <c r="U3867" t="s">
        <v>8311</v>
      </c>
    </row>
    <row r="3868" spans="1:21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0">
        <f t="shared" si="122"/>
        <v>42402.947002314817</v>
      </c>
      <c r="L3868" s="13" t="str">
        <f t="shared" si="123"/>
        <v>2016</v>
      </c>
      <c r="M3868" s="10">
        <f>(((I3868/60)/60)/24)+DATE(1970,1,1)</f>
        <v>42452.145138888889</v>
      </c>
      <c r="N3868" t="b">
        <v>0</v>
      </c>
      <c r="O3868">
        <v>2</v>
      </c>
      <c r="P3868" t="b">
        <v>0</v>
      </c>
      <c r="Q3868" t="s">
        <v>8271</v>
      </c>
      <c r="R3868" s="6">
        <f>E3868/D3868</f>
        <v>5.4999999999999997E-3</v>
      </c>
      <c r="S3868" s="5">
        <f>O3868/E3868</f>
        <v>0.18181818181818182</v>
      </c>
      <c r="T3868" t="s">
        <v>8310</v>
      </c>
      <c r="U3868" t="s">
        <v>8311</v>
      </c>
    </row>
    <row r="3869" spans="1:21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0">
        <f t="shared" si="122"/>
        <v>42509.814108796301</v>
      </c>
      <c r="L3869" s="13" t="str">
        <f t="shared" si="123"/>
        <v>2016</v>
      </c>
      <c r="M3869" s="10">
        <f>(((I3869/60)/60)/24)+DATE(1970,1,1)</f>
        <v>42539.814108796301</v>
      </c>
      <c r="N3869" t="b">
        <v>0</v>
      </c>
      <c r="O3869">
        <v>5</v>
      </c>
      <c r="P3869" t="b">
        <v>0</v>
      </c>
      <c r="Q3869" t="s">
        <v>8271</v>
      </c>
      <c r="R3869" s="6">
        <f>E3869/D3869</f>
        <v>0.1255</v>
      </c>
      <c r="S3869" s="5">
        <f>O3869/E3869</f>
        <v>1.9920318725099601E-2</v>
      </c>
      <c r="T3869" t="s">
        <v>8310</v>
      </c>
      <c r="U3869" t="s">
        <v>8311</v>
      </c>
    </row>
    <row r="3870" spans="1:2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0">
        <f t="shared" si="122"/>
        <v>41865.659780092588</v>
      </c>
      <c r="L3870" s="13" t="str">
        <f t="shared" si="123"/>
        <v>2014</v>
      </c>
      <c r="M3870" s="10">
        <f>(((I3870/60)/60)/24)+DATE(1970,1,1)</f>
        <v>41890.659780092588</v>
      </c>
      <c r="N3870" t="b">
        <v>0</v>
      </c>
      <c r="O3870">
        <v>1</v>
      </c>
      <c r="P3870" t="b">
        <v>0</v>
      </c>
      <c r="Q3870" t="s">
        <v>8305</v>
      </c>
      <c r="R3870" s="6">
        <f>E3870/D3870</f>
        <v>2E-3</v>
      </c>
      <c r="S3870" s="5">
        <f>O3870/E3870</f>
        <v>0.1</v>
      </c>
      <c r="T3870" t="s">
        <v>8310</v>
      </c>
      <c r="U3870" t="s">
        <v>8313</v>
      </c>
    </row>
    <row r="3871" spans="1:21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0">
        <f t="shared" si="122"/>
        <v>42047.724444444444</v>
      </c>
      <c r="L3871" s="13" t="str">
        <f t="shared" si="123"/>
        <v>2015</v>
      </c>
      <c r="M3871" s="10">
        <f>(((I3871/60)/60)/24)+DATE(1970,1,1)</f>
        <v>42077.132638888885</v>
      </c>
      <c r="N3871" t="b">
        <v>0</v>
      </c>
      <c r="O3871">
        <v>15</v>
      </c>
      <c r="P3871" t="b">
        <v>0</v>
      </c>
      <c r="Q3871" t="s">
        <v>8305</v>
      </c>
      <c r="R3871" s="6">
        <f>E3871/D3871</f>
        <v>3.44748684310884E-2</v>
      </c>
      <c r="S3871" s="5">
        <f>O3871/E3871</f>
        <v>3.3185840707964605E-2</v>
      </c>
      <c r="T3871" t="s">
        <v>8310</v>
      </c>
      <c r="U3871" t="s">
        <v>8313</v>
      </c>
    </row>
    <row r="3872" spans="1:21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0">
        <f t="shared" si="122"/>
        <v>41793.17219907407</v>
      </c>
      <c r="L3872" s="13" t="str">
        <f t="shared" si="123"/>
        <v>2014</v>
      </c>
      <c r="M3872" s="10">
        <f>(((I3872/60)/60)/24)+DATE(1970,1,1)</f>
        <v>41823.17219907407</v>
      </c>
      <c r="N3872" t="b">
        <v>0</v>
      </c>
      <c r="O3872">
        <v>10</v>
      </c>
      <c r="P3872" t="b">
        <v>0</v>
      </c>
      <c r="Q3872" t="s">
        <v>8305</v>
      </c>
      <c r="R3872" s="6">
        <f>E3872/D3872</f>
        <v>0.15</v>
      </c>
      <c r="S3872" s="5">
        <f>O3872/E3872</f>
        <v>6.6666666666666671E-3</v>
      </c>
      <c r="T3872" t="s">
        <v>8310</v>
      </c>
      <c r="U3872" t="s">
        <v>8313</v>
      </c>
    </row>
    <row r="3873" spans="1:21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0">
        <f t="shared" si="122"/>
        <v>42763.780671296292</v>
      </c>
      <c r="L3873" s="13" t="str">
        <f t="shared" si="123"/>
        <v>2017</v>
      </c>
      <c r="M3873" s="10">
        <f>(((I3873/60)/60)/24)+DATE(1970,1,1)</f>
        <v>42823.739004629635</v>
      </c>
      <c r="N3873" t="b">
        <v>0</v>
      </c>
      <c r="O3873">
        <v>3</v>
      </c>
      <c r="P3873" t="b">
        <v>0</v>
      </c>
      <c r="Q3873" t="s">
        <v>8305</v>
      </c>
      <c r="R3873" s="6">
        <f>E3873/D3873</f>
        <v>2.6666666666666668E-2</v>
      </c>
      <c r="S3873" s="5">
        <f>O3873/E3873</f>
        <v>7.4999999999999997E-2</v>
      </c>
      <c r="T3873" t="s">
        <v>8310</v>
      </c>
      <c r="U3873" t="s">
        <v>8313</v>
      </c>
    </row>
    <row r="3874" spans="1:21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0">
        <f t="shared" si="122"/>
        <v>42180.145787037036</v>
      </c>
      <c r="L3874" s="13" t="str">
        <f t="shared" si="123"/>
        <v>2015</v>
      </c>
      <c r="M3874" s="10">
        <f>(((I3874/60)/60)/24)+DATE(1970,1,1)</f>
        <v>42230.145787037036</v>
      </c>
      <c r="N3874" t="b">
        <v>0</v>
      </c>
      <c r="O3874">
        <v>0</v>
      </c>
      <c r="P3874" t="b">
        <v>0</v>
      </c>
      <c r="Q3874" t="s">
        <v>8305</v>
      </c>
      <c r="R3874" s="6">
        <f>E3874/D3874</f>
        <v>0</v>
      </c>
      <c r="S3874" s="5" t="e">
        <f>O3874/E3874</f>
        <v>#DIV/0!</v>
      </c>
      <c r="T3874" t="s">
        <v>8310</v>
      </c>
      <c r="U3874" t="s">
        <v>8313</v>
      </c>
    </row>
    <row r="3875" spans="1:21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0">
        <f t="shared" si="122"/>
        <v>42255.696006944447</v>
      </c>
      <c r="L3875" s="13" t="str">
        <f t="shared" si="123"/>
        <v>2015</v>
      </c>
      <c r="M3875" s="10">
        <f>(((I3875/60)/60)/24)+DATE(1970,1,1)</f>
        <v>42285.696006944447</v>
      </c>
      <c r="N3875" t="b">
        <v>0</v>
      </c>
      <c r="O3875">
        <v>0</v>
      </c>
      <c r="P3875" t="b">
        <v>0</v>
      </c>
      <c r="Q3875" t="s">
        <v>8305</v>
      </c>
      <c r="R3875" s="6">
        <f>E3875/D3875</f>
        <v>0</v>
      </c>
      <c r="S3875" s="5" t="e">
        <f>O3875/E3875</f>
        <v>#DIV/0!</v>
      </c>
      <c r="T3875" t="s">
        <v>8310</v>
      </c>
      <c r="U3875" t="s">
        <v>8313</v>
      </c>
    </row>
    <row r="3876" spans="1:21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0">
        <f t="shared" si="122"/>
        <v>42007.016458333332</v>
      </c>
      <c r="L3876" s="13" t="str">
        <f t="shared" si="123"/>
        <v>2015</v>
      </c>
      <c r="M3876" s="10">
        <f>(((I3876/60)/60)/24)+DATE(1970,1,1)</f>
        <v>42028.041666666672</v>
      </c>
      <c r="N3876" t="b">
        <v>0</v>
      </c>
      <c r="O3876">
        <v>0</v>
      </c>
      <c r="P3876" t="b">
        <v>0</v>
      </c>
      <c r="Q3876" t="s">
        <v>8305</v>
      </c>
      <c r="R3876" s="6">
        <f>E3876/D3876</f>
        <v>0</v>
      </c>
      <c r="S3876" s="5" t="e">
        <f>O3876/E3876</f>
        <v>#DIV/0!</v>
      </c>
      <c r="T3876" t="s">
        <v>8310</v>
      </c>
      <c r="U3876" t="s">
        <v>8313</v>
      </c>
    </row>
    <row r="3877" spans="1:21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0">
        <f t="shared" si="122"/>
        <v>42615.346817129626</v>
      </c>
      <c r="L3877" s="13" t="str">
        <f t="shared" si="123"/>
        <v>2016</v>
      </c>
      <c r="M3877" s="10">
        <f>(((I3877/60)/60)/24)+DATE(1970,1,1)</f>
        <v>42616.416666666672</v>
      </c>
      <c r="N3877" t="b">
        <v>0</v>
      </c>
      <c r="O3877">
        <v>0</v>
      </c>
      <c r="P3877" t="b">
        <v>0</v>
      </c>
      <c r="Q3877" t="s">
        <v>8305</v>
      </c>
      <c r="R3877" s="6">
        <f>E3877/D3877</f>
        <v>0</v>
      </c>
      <c r="S3877" s="5" t="e">
        <f>O3877/E3877</f>
        <v>#DIV/0!</v>
      </c>
      <c r="T3877" t="s">
        <v>8310</v>
      </c>
      <c r="U3877" t="s">
        <v>8313</v>
      </c>
    </row>
    <row r="3878" spans="1:21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0">
        <f t="shared" si="122"/>
        <v>42372.624166666668</v>
      </c>
      <c r="L3878" s="13" t="str">
        <f t="shared" si="123"/>
        <v>2016</v>
      </c>
      <c r="M3878" s="10">
        <f>(((I3878/60)/60)/24)+DATE(1970,1,1)</f>
        <v>42402.624166666668</v>
      </c>
      <c r="N3878" t="b">
        <v>0</v>
      </c>
      <c r="O3878">
        <v>46</v>
      </c>
      <c r="P3878" t="b">
        <v>0</v>
      </c>
      <c r="Q3878" t="s">
        <v>8305</v>
      </c>
      <c r="R3878" s="6">
        <f>E3878/D3878</f>
        <v>0.52794871794871789</v>
      </c>
      <c r="S3878" s="5">
        <f>O3878/E3878</f>
        <v>2.2340942204953862E-2</v>
      </c>
      <c r="T3878" t="s">
        <v>8310</v>
      </c>
      <c r="U3878" t="s">
        <v>8313</v>
      </c>
    </row>
    <row r="3879" spans="1:21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0">
        <f t="shared" si="122"/>
        <v>42682.67768518519</v>
      </c>
      <c r="L3879" s="13" t="str">
        <f t="shared" si="123"/>
        <v>2016</v>
      </c>
      <c r="M3879" s="10">
        <f>(((I3879/60)/60)/24)+DATE(1970,1,1)</f>
        <v>42712.67768518519</v>
      </c>
      <c r="N3879" t="b">
        <v>0</v>
      </c>
      <c r="O3879">
        <v>14</v>
      </c>
      <c r="P3879" t="b">
        <v>0</v>
      </c>
      <c r="Q3879" t="s">
        <v>8305</v>
      </c>
      <c r="R3879" s="6">
        <f>E3879/D3879</f>
        <v>4.9639999999999997E-2</v>
      </c>
      <c r="S3879" s="5">
        <f>O3879/E3879</f>
        <v>1.1281224818694601E-2</v>
      </c>
      <c r="T3879" t="s">
        <v>8310</v>
      </c>
      <c r="U3879" t="s">
        <v>8313</v>
      </c>
    </row>
    <row r="3880" spans="1:21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0">
        <f t="shared" si="122"/>
        <v>42154.818819444445</v>
      </c>
      <c r="L3880" s="13" t="str">
        <f t="shared" si="123"/>
        <v>2015</v>
      </c>
      <c r="M3880" s="10">
        <f>(((I3880/60)/60)/24)+DATE(1970,1,1)</f>
        <v>42185.165972222225</v>
      </c>
      <c r="N3880" t="b">
        <v>0</v>
      </c>
      <c r="O3880">
        <v>1</v>
      </c>
      <c r="P3880" t="b">
        <v>0</v>
      </c>
      <c r="Q3880" t="s">
        <v>8305</v>
      </c>
      <c r="R3880" s="6">
        <f>E3880/D3880</f>
        <v>5.5555555555555556E-4</v>
      </c>
      <c r="S3880" s="5">
        <f>O3880/E3880</f>
        <v>0.1</v>
      </c>
      <c r="T3880" t="s">
        <v>8310</v>
      </c>
      <c r="U3880" t="s">
        <v>8313</v>
      </c>
    </row>
    <row r="3881" spans="1:21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0">
        <f t="shared" si="122"/>
        <v>41999.861064814817</v>
      </c>
      <c r="L3881" s="13" t="str">
        <f t="shared" si="123"/>
        <v>2014</v>
      </c>
      <c r="M3881" s="10">
        <f>(((I3881/60)/60)/24)+DATE(1970,1,1)</f>
        <v>42029.861064814817</v>
      </c>
      <c r="N3881" t="b">
        <v>0</v>
      </c>
      <c r="O3881">
        <v>0</v>
      </c>
      <c r="P3881" t="b">
        <v>0</v>
      </c>
      <c r="Q3881" t="s">
        <v>8305</v>
      </c>
      <c r="R3881" s="6">
        <f>E3881/D3881</f>
        <v>0</v>
      </c>
      <c r="S3881" s="5" t="e">
        <f>O3881/E3881</f>
        <v>#DIV/0!</v>
      </c>
      <c r="T3881" t="s">
        <v>8310</v>
      </c>
      <c r="U3881" t="s">
        <v>8313</v>
      </c>
    </row>
    <row r="3882" spans="1:21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0">
        <f t="shared" si="122"/>
        <v>41815.815046296295</v>
      </c>
      <c r="L3882" s="13" t="str">
        <f t="shared" si="123"/>
        <v>2014</v>
      </c>
      <c r="M3882" s="10">
        <f>(((I3882/60)/60)/24)+DATE(1970,1,1)</f>
        <v>41850.958333333336</v>
      </c>
      <c r="N3882" t="b">
        <v>0</v>
      </c>
      <c r="O3882">
        <v>17</v>
      </c>
      <c r="P3882" t="b">
        <v>0</v>
      </c>
      <c r="Q3882" t="s">
        <v>8305</v>
      </c>
      <c r="R3882" s="6">
        <f>E3882/D3882</f>
        <v>0.13066666666666665</v>
      </c>
      <c r="S3882" s="5">
        <f>O3882/E3882</f>
        <v>1.7346938775510204E-2</v>
      </c>
      <c r="T3882" t="s">
        <v>8310</v>
      </c>
      <c r="U3882" t="s">
        <v>8313</v>
      </c>
    </row>
    <row r="3883" spans="1:21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0">
        <f t="shared" si="122"/>
        <v>42756.018506944441</v>
      </c>
      <c r="L3883" s="13" t="str">
        <f t="shared" si="123"/>
        <v>2017</v>
      </c>
      <c r="M3883" s="10">
        <f>(((I3883/60)/60)/24)+DATE(1970,1,1)</f>
        <v>42786.018506944441</v>
      </c>
      <c r="N3883" t="b">
        <v>0</v>
      </c>
      <c r="O3883">
        <v>1</v>
      </c>
      <c r="P3883" t="b">
        <v>0</v>
      </c>
      <c r="Q3883" t="s">
        <v>8305</v>
      </c>
      <c r="R3883" s="6">
        <f>E3883/D3883</f>
        <v>0.05</v>
      </c>
      <c r="S3883" s="5">
        <f>O3883/E3883</f>
        <v>0.04</v>
      </c>
      <c r="T3883" t="s">
        <v>8310</v>
      </c>
      <c r="U3883" t="s">
        <v>8313</v>
      </c>
    </row>
    <row r="3884" spans="1:21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0">
        <f t="shared" si="122"/>
        <v>42373.983449074076</v>
      </c>
      <c r="L3884" s="13" t="str">
        <f t="shared" si="123"/>
        <v>2016</v>
      </c>
      <c r="M3884" s="10">
        <f>(((I3884/60)/60)/24)+DATE(1970,1,1)</f>
        <v>42400.960416666669</v>
      </c>
      <c r="N3884" t="b">
        <v>0</v>
      </c>
      <c r="O3884">
        <v>0</v>
      </c>
      <c r="P3884" t="b">
        <v>0</v>
      </c>
      <c r="Q3884" t="s">
        <v>8305</v>
      </c>
      <c r="R3884" s="6">
        <f>E3884/D3884</f>
        <v>0</v>
      </c>
      <c r="S3884" s="5" t="e">
        <f>O3884/E3884</f>
        <v>#DIV/0!</v>
      </c>
      <c r="T3884" t="s">
        <v>8310</v>
      </c>
      <c r="U3884" t="s">
        <v>8313</v>
      </c>
    </row>
    <row r="3885" spans="1:21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0">
        <f t="shared" si="122"/>
        <v>41854.602650462963</v>
      </c>
      <c r="L3885" s="13" t="str">
        <f t="shared" si="123"/>
        <v>2014</v>
      </c>
      <c r="M3885" s="10">
        <f>(((I3885/60)/60)/24)+DATE(1970,1,1)</f>
        <v>41884.602650462963</v>
      </c>
      <c r="N3885" t="b">
        <v>0</v>
      </c>
      <c r="O3885">
        <v>0</v>
      </c>
      <c r="P3885" t="b">
        <v>0</v>
      </c>
      <c r="Q3885" t="s">
        <v>8305</v>
      </c>
      <c r="R3885" s="6">
        <f>E3885/D3885</f>
        <v>0</v>
      </c>
      <c r="S3885" s="5" t="e">
        <f>O3885/E3885</f>
        <v>#DIV/0!</v>
      </c>
      <c r="T3885" t="s">
        <v>8310</v>
      </c>
      <c r="U3885" t="s">
        <v>8313</v>
      </c>
    </row>
    <row r="3886" spans="1:21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0">
        <f t="shared" si="122"/>
        <v>42065.791574074072</v>
      </c>
      <c r="L3886" s="13" t="str">
        <f t="shared" si="123"/>
        <v>2015</v>
      </c>
      <c r="M3886" s="10">
        <f>(((I3886/60)/60)/24)+DATE(1970,1,1)</f>
        <v>42090.749907407408</v>
      </c>
      <c r="N3886" t="b">
        <v>0</v>
      </c>
      <c r="O3886">
        <v>0</v>
      </c>
      <c r="P3886" t="b">
        <v>0</v>
      </c>
      <c r="Q3886" t="s">
        <v>8305</v>
      </c>
      <c r="R3886" s="6">
        <f>E3886/D3886</f>
        <v>0</v>
      </c>
      <c r="S3886" s="5" t="e">
        <f>O3886/E3886</f>
        <v>#DIV/0!</v>
      </c>
      <c r="T3886" t="s">
        <v>8310</v>
      </c>
      <c r="U3886" t="s">
        <v>8313</v>
      </c>
    </row>
    <row r="3887" spans="1:21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0">
        <f t="shared" si="122"/>
        <v>42469.951284722221</v>
      </c>
      <c r="L3887" s="13" t="str">
        <f t="shared" si="123"/>
        <v>2016</v>
      </c>
      <c r="M3887" s="10">
        <f>(((I3887/60)/60)/24)+DATE(1970,1,1)</f>
        <v>42499.951284722221</v>
      </c>
      <c r="N3887" t="b">
        <v>0</v>
      </c>
      <c r="O3887">
        <v>0</v>
      </c>
      <c r="P3887" t="b">
        <v>0</v>
      </c>
      <c r="Q3887" t="s">
        <v>8305</v>
      </c>
      <c r="R3887" s="6">
        <f>E3887/D3887</f>
        <v>0</v>
      </c>
      <c r="S3887" s="5" t="e">
        <f>O3887/E3887</f>
        <v>#DIV/0!</v>
      </c>
      <c r="T3887" t="s">
        <v>8310</v>
      </c>
      <c r="U3887" t="s">
        <v>8313</v>
      </c>
    </row>
    <row r="3888" spans="1:2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0">
        <f t="shared" si="122"/>
        <v>41954.228032407409</v>
      </c>
      <c r="L3888" s="13" t="str">
        <f t="shared" si="123"/>
        <v>2014</v>
      </c>
      <c r="M3888" s="10">
        <f>(((I3888/60)/60)/24)+DATE(1970,1,1)</f>
        <v>41984.228032407409</v>
      </c>
      <c r="N3888" t="b">
        <v>0</v>
      </c>
      <c r="O3888">
        <v>0</v>
      </c>
      <c r="P3888" t="b">
        <v>0</v>
      </c>
      <c r="Q3888" t="s">
        <v>8305</v>
      </c>
      <c r="R3888" s="6">
        <f>E3888/D3888</f>
        <v>0</v>
      </c>
      <c r="S3888" s="5" t="e">
        <f>O3888/E3888</f>
        <v>#DIV/0!</v>
      </c>
      <c r="T3888" t="s">
        <v>8310</v>
      </c>
      <c r="U3888" t="s">
        <v>8313</v>
      </c>
    </row>
    <row r="3889" spans="1:21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0">
        <f t="shared" si="122"/>
        <v>42079.857974537037</v>
      </c>
      <c r="L3889" s="13" t="str">
        <f t="shared" si="123"/>
        <v>2015</v>
      </c>
      <c r="M3889" s="10">
        <f>(((I3889/60)/60)/24)+DATE(1970,1,1)</f>
        <v>42125.916666666672</v>
      </c>
      <c r="N3889" t="b">
        <v>0</v>
      </c>
      <c r="O3889">
        <v>2</v>
      </c>
      <c r="P3889" t="b">
        <v>0</v>
      </c>
      <c r="Q3889" t="s">
        <v>8305</v>
      </c>
      <c r="R3889" s="6">
        <f>E3889/D3889</f>
        <v>1.7500000000000002E-2</v>
      </c>
      <c r="S3889" s="5">
        <f>O3889/E3889</f>
        <v>5.7142857142857141E-2</v>
      </c>
      <c r="T3889" t="s">
        <v>8310</v>
      </c>
      <c r="U3889" t="s">
        <v>8313</v>
      </c>
    </row>
    <row r="3890" spans="1:21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0">
        <f t="shared" si="122"/>
        <v>42762.545810185184</v>
      </c>
      <c r="L3890" s="13" t="str">
        <f t="shared" si="123"/>
        <v>2017</v>
      </c>
      <c r="M3890" s="10">
        <f>(((I3890/60)/60)/24)+DATE(1970,1,1)</f>
        <v>42792.545810185184</v>
      </c>
      <c r="N3890" t="b">
        <v>0</v>
      </c>
      <c r="O3890">
        <v>14</v>
      </c>
      <c r="P3890" t="b">
        <v>0</v>
      </c>
      <c r="Q3890" t="s">
        <v>8271</v>
      </c>
      <c r="R3890" s="6">
        <f>E3890/D3890</f>
        <v>0.27100000000000002</v>
      </c>
      <c r="S3890" s="5">
        <f>O3890/E3890</f>
        <v>2.5830258302583026E-2</v>
      </c>
      <c r="T3890" t="s">
        <v>8310</v>
      </c>
      <c r="U3890" t="s">
        <v>8311</v>
      </c>
    </row>
    <row r="3891" spans="1:21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0">
        <f t="shared" si="122"/>
        <v>41977.004976851851</v>
      </c>
      <c r="L3891" s="13" t="str">
        <f t="shared" si="123"/>
        <v>2014</v>
      </c>
      <c r="M3891" s="10">
        <f>(((I3891/60)/60)/24)+DATE(1970,1,1)</f>
        <v>42008.976388888885</v>
      </c>
      <c r="N3891" t="b">
        <v>0</v>
      </c>
      <c r="O3891">
        <v>9</v>
      </c>
      <c r="P3891" t="b">
        <v>0</v>
      </c>
      <c r="Q3891" t="s">
        <v>8271</v>
      </c>
      <c r="R3891" s="6">
        <f>E3891/D3891</f>
        <v>1.4749999999999999E-2</v>
      </c>
      <c r="S3891" s="5">
        <f>O3891/E3891</f>
        <v>7.6271186440677971E-2</v>
      </c>
      <c r="T3891" t="s">
        <v>8310</v>
      </c>
      <c r="U3891" t="s">
        <v>8311</v>
      </c>
    </row>
    <row r="3892" spans="1:21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0">
        <f t="shared" si="122"/>
        <v>42171.758611111116</v>
      </c>
      <c r="L3892" s="13" t="str">
        <f t="shared" si="123"/>
        <v>2015</v>
      </c>
      <c r="M3892" s="10">
        <f>(((I3892/60)/60)/24)+DATE(1970,1,1)</f>
        <v>42231.758611111116</v>
      </c>
      <c r="N3892" t="b">
        <v>0</v>
      </c>
      <c r="O3892">
        <v>8</v>
      </c>
      <c r="P3892" t="b">
        <v>0</v>
      </c>
      <c r="Q3892" t="s">
        <v>8271</v>
      </c>
      <c r="R3892" s="6">
        <f>E3892/D3892</f>
        <v>0.16826666666666668</v>
      </c>
      <c r="S3892" s="5">
        <f>O3892/E3892</f>
        <v>3.1695721077654518E-3</v>
      </c>
      <c r="T3892" t="s">
        <v>8310</v>
      </c>
      <c r="U3892" t="s">
        <v>8311</v>
      </c>
    </row>
    <row r="3893" spans="1:21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0">
        <f t="shared" si="122"/>
        <v>42056.1324537037</v>
      </c>
      <c r="L3893" s="13" t="str">
        <f t="shared" si="123"/>
        <v>2015</v>
      </c>
      <c r="M3893" s="10">
        <f>(((I3893/60)/60)/24)+DATE(1970,1,1)</f>
        <v>42086.207638888889</v>
      </c>
      <c r="N3893" t="b">
        <v>0</v>
      </c>
      <c r="O3893">
        <v>7</v>
      </c>
      <c r="P3893" t="b">
        <v>0</v>
      </c>
      <c r="Q3893" t="s">
        <v>8271</v>
      </c>
      <c r="R3893" s="6">
        <f>E3893/D3893</f>
        <v>0.32500000000000001</v>
      </c>
      <c r="S3893" s="5">
        <f>O3893/E3893</f>
        <v>2.6923076923076925E-2</v>
      </c>
      <c r="T3893" t="s">
        <v>8310</v>
      </c>
      <c r="U3893" t="s">
        <v>8311</v>
      </c>
    </row>
    <row r="3894" spans="1:21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0">
        <f t="shared" si="122"/>
        <v>41867.652280092596</v>
      </c>
      <c r="L3894" s="13" t="str">
        <f t="shared" si="123"/>
        <v>2014</v>
      </c>
      <c r="M3894" s="10">
        <f>(((I3894/60)/60)/24)+DATE(1970,1,1)</f>
        <v>41875.291666666664</v>
      </c>
      <c r="N3894" t="b">
        <v>0</v>
      </c>
      <c r="O3894">
        <v>0</v>
      </c>
      <c r="P3894" t="b">
        <v>0</v>
      </c>
      <c r="Q3894" t="s">
        <v>8271</v>
      </c>
      <c r="R3894" s="6">
        <f>E3894/D3894</f>
        <v>0</v>
      </c>
      <c r="S3894" s="5" t="e">
        <f>O3894/E3894</f>
        <v>#DIV/0!</v>
      </c>
      <c r="T3894" t="s">
        <v>8310</v>
      </c>
      <c r="U3894" t="s">
        <v>8311</v>
      </c>
    </row>
    <row r="3895" spans="1:21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0">
        <f t="shared" si="122"/>
        <v>41779.657870370371</v>
      </c>
      <c r="L3895" s="13" t="str">
        <f t="shared" si="123"/>
        <v>2014</v>
      </c>
      <c r="M3895" s="10">
        <f>(((I3895/60)/60)/24)+DATE(1970,1,1)</f>
        <v>41821.25</v>
      </c>
      <c r="N3895" t="b">
        <v>0</v>
      </c>
      <c r="O3895">
        <v>84</v>
      </c>
      <c r="P3895" t="b">
        <v>0</v>
      </c>
      <c r="Q3895" t="s">
        <v>8271</v>
      </c>
      <c r="R3895" s="6">
        <f>E3895/D3895</f>
        <v>0.2155</v>
      </c>
      <c r="S3895" s="5">
        <f>O3895/E3895</f>
        <v>7.7958236658932714E-3</v>
      </c>
      <c r="T3895" t="s">
        <v>8310</v>
      </c>
      <c r="U3895" t="s">
        <v>8311</v>
      </c>
    </row>
    <row r="3896" spans="1:21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0">
        <f t="shared" si="122"/>
        <v>42679.958472222221</v>
      </c>
      <c r="L3896" s="13" t="str">
        <f t="shared" si="123"/>
        <v>2016</v>
      </c>
      <c r="M3896" s="10">
        <f>(((I3896/60)/60)/24)+DATE(1970,1,1)</f>
        <v>42710.207638888889</v>
      </c>
      <c r="N3896" t="b">
        <v>0</v>
      </c>
      <c r="O3896">
        <v>11</v>
      </c>
      <c r="P3896" t="b">
        <v>0</v>
      </c>
      <c r="Q3896" t="s">
        <v>8271</v>
      </c>
      <c r="R3896" s="6">
        <f>E3896/D3896</f>
        <v>3.4666666666666665E-2</v>
      </c>
      <c r="S3896" s="5">
        <f>O3896/E3896</f>
        <v>2.1153846153846155E-2</v>
      </c>
      <c r="T3896" t="s">
        <v>8310</v>
      </c>
      <c r="U3896" t="s">
        <v>8311</v>
      </c>
    </row>
    <row r="3897" spans="1:21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0">
        <f t="shared" si="122"/>
        <v>42032.250208333338</v>
      </c>
      <c r="L3897" s="13" t="str">
        <f t="shared" si="123"/>
        <v>2015</v>
      </c>
      <c r="M3897" s="10">
        <f>(((I3897/60)/60)/24)+DATE(1970,1,1)</f>
        <v>42063.250208333338</v>
      </c>
      <c r="N3897" t="b">
        <v>0</v>
      </c>
      <c r="O3897">
        <v>1</v>
      </c>
      <c r="P3897" t="b">
        <v>0</v>
      </c>
      <c r="Q3897" t="s">
        <v>8271</v>
      </c>
      <c r="R3897" s="6">
        <f>E3897/D3897</f>
        <v>0.05</v>
      </c>
      <c r="S3897" s="5">
        <f>O3897/E3897</f>
        <v>0.02</v>
      </c>
      <c r="T3897" t="s">
        <v>8310</v>
      </c>
      <c r="U3897" t="s">
        <v>8311</v>
      </c>
    </row>
    <row r="3898" spans="1:21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0">
        <f t="shared" si="122"/>
        <v>41793.191875000004</v>
      </c>
      <c r="L3898" s="13" t="str">
        <f t="shared" si="123"/>
        <v>2014</v>
      </c>
      <c r="M3898" s="10">
        <f>(((I3898/60)/60)/24)+DATE(1970,1,1)</f>
        <v>41807.191875000004</v>
      </c>
      <c r="N3898" t="b">
        <v>0</v>
      </c>
      <c r="O3898">
        <v>4</v>
      </c>
      <c r="P3898" t="b">
        <v>0</v>
      </c>
      <c r="Q3898" t="s">
        <v>8271</v>
      </c>
      <c r="R3898" s="6">
        <f>E3898/D3898</f>
        <v>0.10625</v>
      </c>
      <c r="S3898" s="5">
        <f>O3898/E3898</f>
        <v>2.3529411764705882E-2</v>
      </c>
      <c r="T3898" t="s">
        <v>8310</v>
      </c>
      <c r="U3898" t="s">
        <v>8311</v>
      </c>
    </row>
    <row r="3899" spans="1:21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0">
        <f t="shared" si="122"/>
        <v>41982.87364583333</v>
      </c>
      <c r="L3899" s="13" t="str">
        <f t="shared" si="123"/>
        <v>2014</v>
      </c>
      <c r="M3899" s="10">
        <f>(((I3899/60)/60)/24)+DATE(1970,1,1)</f>
        <v>42012.87364583333</v>
      </c>
      <c r="N3899" t="b">
        <v>0</v>
      </c>
      <c r="O3899">
        <v>10</v>
      </c>
      <c r="P3899" t="b">
        <v>0</v>
      </c>
      <c r="Q3899" t="s">
        <v>8271</v>
      </c>
      <c r="R3899" s="6">
        <f>E3899/D3899</f>
        <v>0.17599999999999999</v>
      </c>
      <c r="S3899" s="5">
        <f>O3899/E3899</f>
        <v>2.2727272727272728E-2</v>
      </c>
      <c r="T3899" t="s">
        <v>8310</v>
      </c>
      <c r="U3899" t="s">
        <v>8311</v>
      </c>
    </row>
    <row r="3900" spans="1:21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0">
        <f t="shared" si="122"/>
        <v>42193.482291666667</v>
      </c>
      <c r="L3900" s="13" t="str">
        <f t="shared" si="123"/>
        <v>2015</v>
      </c>
      <c r="M3900" s="10">
        <f>(((I3900/60)/60)/24)+DATE(1970,1,1)</f>
        <v>42233.666666666672</v>
      </c>
      <c r="N3900" t="b">
        <v>0</v>
      </c>
      <c r="O3900">
        <v>16</v>
      </c>
      <c r="P3900" t="b">
        <v>0</v>
      </c>
      <c r="Q3900" t="s">
        <v>8271</v>
      </c>
      <c r="R3900" s="6">
        <f>E3900/D3900</f>
        <v>0.3256</v>
      </c>
      <c r="S3900" s="5">
        <f>O3900/E3900</f>
        <v>1.9656019656019656E-2</v>
      </c>
      <c r="T3900" t="s">
        <v>8310</v>
      </c>
      <c r="U3900" t="s">
        <v>8311</v>
      </c>
    </row>
    <row r="3901" spans="1:21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0">
        <f t="shared" si="122"/>
        <v>41843.775011574071</v>
      </c>
      <c r="L3901" s="13" t="str">
        <f t="shared" si="123"/>
        <v>2014</v>
      </c>
      <c r="M3901" s="10">
        <f>(((I3901/60)/60)/24)+DATE(1970,1,1)</f>
        <v>41863.775011574071</v>
      </c>
      <c r="N3901" t="b">
        <v>0</v>
      </c>
      <c r="O3901">
        <v>2</v>
      </c>
      <c r="P3901" t="b">
        <v>0</v>
      </c>
      <c r="Q3901" t="s">
        <v>8271</v>
      </c>
      <c r="R3901" s="6">
        <f>E3901/D3901</f>
        <v>1.2500000000000001E-2</v>
      </c>
      <c r="S3901" s="5">
        <f>O3901/E3901</f>
        <v>1.6E-2</v>
      </c>
      <c r="T3901" t="s">
        <v>8310</v>
      </c>
      <c r="U3901" t="s">
        <v>8311</v>
      </c>
    </row>
    <row r="3902" spans="1:21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0">
        <f t="shared" si="122"/>
        <v>42136.092488425929</v>
      </c>
      <c r="L3902" s="13" t="str">
        <f t="shared" si="123"/>
        <v>2015</v>
      </c>
      <c r="M3902" s="10">
        <f>(((I3902/60)/60)/24)+DATE(1970,1,1)</f>
        <v>42166.092488425929</v>
      </c>
      <c r="N3902" t="b">
        <v>0</v>
      </c>
      <c r="O3902">
        <v>5</v>
      </c>
      <c r="P3902" t="b">
        <v>0</v>
      </c>
      <c r="Q3902" t="s">
        <v>8271</v>
      </c>
      <c r="R3902" s="6">
        <f>E3902/D3902</f>
        <v>5.3999999999999999E-2</v>
      </c>
      <c r="S3902" s="5">
        <f>O3902/E3902</f>
        <v>3.7037037037037035E-2</v>
      </c>
      <c r="T3902" t="s">
        <v>8310</v>
      </c>
      <c r="U3902" t="s">
        <v>8311</v>
      </c>
    </row>
    <row r="3903" spans="1:21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0">
        <f t="shared" si="122"/>
        <v>42317.826377314821</v>
      </c>
      <c r="L3903" s="13" t="str">
        <f t="shared" si="123"/>
        <v>2015</v>
      </c>
      <c r="M3903" s="10">
        <f>(((I3903/60)/60)/24)+DATE(1970,1,1)</f>
        <v>42357.826377314821</v>
      </c>
      <c r="N3903" t="b">
        <v>0</v>
      </c>
      <c r="O3903">
        <v>1</v>
      </c>
      <c r="P3903" t="b">
        <v>0</v>
      </c>
      <c r="Q3903" t="s">
        <v>8271</v>
      </c>
      <c r="R3903" s="6">
        <f>E3903/D3903</f>
        <v>8.3333333333333332E-3</v>
      </c>
      <c r="S3903" s="5">
        <f>O3903/E3903</f>
        <v>0.04</v>
      </c>
      <c r="T3903" t="s">
        <v>8310</v>
      </c>
      <c r="U3903" t="s">
        <v>8311</v>
      </c>
    </row>
    <row r="3904" spans="1:21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0">
        <f t="shared" si="122"/>
        <v>42663.468078703707</v>
      </c>
      <c r="L3904" s="13" t="str">
        <f t="shared" si="123"/>
        <v>2016</v>
      </c>
      <c r="M3904" s="10">
        <f>(((I3904/60)/60)/24)+DATE(1970,1,1)</f>
        <v>42688.509745370371</v>
      </c>
      <c r="N3904" t="b">
        <v>0</v>
      </c>
      <c r="O3904">
        <v>31</v>
      </c>
      <c r="P3904" t="b">
        <v>0</v>
      </c>
      <c r="Q3904" t="s">
        <v>8271</v>
      </c>
      <c r="R3904" s="6">
        <f>E3904/D3904</f>
        <v>0.48833333333333334</v>
      </c>
      <c r="S3904" s="5">
        <f>O3904/E3904</f>
        <v>2.1160409556313993E-2</v>
      </c>
      <c r="T3904" t="s">
        <v>8310</v>
      </c>
      <c r="U3904" t="s">
        <v>8311</v>
      </c>
    </row>
    <row r="3905" spans="1:21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0">
        <f t="shared" si="122"/>
        <v>42186.01116898148</v>
      </c>
      <c r="L3905" s="13" t="str">
        <f t="shared" si="123"/>
        <v>2015</v>
      </c>
      <c r="M3905" s="10">
        <f>(((I3905/60)/60)/24)+DATE(1970,1,1)</f>
        <v>42230.818055555559</v>
      </c>
      <c r="N3905" t="b">
        <v>0</v>
      </c>
      <c r="O3905">
        <v>0</v>
      </c>
      <c r="P3905" t="b">
        <v>0</v>
      </c>
      <c r="Q3905" t="s">
        <v>8271</v>
      </c>
      <c r="R3905" s="6">
        <f>E3905/D3905</f>
        <v>0</v>
      </c>
      <c r="S3905" s="5" t="e">
        <f>O3905/E3905</f>
        <v>#DIV/0!</v>
      </c>
      <c r="T3905" t="s">
        <v>8310</v>
      </c>
      <c r="U3905" t="s">
        <v>8311</v>
      </c>
    </row>
    <row r="3906" spans="1:21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0">
        <f t="shared" si="122"/>
        <v>42095.229166666672</v>
      </c>
      <c r="L3906" s="13" t="str">
        <f t="shared" si="123"/>
        <v>2015</v>
      </c>
      <c r="M3906" s="10">
        <f>(((I3906/60)/60)/24)+DATE(1970,1,1)</f>
        <v>42109.211111111115</v>
      </c>
      <c r="N3906" t="b">
        <v>0</v>
      </c>
      <c r="O3906">
        <v>2</v>
      </c>
      <c r="P3906" t="b">
        <v>0</v>
      </c>
      <c r="Q3906" t="s">
        <v>8271</v>
      </c>
      <c r="R3906" s="6">
        <f>E3906/D3906</f>
        <v>2.9999999999999997E-4</v>
      </c>
      <c r="S3906" s="5">
        <f>O3906/E3906</f>
        <v>0.66666666666666663</v>
      </c>
      <c r="T3906" t="s">
        <v>8310</v>
      </c>
      <c r="U3906" t="s">
        <v>8311</v>
      </c>
    </row>
    <row r="3907" spans="1:21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0">
        <f t="shared" ref="K3907:K3970" si="124">(((J3907/60)/60)/24)+DATE(1970,1,1)</f>
        <v>42124.623877314814</v>
      </c>
      <c r="L3907" s="13" t="str">
        <f t="shared" ref="L3907:L3970" si="125">TEXT(K3907,"yyyy")</f>
        <v>2015</v>
      </c>
      <c r="M3907" s="10">
        <f>(((I3907/60)/60)/24)+DATE(1970,1,1)</f>
        <v>42166.958333333328</v>
      </c>
      <c r="N3907" t="b">
        <v>0</v>
      </c>
      <c r="O3907">
        <v>7</v>
      </c>
      <c r="P3907" t="b">
        <v>0</v>
      </c>
      <c r="Q3907" t="s">
        <v>8271</v>
      </c>
      <c r="R3907" s="6">
        <f>E3907/D3907</f>
        <v>0.11533333333333333</v>
      </c>
      <c r="S3907" s="5">
        <f>O3907/E3907</f>
        <v>4.046242774566474E-2</v>
      </c>
      <c r="T3907" t="s">
        <v>8310</v>
      </c>
      <c r="U3907" t="s">
        <v>8311</v>
      </c>
    </row>
    <row r="3908" spans="1:21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0">
        <f t="shared" si="124"/>
        <v>42143.917743055557</v>
      </c>
      <c r="L3908" s="13" t="str">
        <f t="shared" si="125"/>
        <v>2015</v>
      </c>
      <c r="M3908" s="10">
        <f>(((I3908/60)/60)/24)+DATE(1970,1,1)</f>
        <v>42181.559027777781</v>
      </c>
      <c r="N3908" t="b">
        <v>0</v>
      </c>
      <c r="O3908">
        <v>16</v>
      </c>
      <c r="P3908" t="b">
        <v>0</v>
      </c>
      <c r="Q3908" t="s">
        <v>8271</v>
      </c>
      <c r="R3908" s="6">
        <f>E3908/D3908</f>
        <v>0.67333333333333334</v>
      </c>
      <c r="S3908" s="5">
        <f>O3908/E3908</f>
        <v>1.5841584158415842E-2</v>
      </c>
      <c r="T3908" t="s">
        <v>8310</v>
      </c>
      <c r="U3908" t="s">
        <v>8311</v>
      </c>
    </row>
    <row r="3909" spans="1:21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0">
        <f t="shared" si="124"/>
        <v>41906.819513888891</v>
      </c>
      <c r="L3909" s="13" t="str">
        <f t="shared" si="125"/>
        <v>2014</v>
      </c>
      <c r="M3909" s="10">
        <f>(((I3909/60)/60)/24)+DATE(1970,1,1)</f>
        <v>41938.838888888888</v>
      </c>
      <c r="N3909" t="b">
        <v>0</v>
      </c>
      <c r="O3909">
        <v>4</v>
      </c>
      <c r="P3909" t="b">
        <v>0</v>
      </c>
      <c r="Q3909" t="s">
        <v>8271</v>
      </c>
      <c r="R3909" s="6">
        <f>E3909/D3909</f>
        <v>0.153</v>
      </c>
      <c r="S3909" s="5">
        <f>O3909/E3909</f>
        <v>2.6143790849673203E-2</v>
      </c>
      <c r="T3909" t="s">
        <v>8310</v>
      </c>
      <c r="U3909" t="s">
        <v>8311</v>
      </c>
    </row>
    <row r="3910" spans="1:21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0">
        <f t="shared" si="124"/>
        <v>41834.135370370372</v>
      </c>
      <c r="L3910" s="13" t="str">
        <f t="shared" si="125"/>
        <v>2014</v>
      </c>
      <c r="M3910" s="10">
        <f>(((I3910/60)/60)/24)+DATE(1970,1,1)</f>
        <v>41849.135370370372</v>
      </c>
      <c r="N3910" t="b">
        <v>0</v>
      </c>
      <c r="O3910">
        <v>4</v>
      </c>
      <c r="P3910" t="b">
        <v>0</v>
      </c>
      <c r="Q3910" t="s">
        <v>8271</v>
      </c>
      <c r="R3910" s="6">
        <f>E3910/D3910</f>
        <v>8.666666666666667E-2</v>
      </c>
      <c r="S3910" s="5">
        <f>O3910/E3910</f>
        <v>6.1538461538461542E-2</v>
      </c>
      <c r="T3910" t="s">
        <v>8310</v>
      </c>
      <c r="U3910" t="s">
        <v>8311</v>
      </c>
    </row>
    <row r="3911" spans="1:21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0">
        <f t="shared" si="124"/>
        <v>41863.359282407408</v>
      </c>
      <c r="L3911" s="13" t="str">
        <f t="shared" si="125"/>
        <v>2014</v>
      </c>
      <c r="M3911" s="10">
        <f>(((I3911/60)/60)/24)+DATE(1970,1,1)</f>
        <v>41893.359282407408</v>
      </c>
      <c r="N3911" t="b">
        <v>0</v>
      </c>
      <c r="O3911">
        <v>4</v>
      </c>
      <c r="P3911" t="b">
        <v>0</v>
      </c>
      <c r="Q3911" t="s">
        <v>8271</v>
      </c>
      <c r="R3911" s="6">
        <f>E3911/D3911</f>
        <v>2.2499999999999998E-3</v>
      </c>
      <c r="S3911" s="5">
        <f>O3911/E3911</f>
        <v>2.9629629629629631E-2</v>
      </c>
      <c r="T3911" t="s">
        <v>8310</v>
      </c>
      <c r="U3911" t="s">
        <v>8311</v>
      </c>
    </row>
    <row r="3912" spans="1:21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0">
        <f t="shared" si="124"/>
        <v>42224.756909722222</v>
      </c>
      <c r="L3912" s="13" t="str">
        <f t="shared" si="125"/>
        <v>2015</v>
      </c>
      <c r="M3912" s="10">
        <f>(((I3912/60)/60)/24)+DATE(1970,1,1)</f>
        <v>42254.756909722222</v>
      </c>
      <c r="N3912" t="b">
        <v>0</v>
      </c>
      <c r="O3912">
        <v>3</v>
      </c>
      <c r="P3912" t="b">
        <v>0</v>
      </c>
      <c r="Q3912" t="s">
        <v>8271</v>
      </c>
      <c r="R3912" s="6">
        <f>E3912/D3912</f>
        <v>3.0833333333333334E-2</v>
      </c>
      <c r="S3912" s="5">
        <f>O3912/E3912</f>
        <v>1.6216216216216217E-2</v>
      </c>
      <c r="T3912" t="s">
        <v>8310</v>
      </c>
      <c r="U3912" t="s">
        <v>8311</v>
      </c>
    </row>
    <row r="3913" spans="1:21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0">
        <f t="shared" si="124"/>
        <v>41939.8122337963</v>
      </c>
      <c r="L3913" s="13" t="str">
        <f t="shared" si="125"/>
        <v>2014</v>
      </c>
      <c r="M3913" s="10">
        <f>(((I3913/60)/60)/24)+DATE(1970,1,1)</f>
        <v>41969.853900462964</v>
      </c>
      <c r="N3913" t="b">
        <v>0</v>
      </c>
      <c r="O3913">
        <v>36</v>
      </c>
      <c r="P3913" t="b">
        <v>0</v>
      </c>
      <c r="Q3913" t="s">
        <v>8271</v>
      </c>
      <c r="R3913" s="6">
        <f>E3913/D3913</f>
        <v>0.37412499999999999</v>
      </c>
      <c r="S3913" s="5">
        <f>O3913/E3913</f>
        <v>1.2028065486134313E-2</v>
      </c>
      <c r="T3913" t="s">
        <v>8310</v>
      </c>
      <c r="U3913" t="s">
        <v>8311</v>
      </c>
    </row>
    <row r="3914" spans="1:21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0">
        <f t="shared" si="124"/>
        <v>42059.270023148143</v>
      </c>
      <c r="L3914" s="13" t="str">
        <f t="shared" si="125"/>
        <v>2015</v>
      </c>
      <c r="M3914" s="10">
        <f>(((I3914/60)/60)/24)+DATE(1970,1,1)</f>
        <v>42119.190972222219</v>
      </c>
      <c r="N3914" t="b">
        <v>0</v>
      </c>
      <c r="O3914">
        <v>1</v>
      </c>
      <c r="P3914" t="b">
        <v>0</v>
      </c>
      <c r="Q3914" t="s">
        <v>8271</v>
      </c>
      <c r="R3914" s="6">
        <f>E3914/D3914</f>
        <v>6.666666666666667E-5</v>
      </c>
      <c r="S3914" s="5">
        <f>O3914/E3914</f>
        <v>1</v>
      </c>
      <c r="T3914" t="s">
        <v>8310</v>
      </c>
      <c r="U3914" t="s">
        <v>8311</v>
      </c>
    </row>
    <row r="3915" spans="1:21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0">
        <f t="shared" si="124"/>
        <v>42308.211215277777</v>
      </c>
      <c r="L3915" s="13" t="str">
        <f t="shared" si="125"/>
        <v>2015</v>
      </c>
      <c r="M3915" s="10">
        <f>(((I3915/60)/60)/24)+DATE(1970,1,1)</f>
        <v>42338.252881944441</v>
      </c>
      <c r="N3915" t="b">
        <v>0</v>
      </c>
      <c r="O3915">
        <v>7</v>
      </c>
      <c r="P3915" t="b">
        <v>0</v>
      </c>
      <c r="Q3915" t="s">
        <v>8271</v>
      </c>
      <c r="R3915" s="6">
        <f>E3915/D3915</f>
        <v>0.1</v>
      </c>
      <c r="S3915" s="5">
        <f>O3915/E3915</f>
        <v>7.0000000000000001E-3</v>
      </c>
      <c r="T3915" t="s">
        <v>8310</v>
      </c>
      <c r="U3915" t="s">
        <v>8311</v>
      </c>
    </row>
    <row r="3916" spans="1:21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0">
        <f t="shared" si="124"/>
        <v>42114.818935185183</v>
      </c>
      <c r="L3916" s="13" t="str">
        <f t="shared" si="125"/>
        <v>2015</v>
      </c>
      <c r="M3916" s="10">
        <f>(((I3916/60)/60)/24)+DATE(1970,1,1)</f>
        <v>42134.957638888889</v>
      </c>
      <c r="N3916" t="b">
        <v>0</v>
      </c>
      <c r="O3916">
        <v>27</v>
      </c>
      <c r="P3916" t="b">
        <v>0</v>
      </c>
      <c r="Q3916" t="s">
        <v>8271</v>
      </c>
      <c r="R3916" s="6">
        <f>E3916/D3916</f>
        <v>0.36359999999999998</v>
      </c>
      <c r="S3916" s="5">
        <f>O3916/E3916</f>
        <v>2.9702970297029702E-2</v>
      </c>
      <c r="T3916" t="s">
        <v>8310</v>
      </c>
      <c r="U3916" t="s">
        <v>8311</v>
      </c>
    </row>
    <row r="3917" spans="1:21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0">
        <f t="shared" si="124"/>
        <v>42492.98505787037</v>
      </c>
      <c r="L3917" s="13" t="str">
        <f t="shared" si="125"/>
        <v>2016</v>
      </c>
      <c r="M3917" s="10">
        <f>(((I3917/60)/60)/24)+DATE(1970,1,1)</f>
        <v>42522.98505787037</v>
      </c>
      <c r="N3917" t="b">
        <v>0</v>
      </c>
      <c r="O3917">
        <v>1</v>
      </c>
      <c r="P3917" t="b">
        <v>0</v>
      </c>
      <c r="Q3917" t="s">
        <v>8271</v>
      </c>
      <c r="R3917" s="6">
        <f>E3917/D3917</f>
        <v>3.3333333333333335E-3</v>
      </c>
      <c r="S3917" s="5">
        <f>O3917/E3917</f>
        <v>0.2</v>
      </c>
      <c r="T3917" t="s">
        <v>8310</v>
      </c>
      <c r="U3917" t="s">
        <v>8311</v>
      </c>
    </row>
    <row r="3918" spans="1:21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0">
        <f t="shared" si="124"/>
        <v>42494.471666666665</v>
      </c>
      <c r="L3918" s="13" t="str">
        <f t="shared" si="125"/>
        <v>2016</v>
      </c>
      <c r="M3918" s="10">
        <f>(((I3918/60)/60)/24)+DATE(1970,1,1)</f>
        <v>42524.471666666665</v>
      </c>
      <c r="N3918" t="b">
        <v>0</v>
      </c>
      <c r="O3918">
        <v>0</v>
      </c>
      <c r="P3918" t="b">
        <v>0</v>
      </c>
      <c r="Q3918" t="s">
        <v>8271</v>
      </c>
      <c r="R3918" s="6">
        <f>E3918/D3918</f>
        <v>0</v>
      </c>
      <c r="S3918" s="5" t="e">
        <f>O3918/E3918</f>
        <v>#DIV/0!</v>
      </c>
      <c r="T3918" t="s">
        <v>8310</v>
      </c>
      <c r="U3918" t="s">
        <v>8311</v>
      </c>
    </row>
    <row r="3919" spans="1:21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0">
        <f t="shared" si="124"/>
        <v>41863.527326388888</v>
      </c>
      <c r="L3919" s="13" t="str">
        <f t="shared" si="125"/>
        <v>2014</v>
      </c>
      <c r="M3919" s="10">
        <f>(((I3919/60)/60)/24)+DATE(1970,1,1)</f>
        <v>41893.527326388888</v>
      </c>
      <c r="N3919" t="b">
        <v>0</v>
      </c>
      <c r="O3919">
        <v>1</v>
      </c>
      <c r="P3919" t="b">
        <v>0</v>
      </c>
      <c r="Q3919" t="s">
        <v>8271</v>
      </c>
      <c r="R3919" s="6">
        <f>E3919/D3919</f>
        <v>2.8571428571428571E-3</v>
      </c>
      <c r="S3919" s="5">
        <f>O3919/E3919</f>
        <v>0.1</v>
      </c>
      <c r="T3919" t="s">
        <v>8310</v>
      </c>
      <c r="U3919" t="s">
        <v>8311</v>
      </c>
    </row>
    <row r="3920" spans="1:21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0">
        <f t="shared" si="124"/>
        <v>41843.664618055554</v>
      </c>
      <c r="L3920" s="13" t="str">
        <f t="shared" si="125"/>
        <v>2014</v>
      </c>
      <c r="M3920" s="10">
        <f>(((I3920/60)/60)/24)+DATE(1970,1,1)</f>
        <v>41855.666666666664</v>
      </c>
      <c r="N3920" t="b">
        <v>0</v>
      </c>
      <c r="O3920">
        <v>3</v>
      </c>
      <c r="P3920" t="b">
        <v>0</v>
      </c>
      <c r="Q3920" t="s">
        <v>8271</v>
      </c>
      <c r="R3920" s="6">
        <f>E3920/D3920</f>
        <v>2E-3</v>
      </c>
      <c r="S3920" s="5">
        <f>O3920/E3920</f>
        <v>2.5000000000000001E-2</v>
      </c>
      <c r="T3920" t="s">
        <v>8310</v>
      </c>
      <c r="U3920" t="s">
        <v>8311</v>
      </c>
    </row>
    <row r="3921" spans="1:21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0">
        <f t="shared" si="124"/>
        <v>42358.684872685189</v>
      </c>
      <c r="L3921" s="13" t="str">
        <f t="shared" si="125"/>
        <v>2015</v>
      </c>
      <c r="M3921" s="10">
        <f>(((I3921/60)/60)/24)+DATE(1970,1,1)</f>
        <v>42387</v>
      </c>
      <c r="N3921" t="b">
        <v>0</v>
      </c>
      <c r="O3921">
        <v>3</v>
      </c>
      <c r="P3921" t="b">
        <v>0</v>
      </c>
      <c r="Q3921" t="s">
        <v>8271</v>
      </c>
      <c r="R3921" s="6">
        <f>E3921/D3921</f>
        <v>1.7999999999999999E-2</v>
      </c>
      <c r="S3921" s="5">
        <f>O3921/E3921</f>
        <v>3.3333333333333333E-2</v>
      </c>
      <c r="T3921" t="s">
        <v>8310</v>
      </c>
      <c r="U3921" t="s">
        <v>8311</v>
      </c>
    </row>
    <row r="3922" spans="1:21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0">
        <f t="shared" si="124"/>
        <v>42657.38726851852</v>
      </c>
      <c r="L3922" s="13" t="str">
        <f t="shared" si="125"/>
        <v>2016</v>
      </c>
      <c r="M3922" s="10">
        <f>(((I3922/60)/60)/24)+DATE(1970,1,1)</f>
        <v>42687.428935185191</v>
      </c>
      <c r="N3922" t="b">
        <v>0</v>
      </c>
      <c r="O3922">
        <v>3</v>
      </c>
      <c r="P3922" t="b">
        <v>0</v>
      </c>
      <c r="Q3922" t="s">
        <v>8271</v>
      </c>
      <c r="R3922" s="6">
        <f>E3922/D3922</f>
        <v>5.3999999999999999E-2</v>
      </c>
      <c r="S3922" s="5">
        <f>O3922/E3922</f>
        <v>2.2222222222222223E-2</v>
      </c>
      <c r="T3922" t="s">
        <v>8310</v>
      </c>
      <c r="U3922" t="s">
        <v>8311</v>
      </c>
    </row>
    <row r="3923" spans="1:21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0">
        <f t="shared" si="124"/>
        <v>41926.542303240742</v>
      </c>
      <c r="L3923" s="13" t="str">
        <f t="shared" si="125"/>
        <v>2014</v>
      </c>
      <c r="M3923" s="10">
        <f>(((I3923/60)/60)/24)+DATE(1970,1,1)</f>
        <v>41938.75</v>
      </c>
      <c r="N3923" t="b">
        <v>0</v>
      </c>
      <c r="O3923">
        <v>0</v>
      </c>
      <c r="P3923" t="b">
        <v>0</v>
      </c>
      <c r="Q3923" t="s">
        <v>8271</v>
      </c>
      <c r="R3923" s="6">
        <f>E3923/D3923</f>
        <v>0</v>
      </c>
      <c r="S3923" s="5" t="e">
        <f>O3923/E3923</f>
        <v>#DIV/0!</v>
      </c>
      <c r="T3923" t="s">
        <v>8310</v>
      </c>
      <c r="U3923" t="s">
        <v>8311</v>
      </c>
    </row>
    <row r="3924" spans="1:21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0">
        <f t="shared" si="124"/>
        <v>42020.768634259264</v>
      </c>
      <c r="L3924" s="13" t="str">
        <f t="shared" si="125"/>
        <v>2015</v>
      </c>
      <c r="M3924" s="10">
        <f>(((I3924/60)/60)/24)+DATE(1970,1,1)</f>
        <v>42065.958333333328</v>
      </c>
      <c r="N3924" t="b">
        <v>0</v>
      </c>
      <c r="O3924">
        <v>6</v>
      </c>
      <c r="P3924" t="b">
        <v>0</v>
      </c>
      <c r="Q3924" t="s">
        <v>8271</v>
      </c>
      <c r="R3924" s="6">
        <f>E3924/D3924</f>
        <v>8.1333333333333327E-2</v>
      </c>
      <c r="S3924" s="5">
        <f>O3924/E3924</f>
        <v>9.8360655737704916E-2</v>
      </c>
      <c r="T3924" t="s">
        <v>8310</v>
      </c>
      <c r="U3924" t="s">
        <v>8311</v>
      </c>
    </row>
    <row r="3925" spans="1:21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0">
        <f t="shared" si="124"/>
        <v>42075.979988425926</v>
      </c>
      <c r="L3925" s="13" t="str">
        <f t="shared" si="125"/>
        <v>2015</v>
      </c>
      <c r="M3925" s="10">
        <f>(((I3925/60)/60)/24)+DATE(1970,1,1)</f>
        <v>42103.979988425926</v>
      </c>
      <c r="N3925" t="b">
        <v>0</v>
      </c>
      <c r="O3925">
        <v>17</v>
      </c>
      <c r="P3925" t="b">
        <v>0</v>
      </c>
      <c r="Q3925" t="s">
        <v>8271</v>
      </c>
      <c r="R3925" s="6">
        <f>E3925/D3925</f>
        <v>0.12034782608695652</v>
      </c>
      <c r="S3925" s="5">
        <f>O3925/E3925</f>
        <v>1.2283236994219654E-2</v>
      </c>
      <c r="T3925" t="s">
        <v>8310</v>
      </c>
      <c r="U3925" t="s">
        <v>8311</v>
      </c>
    </row>
    <row r="3926" spans="1:21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0">
        <f t="shared" si="124"/>
        <v>41786.959745370368</v>
      </c>
      <c r="L3926" s="13" t="str">
        <f t="shared" si="125"/>
        <v>2014</v>
      </c>
      <c r="M3926" s="10">
        <f>(((I3926/60)/60)/24)+DATE(1970,1,1)</f>
        <v>41816.959745370368</v>
      </c>
      <c r="N3926" t="b">
        <v>0</v>
      </c>
      <c r="O3926">
        <v>40</v>
      </c>
      <c r="P3926" t="b">
        <v>0</v>
      </c>
      <c r="Q3926" t="s">
        <v>8271</v>
      </c>
      <c r="R3926" s="6">
        <f>E3926/D3926</f>
        <v>0.15266666666666667</v>
      </c>
      <c r="S3926" s="5">
        <f>O3926/E3926</f>
        <v>1.7467248908296942E-2</v>
      </c>
      <c r="T3926" t="s">
        <v>8310</v>
      </c>
      <c r="U3926" t="s">
        <v>8311</v>
      </c>
    </row>
    <row r="3927" spans="1:21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0">
        <f t="shared" si="124"/>
        <v>41820.870821759258</v>
      </c>
      <c r="L3927" s="13" t="str">
        <f t="shared" si="125"/>
        <v>2014</v>
      </c>
      <c r="M3927" s="10">
        <f>(((I3927/60)/60)/24)+DATE(1970,1,1)</f>
        <v>41850.870821759258</v>
      </c>
      <c r="N3927" t="b">
        <v>0</v>
      </c>
      <c r="O3927">
        <v>3</v>
      </c>
      <c r="P3927" t="b">
        <v>0</v>
      </c>
      <c r="Q3927" t="s">
        <v>8271</v>
      </c>
      <c r="R3927" s="6">
        <f>E3927/D3927</f>
        <v>0.1</v>
      </c>
      <c r="S3927" s="5">
        <f>O3927/E3927</f>
        <v>0.2</v>
      </c>
      <c r="T3927" t="s">
        <v>8310</v>
      </c>
      <c r="U3927" t="s">
        <v>8311</v>
      </c>
    </row>
    <row r="3928" spans="1:21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0">
        <f t="shared" si="124"/>
        <v>41970.085046296299</v>
      </c>
      <c r="L3928" s="13" t="str">
        <f t="shared" si="125"/>
        <v>2014</v>
      </c>
      <c r="M3928" s="10">
        <f>(((I3928/60)/60)/24)+DATE(1970,1,1)</f>
        <v>42000.085046296299</v>
      </c>
      <c r="N3928" t="b">
        <v>0</v>
      </c>
      <c r="O3928">
        <v>1</v>
      </c>
      <c r="P3928" t="b">
        <v>0</v>
      </c>
      <c r="Q3928" t="s">
        <v>8271</v>
      </c>
      <c r="R3928" s="6">
        <f>E3928/D3928</f>
        <v>3.0000000000000001E-3</v>
      </c>
      <c r="S3928" s="5">
        <f>O3928/E3928</f>
        <v>6.6666666666666666E-2</v>
      </c>
      <c r="T3928" t="s">
        <v>8310</v>
      </c>
      <c r="U3928" t="s">
        <v>8311</v>
      </c>
    </row>
    <row r="3929" spans="1:21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0">
        <f t="shared" si="124"/>
        <v>41830.267407407409</v>
      </c>
      <c r="L3929" s="13" t="str">
        <f t="shared" si="125"/>
        <v>2014</v>
      </c>
      <c r="M3929" s="10">
        <f>(((I3929/60)/60)/24)+DATE(1970,1,1)</f>
        <v>41860.267407407409</v>
      </c>
      <c r="N3929" t="b">
        <v>0</v>
      </c>
      <c r="O3929">
        <v>2</v>
      </c>
      <c r="P3929" t="b">
        <v>0</v>
      </c>
      <c r="Q3929" t="s">
        <v>8271</v>
      </c>
      <c r="R3929" s="6">
        <f>E3929/D3929</f>
        <v>0.01</v>
      </c>
      <c r="S3929" s="5">
        <f>O3929/E3929</f>
        <v>0.08</v>
      </c>
      <c r="T3929" t="s">
        <v>8310</v>
      </c>
      <c r="U3929" t="s">
        <v>8311</v>
      </c>
    </row>
    <row r="3930" spans="1:21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0">
        <f t="shared" si="124"/>
        <v>42265.683182870373</v>
      </c>
      <c r="L3930" s="13" t="str">
        <f t="shared" si="125"/>
        <v>2015</v>
      </c>
      <c r="M3930" s="10">
        <f>(((I3930/60)/60)/24)+DATE(1970,1,1)</f>
        <v>42293.207638888889</v>
      </c>
      <c r="N3930" t="b">
        <v>0</v>
      </c>
      <c r="O3930">
        <v>7</v>
      </c>
      <c r="P3930" t="b">
        <v>0</v>
      </c>
      <c r="Q3930" t="s">
        <v>8271</v>
      </c>
      <c r="R3930" s="6">
        <f>E3930/D3930</f>
        <v>0.13020000000000001</v>
      </c>
      <c r="S3930" s="5">
        <f>O3930/E3930</f>
        <v>1.0752688172043012E-2</v>
      </c>
      <c r="T3930" t="s">
        <v>8310</v>
      </c>
      <c r="U3930" t="s">
        <v>8311</v>
      </c>
    </row>
    <row r="3931" spans="1:21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0">
        <f t="shared" si="124"/>
        <v>42601.827141203699</v>
      </c>
      <c r="L3931" s="13" t="str">
        <f t="shared" si="125"/>
        <v>2016</v>
      </c>
      <c r="M3931" s="10">
        <f>(((I3931/60)/60)/24)+DATE(1970,1,1)</f>
        <v>42631.827141203699</v>
      </c>
      <c r="N3931" t="b">
        <v>0</v>
      </c>
      <c r="O3931">
        <v>14</v>
      </c>
      <c r="P3931" t="b">
        <v>0</v>
      </c>
      <c r="Q3931" t="s">
        <v>8271</v>
      </c>
      <c r="R3931" s="6">
        <f>E3931/D3931</f>
        <v>2.265E-2</v>
      </c>
      <c r="S3931" s="5">
        <f>O3931/E3931</f>
        <v>3.0905077262693158E-2</v>
      </c>
      <c r="T3931" t="s">
        <v>8310</v>
      </c>
      <c r="U3931" t="s">
        <v>8311</v>
      </c>
    </row>
    <row r="3932" spans="1:21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0">
        <f t="shared" si="124"/>
        <v>42433.338749999995</v>
      </c>
      <c r="L3932" s="13" t="str">
        <f t="shared" si="125"/>
        <v>2016</v>
      </c>
      <c r="M3932" s="10">
        <f>(((I3932/60)/60)/24)+DATE(1970,1,1)</f>
        <v>42461.25</v>
      </c>
      <c r="N3932" t="b">
        <v>0</v>
      </c>
      <c r="O3932">
        <v>0</v>
      </c>
      <c r="P3932" t="b">
        <v>0</v>
      </c>
      <c r="Q3932" t="s">
        <v>8271</v>
      </c>
      <c r="R3932" s="6">
        <f>E3932/D3932</f>
        <v>0</v>
      </c>
      <c r="S3932" s="5" t="e">
        <f>O3932/E3932</f>
        <v>#DIV/0!</v>
      </c>
      <c r="T3932" t="s">
        <v>8310</v>
      </c>
      <c r="U3932" t="s">
        <v>8311</v>
      </c>
    </row>
    <row r="3933" spans="1:21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0">
        <f t="shared" si="124"/>
        <v>42228.151701388888</v>
      </c>
      <c r="L3933" s="13" t="str">
        <f t="shared" si="125"/>
        <v>2015</v>
      </c>
      <c r="M3933" s="10">
        <f>(((I3933/60)/60)/24)+DATE(1970,1,1)</f>
        <v>42253.151701388888</v>
      </c>
      <c r="N3933" t="b">
        <v>0</v>
      </c>
      <c r="O3933">
        <v>0</v>
      </c>
      <c r="P3933" t="b">
        <v>0</v>
      </c>
      <c r="Q3933" t="s">
        <v>8271</v>
      </c>
      <c r="R3933" s="6">
        <f>E3933/D3933</f>
        <v>0</v>
      </c>
      <c r="S3933" s="5" t="e">
        <f>O3933/E3933</f>
        <v>#DIV/0!</v>
      </c>
      <c r="T3933" t="s">
        <v>8310</v>
      </c>
      <c r="U3933" t="s">
        <v>8311</v>
      </c>
    </row>
    <row r="3934" spans="1:21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0">
        <f t="shared" si="124"/>
        <v>42415.168564814812</v>
      </c>
      <c r="L3934" s="13" t="str">
        <f t="shared" si="125"/>
        <v>2016</v>
      </c>
      <c r="M3934" s="10">
        <f>(((I3934/60)/60)/24)+DATE(1970,1,1)</f>
        <v>42445.126898148148</v>
      </c>
      <c r="N3934" t="b">
        <v>0</v>
      </c>
      <c r="O3934">
        <v>1</v>
      </c>
      <c r="P3934" t="b">
        <v>0</v>
      </c>
      <c r="Q3934" t="s">
        <v>8271</v>
      </c>
      <c r="R3934" s="6">
        <f>E3934/D3934</f>
        <v>8.3333333333333331E-5</v>
      </c>
      <c r="S3934" s="5">
        <f>O3934/E3934</f>
        <v>1</v>
      </c>
      <c r="T3934" t="s">
        <v>8310</v>
      </c>
      <c r="U3934" t="s">
        <v>8311</v>
      </c>
    </row>
    <row r="3935" spans="1:21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0">
        <f t="shared" si="124"/>
        <v>42538.968310185184</v>
      </c>
      <c r="L3935" s="13" t="str">
        <f t="shared" si="125"/>
        <v>2016</v>
      </c>
      <c r="M3935" s="10">
        <f>(((I3935/60)/60)/24)+DATE(1970,1,1)</f>
        <v>42568.029861111107</v>
      </c>
      <c r="N3935" t="b">
        <v>0</v>
      </c>
      <c r="O3935">
        <v>12</v>
      </c>
      <c r="P3935" t="b">
        <v>0</v>
      </c>
      <c r="Q3935" t="s">
        <v>8271</v>
      </c>
      <c r="R3935" s="6">
        <f>E3935/D3935</f>
        <v>0.15742857142857142</v>
      </c>
      <c r="S3935" s="5">
        <f>O3935/E3935</f>
        <v>1.0889292196007259E-2</v>
      </c>
      <c r="T3935" t="s">
        <v>8310</v>
      </c>
      <c r="U3935" t="s">
        <v>8311</v>
      </c>
    </row>
    <row r="3936" spans="1:21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0">
        <f t="shared" si="124"/>
        <v>42233.671747685185</v>
      </c>
      <c r="L3936" s="13" t="str">
        <f t="shared" si="125"/>
        <v>2015</v>
      </c>
      <c r="M3936" s="10">
        <f>(((I3936/60)/60)/24)+DATE(1970,1,1)</f>
        <v>42278.541666666672</v>
      </c>
      <c r="N3936" t="b">
        <v>0</v>
      </c>
      <c r="O3936">
        <v>12</v>
      </c>
      <c r="P3936" t="b">
        <v>0</v>
      </c>
      <c r="Q3936" t="s">
        <v>8271</v>
      </c>
      <c r="R3936" s="6">
        <f>E3936/D3936</f>
        <v>0.11</v>
      </c>
      <c r="S3936" s="5">
        <f>O3936/E3936</f>
        <v>2.181818181818182E-2</v>
      </c>
      <c r="T3936" t="s">
        <v>8310</v>
      </c>
      <c r="U3936" t="s">
        <v>8311</v>
      </c>
    </row>
    <row r="3937" spans="1:21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0">
        <f t="shared" si="124"/>
        <v>42221.656782407401</v>
      </c>
      <c r="L3937" s="13" t="str">
        <f t="shared" si="125"/>
        <v>2015</v>
      </c>
      <c r="M3937" s="10">
        <f>(((I3937/60)/60)/24)+DATE(1970,1,1)</f>
        <v>42281.656782407401</v>
      </c>
      <c r="N3937" t="b">
        <v>0</v>
      </c>
      <c r="O3937">
        <v>23</v>
      </c>
      <c r="P3937" t="b">
        <v>0</v>
      </c>
      <c r="Q3937" t="s">
        <v>8271</v>
      </c>
      <c r="R3937" s="6">
        <f>E3937/D3937</f>
        <v>0.43833333333333335</v>
      </c>
      <c r="S3937" s="5">
        <f>O3937/E3937</f>
        <v>1.7490494296577948E-2</v>
      </c>
      <c r="T3937" t="s">
        <v>8310</v>
      </c>
      <c r="U3937" t="s">
        <v>8311</v>
      </c>
    </row>
    <row r="3938" spans="1:21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0">
        <f t="shared" si="124"/>
        <v>42675.262962962966</v>
      </c>
      <c r="L3938" s="13" t="str">
        <f t="shared" si="125"/>
        <v>2016</v>
      </c>
      <c r="M3938" s="10">
        <f>(((I3938/60)/60)/24)+DATE(1970,1,1)</f>
        <v>42705.304629629631</v>
      </c>
      <c r="N3938" t="b">
        <v>0</v>
      </c>
      <c r="O3938">
        <v>0</v>
      </c>
      <c r="P3938" t="b">
        <v>0</v>
      </c>
      <c r="Q3938" t="s">
        <v>8271</v>
      </c>
      <c r="R3938" s="6">
        <f>E3938/D3938</f>
        <v>0</v>
      </c>
      <c r="S3938" s="5" t="e">
        <f>O3938/E3938</f>
        <v>#DIV/0!</v>
      </c>
      <c r="T3938" t="s">
        <v>8310</v>
      </c>
      <c r="U3938" t="s">
        <v>8311</v>
      </c>
    </row>
    <row r="3939" spans="1:21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0">
        <f t="shared" si="124"/>
        <v>42534.631481481483</v>
      </c>
      <c r="L3939" s="13" t="str">
        <f t="shared" si="125"/>
        <v>2016</v>
      </c>
      <c r="M3939" s="10">
        <f>(((I3939/60)/60)/24)+DATE(1970,1,1)</f>
        <v>42562.631481481483</v>
      </c>
      <c r="N3939" t="b">
        <v>0</v>
      </c>
      <c r="O3939">
        <v>10</v>
      </c>
      <c r="P3939" t="b">
        <v>0</v>
      </c>
      <c r="Q3939" t="s">
        <v>8271</v>
      </c>
      <c r="R3939" s="6">
        <f>E3939/D3939</f>
        <v>0.86135181975736563</v>
      </c>
      <c r="S3939" s="5">
        <f>O3939/E3939</f>
        <v>4.0241448692152921E-3</v>
      </c>
      <c r="T3939" t="s">
        <v>8310</v>
      </c>
      <c r="U3939" t="s">
        <v>8311</v>
      </c>
    </row>
    <row r="3940" spans="1:21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0">
        <f t="shared" si="124"/>
        <v>42151.905717592599</v>
      </c>
      <c r="L3940" s="13" t="str">
        <f t="shared" si="125"/>
        <v>2015</v>
      </c>
      <c r="M3940" s="10">
        <f>(((I3940/60)/60)/24)+DATE(1970,1,1)</f>
        <v>42182.905717592599</v>
      </c>
      <c r="N3940" t="b">
        <v>0</v>
      </c>
      <c r="O3940">
        <v>5</v>
      </c>
      <c r="P3940" t="b">
        <v>0</v>
      </c>
      <c r="Q3940" t="s">
        <v>8271</v>
      </c>
      <c r="R3940" s="6">
        <f>E3940/D3940</f>
        <v>0.12196620583717357</v>
      </c>
      <c r="S3940" s="5">
        <f>O3940/E3940</f>
        <v>1.2594458438287154E-2</v>
      </c>
      <c r="T3940" t="s">
        <v>8310</v>
      </c>
      <c r="U3940" t="s">
        <v>8311</v>
      </c>
    </row>
    <row r="3941" spans="1:21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0">
        <f t="shared" si="124"/>
        <v>41915.400219907409</v>
      </c>
      <c r="L3941" s="13" t="str">
        <f t="shared" si="125"/>
        <v>2014</v>
      </c>
      <c r="M3941" s="10">
        <f>(((I3941/60)/60)/24)+DATE(1970,1,1)</f>
        <v>41919.1875</v>
      </c>
      <c r="N3941" t="b">
        <v>0</v>
      </c>
      <c r="O3941">
        <v>1</v>
      </c>
      <c r="P3941" t="b">
        <v>0</v>
      </c>
      <c r="Q3941" t="s">
        <v>8271</v>
      </c>
      <c r="R3941" s="6">
        <f>E3941/D3941</f>
        <v>1E-3</v>
      </c>
      <c r="S3941" s="5">
        <f>O3941/E3941</f>
        <v>0.2</v>
      </c>
      <c r="T3941" t="s">
        <v>8310</v>
      </c>
      <c r="U3941" t="s">
        <v>8311</v>
      </c>
    </row>
    <row r="3942" spans="1:21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0">
        <f t="shared" si="124"/>
        <v>41961.492488425924</v>
      </c>
      <c r="L3942" s="13" t="str">
        <f t="shared" si="125"/>
        <v>2014</v>
      </c>
      <c r="M3942" s="10">
        <f>(((I3942/60)/60)/24)+DATE(1970,1,1)</f>
        <v>42006.492488425924</v>
      </c>
      <c r="N3942" t="b">
        <v>0</v>
      </c>
      <c r="O3942">
        <v>2</v>
      </c>
      <c r="P3942" t="b">
        <v>0</v>
      </c>
      <c r="Q3942" t="s">
        <v>8271</v>
      </c>
      <c r="R3942" s="6">
        <f>E3942/D3942</f>
        <v>2.2000000000000001E-3</v>
      </c>
      <c r="S3942" s="5">
        <f>O3942/E3942</f>
        <v>0.18181818181818182</v>
      </c>
      <c r="T3942" t="s">
        <v>8310</v>
      </c>
      <c r="U3942" t="s">
        <v>8311</v>
      </c>
    </row>
    <row r="3943" spans="1:21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0">
        <f t="shared" si="124"/>
        <v>41940.587233796294</v>
      </c>
      <c r="L3943" s="13" t="str">
        <f t="shared" si="125"/>
        <v>2014</v>
      </c>
      <c r="M3943" s="10">
        <f>(((I3943/60)/60)/24)+DATE(1970,1,1)</f>
        <v>41968.041666666672</v>
      </c>
      <c r="N3943" t="b">
        <v>0</v>
      </c>
      <c r="O3943">
        <v>2</v>
      </c>
      <c r="P3943" t="b">
        <v>0</v>
      </c>
      <c r="Q3943" t="s">
        <v>8271</v>
      </c>
      <c r="R3943" s="6">
        <f>E3943/D3943</f>
        <v>9.0909090909090905E-3</v>
      </c>
      <c r="S3943" s="5">
        <f>O3943/E3943</f>
        <v>0.04</v>
      </c>
      <c r="T3943" t="s">
        <v>8310</v>
      </c>
      <c r="U3943" t="s">
        <v>8311</v>
      </c>
    </row>
    <row r="3944" spans="1:21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0">
        <f t="shared" si="124"/>
        <v>42111.904097222221</v>
      </c>
      <c r="L3944" s="13" t="str">
        <f t="shared" si="125"/>
        <v>2015</v>
      </c>
      <c r="M3944" s="10">
        <f>(((I3944/60)/60)/24)+DATE(1970,1,1)</f>
        <v>42171.904097222221</v>
      </c>
      <c r="N3944" t="b">
        <v>0</v>
      </c>
      <c r="O3944">
        <v>0</v>
      </c>
      <c r="P3944" t="b">
        <v>0</v>
      </c>
      <c r="Q3944" t="s">
        <v>8271</v>
      </c>
      <c r="R3944" s="6">
        <f>E3944/D3944</f>
        <v>0</v>
      </c>
      <c r="S3944" s="5" t="e">
        <f>O3944/E3944</f>
        <v>#DIV/0!</v>
      </c>
      <c r="T3944" t="s">
        <v>8310</v>
      </c>
      <c r="U3944" t="s">
        <v>8311</v>
      </c>
    </row>
    <row r="3945" spans="1:21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0">
        <f t="shared" si="124"/>
        <v>42279.778564814813</v>
      </c>
      <c r="L3945" s="13" t="str">
        <f t="shared" si="125"/>
        <v>2015</v>
      </c>
      <c r="M3945" s="10">
        <f>(((I3945/60)/60)/24)+DATE(1970,1,1)</f>
        <v>42310.701388888891</v>
      </c>
      <c r="N3945" t="b">
        <v>0</v>
      </c>
      <c r="O3945">
        <v>13</v>
      </c>
      <c r="P3945" t="b">
        <v>0</v>
      </c>
      <c r="Q3945" t="s">
        <v>8271</v>
      </c>
      <c r="R3945" s="6">
        <f>E3945/D3945</f>
        <v>0.35639999999999999</v>
      </c>
      <c r="S3945" s="5">
        <f>O3945/E3945</f>
        <v>7.2951739618406283E-3</v>
      </c>
      <c r="T3945" t="s">
        <v>8310</v>
      </c>
      <c r="U3945" t="s">
        <v>8311</v>
      </c>
    </row>
    <row r="3946" spans="1:21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0">
        <f t="shared" si="124"/>
        <v>42213.662905092591</v>
      </c>
      <c r="L3946" s="13" t="str">
        <f t="shared" si="125"/>
        <v>2015</v>
      </c>
      <c r="M3946" s="10">
        <f>(((I3946/60)/60)/24)+DATE(1970,1,1)</f>
        <v>42243.662905092591</v>
      </c>
      <c r="N3946" t="b">
        <v>0</v>
      </c>
      <c r="O3946">
        <v>0</v>
      </c>
      <c r="P3946" t="b">
        <v>0</v>
      </c>
      <c r="Q3946" t="s">
        <v>8271</v>
      </c>
      <c r="R3946" s="6">
        <f>E3946/D3946</f>
        <v>0</v>
      </c>
      <c r="S3946" s="5" t="e">
        <f>O3946/E3946</f>
        <v>#DIV/0!</v>
      </c>
      <c r="T3946" t="s">
        <v>8310</v>
      </c>
      <c r="U3946" t="s">
        <v>8311</v>
      </c>
    </row>
    <row r="3947" spans="1:21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0">
        <f t="shared" si="124"/>
        <v>42109.801712962959</v>
      </c>
      <c r="L3947" s="13" t="str">
        <f t="shared" si="125"/>
        <v>2015</v>
      </c>
      <c r="M3947" s="10">
        <f>(((I3947/60)/60)/24)+DATE(1970,1,1)</f>
        <v>42139.801712962959</v>
      </c>
      <c r="N3947" t="b">
        <v>0</v>
      </c>
      <c r="O3947">
        <v>1</v>
      </c>
      <c r="P3947" t="b">
        <v>0</v>
      </c>
      <c r="Q3947" t="s">
        <v>8271</v>
      </c>
      <c r="R3947" s="6">
        <f>E3947/D3947</f>
        <v>2.5000000000000001E-3</v>
      </c>
      <c r="S3947" s="5">
        <f>O3947/E3947</f>
        <v>0.2</v>
      </c>
      <c r="T3947" t="s">
        <v>8310</v>
      </c>
      <c r="U3947" t="s">
        <v>8311</v>
      </c>
    </row>
    <row r="3948" spans="1:21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0">
        <f t="shared" si="124"/>
        <v>42031.833587962959</v>
      </c>
      <c r="L3948" s="13" t="str">
        <f t="shared" si="125"/>
        <v>2015</v>
      </c>
      <c r="M3948" s="10">
        <f>(((I3948/60)/60)/24)+DATE(1970,1,1)</f>
        <v>42063.333333333328</v>
      </c>
      <c r="N3948" t="b">
        <v>0</v>
      </c>
      <c r="O3948">
        <v>5</v>
      </c>
      <c r="P3948" t="b">
        <v>0</v>
      </c>
      <c r="Q3948" t="s">
        <v>8271</v>
      </c>
      <c r="R3948" s="6">
        <f>E3948/D3948</f>
        <v>3.2500000000000001E-2</v>
      </c>
      <c r="S3948" s="5">
        <f>O3948/E3948</f>
        <v>2.564102564102564E-2</v>
      </c>
      <c r="T3948" t="s">
        <v>8310</v>
      </c>
      <c r="U3948" t="s">
        <v>8311</v>
      </c>
    </row>
    <row r="3949" spans="1:21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0">
        <f t="shared" si="124"/>
        <v>42615.142870370371</v>
      </c>
      <c r="L3949" s="13" t="str">
        <f t="shared" si="125"/>
        <v>2016</v>
      </c>
      <c r="M3949" s="10">
        <f>(((I3949/60)/60)/24)+DATE(1970,1,1)</f>
        <v>42645.142870370371</v>
      </c>
      <c r="N3949" t="b">
        <v>0</v>
      </c>
      <c r="O3949">
        <v>2</v>
      </c>
      <c r="P3949" t="b">
        <v>0</v>
      </c>
      <c r="Q3949" t="s">
        <v>8271</v>
      </c>
      <c r="R3949" s="6">
        <f>E3949/D3949</f>
        <v>3.3666666666666664E-2</v>
      </c>
      <c r="S3949" s="5">
        <f>O3949/E3949</f>
        <v>1.9801980198019802E-2</v>
      </c>
      <c r="T3949" t="s">
        <v>8310</v>
      </c>
      <c r="U3949" t="s">
        <v>8311</v>
      </c>
    </row>
    <row r="3950" spans="1:21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0">
        <f t="shared" si="124"/>
        <v>41829.325497685182</v>
      </c>
      <c r="L3950" s="13" t="str">
        <f t="shared" si="125"/>
        <v>2014</v>
      </c>
      <c r="M3950" s="10">
        <f>(((I3950/60)/60)/24)+DATE(1970,1,1)</f>
        <v>41889.325497685182</v>
      </c>
      <c r="N3950" t="b">
        <v>0</v>
      </c>
      <c r="O3950">
        <v>0</v>
      </c>
      <c r="P3950" t="b">
        <v>0</v>
      </c>
      <c r="Q3950" t="s">
        <v>8271</v>
      </c>
      <c r="R3950" s="6">
        <f>E3950/D3950</f>
        <v>0</v>
      </c>
      <c r="S3950" s="5" t="e">
        <f>O3950/E3950</f>
        <v>#DIV/0!</v>
      </c>
      <c r="T3950" t="s">
        <v>8310</v>
      </c>
      <c r="U3950" t="s">
        <v>8311</v>
      </c>
    </row>
    <row r="3951" spans="1:21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0">
        <f t="shared" si="124"/>
        <v>42016.120613425926</v>
      </c>
      <c r="L3951" s="13" t="str">
        <f t="shared" si="125"/>
        <v>2015</v>
      </c>
      <c r="M3951" s="10">
        <f>(((I3951/60)/60)/24)+DATE(1970,1,1)</f>
        <v>42046.120613425926</v>
      </c>
      <c r="N3951" t="b">
        <v>0</v>
      </c>
      <c r="O3951">
        <v>32</v>
      </c>
      <c r="P3951" t="b">
        <v>0</v>
      </c>
      <c r="Q3951" t="s">
        <v>8271</v>
      </c>
      <c r="R3951" s="6">
        <f>E3951/D3951</f>
        <v>0.15770000000000001</v>
      </c>
      <c r="S3951" s="5">
        <f>O3951/E3951</f>
        <v>2.0291693088142042E-2</v>
      </c>
      <c r="T3951" t="s">
        <v>8310</v>
      </c>
      <c r="U3951" t="s">
        <v>8311</v>
      </c>
    </row>
    <row r="3952" spans="1:21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0">
        <f t="shared" si="124"/>
        <v>42439.702314814815</v>
      </c>
      <c r="L3952" s="13" t="str">
        <f t="shared" si="125"/>
        <v>2016</v>
      </c>
      <c r="M3952" s="10">
        <f>(((I3952/60)/60)/24)+DATE(1970,1,1)</f>
        <v>42468.774305555555</v>
      </c>
      <c r="N3952" t="b">
        <v>0</v>
      </c>
      <c r="O3952">
        <v>1</v>
      </c>
      <c r="P3952" t="b">
        <v>0</v>
      </c>
      <c r="Q3952" t="s">
        <v>8271</v>
      </c>
      <c r="R3952" s="6">
        <f>E3952/D3952</f>
        <v>6.2500000000000003E-3</v>
      </c>
      <c r="S3952" s="5">
        <f>O3952/E3952</f>
        <v>0.04</v>
      </c>
      <c r="T3952" t="s">
        <v>8310</v>
      </c>
      <c r="U3952" t="s">
        <v>8311</v>
      </c>
    </row>
    <row r="3953" spans="1:21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0">
        <f t="shared" si="124"/>
        <v>42433.825717592597</v>
      </c>
      <c r="L3953" s="13" t="str">
        <f t="shared" si="125"/>
        <v>2016</v>
      </c>
      <c r="M3953" s="10">
        <f>(((I3953/60)/60)/24)+DATE(1970,1,1)</f>
        <v>42493.784050925926</v>
      </c>
      <c r="N3953" t="b">
        <v>0</v>
      </c>
      <c r="O3953">
        <v>1</v>
      </c>
      <c r="P3953" t="b">
        <v>0</v>
      </c>
      <c r="Q3953" t="s">
        <v>8271</v>
      </c>
      <c r="R3953" s="6">
        <f>E3953/D3953</f>
        <v>5.0000000000000004E-6</v>
      </c>
      <c r="S3953" s="5">
        <f>O3953/E3953</f>
        <v>1</v>
      </c>
      <c r="T3953" t="s">
        <v>8310</v>
      </c>
      <c r="U3953" t="s">
        <v>8311</v>
      </c>
    </row>
    <row r="3954" spans="1:21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0">
        <f t="shared" si="124"/>
        <v>42243.790393518517</v>
      </c>
      <c r="L3954" s="13" t="str">
        <f t="shared" si="125"/>
        <v>2015</v>
      </c>
      <c r="M3954" s="10">
        <f>(((I3954/60)/60)/24)+DATE(1970,1,1)</f>
        <v>42303.790393518517</v>
      </c>
      <c r="N3954" t="b">
        <v>0</v>
      </c>
      <c r="O3954">
        <v>1</v>
      </c>
      <c r="P3954" t="b">
        <v>0</v>
      </c>
      <c r="Q3954" t="s">
        <v>8271</v>
      </c>
      <c r="R3954" s="6">
        <f>E3954/D3954</f>
        <v>9.6153846153846159E-4</v>
      </c>
      <c r="S3954" s="5">
        <f>O3954/E3954</f>
        <v>0.04</v>
      </c>
      <c r="T3954" t="s">
        <v>8310</v>
      </c>
      <c r="U3954" t="s">
        <v>8311</v>
      </c>
    </row>
    <row r="3955" spans="1:21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0">
        <f t="shared" si="124"/>
        <v>42550.048449074078</v>
      </c>
      <c r="L3955" s="13" t="str">
        <f t="shared" si="125"/>
        <v>2016</v>
      </c>
      <c r="M3955" s="10">
        <f>(((I3955/60)/60)/24)+DATE(1970,1,1)</f>
        <v>42580.978472222225</v>
      </c>
      <c r="N3955" t="b">
        <v>0</v>
      </c>
      <c r="O3955">
        <v>0</v>
      </c>
      <c r="P3955" t="b">
        <v>0</v>
      </c>
      <c r="Q3955" t="s">
        <v>8271</v>
      </c>
      <c r="R3955" s="6">
        <f>E3955/D3955</f>
        <v>0</v>
      </c>
      <c r="S3955" s="5" t="e">
        <f>O3955/E3955</f>
        <v>#DIV/0!</v>
      </c>
      <c r="T3955" t="s">
        <v>8310</v>
      </c>
      <c r="U3955" t="s">
        <v>8311</v>
      </c>
    </row>
    <row r="3956" spans="1:21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0">
        <f t="shared" si="124"/>
        <v>41774.651203703703</v>
      </c>
      <c r="L3956" s="13" t="str">
        <f t="shared" si="125"/>
        <v>2014</v>
      </c>
      <c r="M3956" s="10">
        <f>(((I3956/60)/60)/24)+DATE(1970,1,1)</f>
        <v>41834.651203703703</v>
      </c>
      <c r="N3956" t="b">
        <v>0</v>
      </c>
      <c r="O3956">
        <v>0</v>
      </c>
      <c r="P3956" t="b">
        <v>0</v>
      </c>
      <c r="Q3956" t="s">
        <v>8271</v>
      </c>
      <c r="R3956" s="6">
        <f>E3956/D3956</f>
        <v>0</v>
      </c>
      <c r="S3956" s="5" t="e">
        <f>O3956/E3956</f>
        <v>#DIV/0!</v>
      </c>
      <c r="T3956" t="s">
        <v>8310</v>
      </c>
      <c r="U3956" t="s">
        <v>8311</v>
      </c>
    </row>
    <row r="3957" spans="1:21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0">
        <f t="shared" si="124"/>
        <v>42306.848854166667</v>
      </c>
      <c r="L3957" s="13" t="str">
        <f t="shared" si="125"/>
        <v>2015</v>
      </c>
      <c r="M3957" s="10">
        <f>(((I3957/60)/60)/24)+DATE(1970,1,1)</f>
        <v>42336.890520833331</v>
      </c>
      <c r="N3957" t="b">
        <v>0</v>
      </c>
      <c r="O3957">
        <v>8</v>
      </c>
      <c r="P3957" t="b">
        <v>0</v>
      </c>
      <c r="Q3957" t="s">
        <v>8271</v>
      </c>
      <c r="R3957" s="6">
        <f>E3957/D3957</f>
        <v>0.24285714285714285</v>
      </c>
      <c r="S3957" s="5">
        <f>O3957/E3957</f>
        <v>1.8823529411764704E-2</v>
      </c>
      <c r="T3957" t="s">
        <v>8310</v>
      </c>
      <c r="U3957" t="s">
        <v>8311</v>
      </c>
    </row>
    <row r="3958" spans="1:21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0">
        <f t="shared" si="124"/>
        <v>42457.932025462964</v>
      </c>
      <c r="L3958" s="13" t="str">
        <f t="shared" si="125"/>
        <v>2016</v>
      </c>
      <c r="M3958" s="10">
        <f>(((I3958/60)/60)/24)+DATE(1970,1,1)</f>
        <v>42485.013888888891</v>
      </c>
      <c r="N3958" t="b">
        <v>0</v>
      </c>
      <c r="O3958">
        <v>0</v>
      </c>
      <c r="P3958" t="b">
        <v>0</v>
      </c>
      <c r="Q3958" t="s">
        <v>8271</v>
      </c>
      <c r="R3958" s="6">
        <f>E3958/D3958</f>
        <v>0</v>
      </c>
      <c r="S3958" s="5" t="e">
        <f>O3958/E3958</f>
        <v>#DIV/0!</v>
      </c>
      <c r="T3958" t="s">
        <v>8310</v>
      </c>
      <c r="U3958" t="s">
        <v>8311</v>
      </c>
    </row>
    <row r="3959" spans="1:21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0">
        <f t="shared" si="124"/>
        <v>42513.976319444439</v>
      </c>
      <c r="L3959" s="13" t="str">
        <f t="shared" si="125"/>
        <v>2016</v>
      </c>
      <c r="M3959" s="10">
        <f>(((I3959/60)/60)/24)+DATE(1970,1,1)</f>
        <v>42559.976319444439</v>
      </c>
      <c r="N3959" t="b">
        <v>0</v>
      </c>
      <c r="O3959">
        <v>1</v>
      </c>
      <c r="P3959" t="b">
        <v>0</v>
      </c>
      <c r="Q3959" t="s">
        <v>8271</v>
      </c>
      <c r="R3959" s="6">
        <f>E3959/D3959</f>
        <v>2.5000000000000001E-4</v>
      </c>
      <c r="S3959" s="5">
        <f>O3959/E3959</f>
        <v>0.14285714285714285</v>
      </c>
      <c r="T3959" t="s">
        <v>8310</v>
      </c>
      <c r="U3959" t="s">
        <v>8311</v>
      </c>
    </row>
    <row r="3960" spans="1:21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0">
        <f t="shared" si="124"/>
        <v>41816.950370370374</v>
      </c>
      <c r="L3960" s="13" t="str">
        <f t="shared" si="125"/>
        <v>2014</v>
      </c>
      <c r="M3960" s="10">
        <f>(((I3960/60)/60)/24)+DATE(1970,1,1)</f>
        <v>41853.583333333336</v>
      </c>
      <c r="N3960" t="b">
        <v>0</v>
      </c>
      <c r="O3960">
        <v>16</v>
      </c>
      <c r="P3960" t="b">
        <v>0</v>
      </c>
      <c r="Q3960" t="s">
        <v>8271</v>
      </c>
      <c r="R3960" s="6">
        <f>E3960/D3960</f>
        <v>0.32050000000000001</v>
      </c>
      <c r="S3960" s="5">
        <f>O3960/E3960</f>
        <v>2.4960998439937598E-2</v>
      </c>
      <c r="T3960" t="s">
        <v>8310</v>
      </c>
      <c r="U3960" t="s">
        <v>8311</v>
      </c>
    </row>
    <row r="3961" spans="1:21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0">
        <f t="shared" si="124"/>
        <v>41880.788842592592</v>
      </c>
      <c r="L3961" s="13" t="str">
        <f t="shared" si="125"/>
        <v>2014</v>
      </c>
      <c r="M3961" s="10">
        <f>(((I3961/60)/60)/24)+DATE(1970,1,1)</f>
        <v>41910.788842592592</v>
      </c>
      <c r="N3961" t="b">
        <v>0</v>
      </c>
      <c r="O3961">
        <v>12</v>
      </c>
      <c r="P3961" t="b">
        <v>0</v>
      </c>
      <c r="Q3961" t="s">
        <v>8271</v>
      </c>
      <c r="R3961" s="6">
        <f>E3961/D3961</f>
        <v>0.24333333333333335</v>
      </c>
      <c r="S3961" s="5">
        <f>O3961/E3961</f>
        <v>4.1095890410958902E-2</v>
      </c>
      <c r="T3961" t="s">
        <v>8310</v>
      </c>
      <c r="U3961" t="s">
        <v>8311</v>
      </c>
    </row>
    <row r="3962" spans="1:21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0">
        <f t="shared" si="124"/>
        <v>42342.845555555556</v>
      </c>
      <c r="L3962" s="13" t="str">
        <f t="shared" si="125"/>
        <v>2015</v>
      </c>
      <c r="M3962" s="10">
        <f>(((I3962/60)/60)/24)+DATE(1970,1,1)</f>
        <v>42372.845555555556</v>
      </c>
      <c r="N3962" t="b">
        <v>0</v>
      </c>
      <c r="O3962">
        <v>4</v>
      </c>
      <c r="P3962" t="b">
        <v>0</v>
      </c>
      <c r="Q3962" t="s">
        <v>8271</v>
      </c>
      <c r="R3962" s="6">
        <f>E3962/D3962</f>
        <v>1.4999999999999999E-2</v>
      </c>
      <c r="S3962" s="5">
        <f>O3962/E3962</f>
        <v>8.8888888888888892E-2</v>
      </c>
      <c r="T3962" t="s">
        <v>8310</v>
      </c>
      <c r="U3962" t="s">
        <v>8311</v>
      </c>
    </row>
    <row r="3963" spans="1:21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0">
        <f t="shared" si="124"/>
        <v>41745.891319444447</v>
      </c>
      <c r="L3963" s="13" t="str">
        <f t="shared" si="125"/>
        <v>2014</v>
      </c>
      <c r="M3963" s="10">
        <f>(((I3963/60)/60)/24)+DATE(1970,1,1)</f>
        <v>41767.891319444447</v>
      </c>
      <c r="N3963" t="b">
        <v>0</v>
      </c>
      <c r="O3963">
        <v>2</v>
      </c>
      <c r="P3963" t="b">
        <v>0</v>
      </c>
      <c r="Q3963" t="s">
        <v>8271</v>
      </c>
      <c r="R3963" s="6">
        <f>E3963/D3963</f>
        <v>4.1999999999999997E-3</v>
      </c>
      <c r="S3963" s="5">
        <f>O3963/E3963</f>
        <v>9.5238095238095233E-2</v>
      </c>
      <c r="T3963" t="s">
        <v>8310</v>
      </c>
      <c r="U3963" t="s">
        <v>8311</v>
      </c>
    </row>
    <row r="3964" spans="1:21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0">
        <f t="shared" si="124"/>
        <v>42311.621458333335</v>
      </c>
      <c r="L3964" s="13" t="str">
        <f t="shared" si="125"/>
        <v>2015</v>
      </c>
      <c r="M3964" s="10">
        <f>(((I3964/60)/60)/24)+DATE(1970,1,1)</f>
        <v>42336.621458333335</v>
      </c>
      <c r="N3964" t="b">
        <v>0</v>
      </c>
      <c r="O3964">
        <v>3</v>
      </c>
      <c r="P3964" t="b">
        <v>0</v>
      </c>
      <c r="Q3964" t="s">
        <v>8271</v>
      </c>
      <c r="R3964" s="6">
        <f>E3964/D3964</f>
        <v>3.214285714285714E-2</v>
      </c>
      <c r="S3964" s="5">
        <f>O3964/E3964</f>
        <v>6.6666666666666666E-2</v>
      </c>
      <c r="T3964" t="s">
        <v>8310</v>
      </c>
      <c r="U3964" t="s">
        <v>8311</v>
      </c>
    </row>
    <row r="3965" spans="1:21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0">
        <f t="shared" si="124"/>
        <v>42296.154131944444</v>
      </c>
      <c r="L3965" s="13" t="str">
        <f t="shared" si="125"/>
        <v>2015</v>
      </c>
      <c r="M3965" s="10">
        <f>(((I3965/60)/60)/24)+DATE(1970,1,1)</f>
        <v>42326.195798611108</v>
      </c>
      <c r="N3965" t="b">
        <v>0</v>
      </c>
      <c r="O3965">
        <v>0</v>
      </c>
      <c r="P3965" t="b">
        <v>0</v>
      </c>
      <c r="Q3965" t="s">
        <v>8271</v>
      </c>
      <c r="R3965" s="6">
        <f>E3965/D3965</f>
        <v>0</v>
      </c>
      <c r="S3965" s="5" t="e">
        <f>O3965/E3965</f>
        <v>#DIV/0!</v>
      </c>
      <c r="T3965" t="s">
        <v>8310</v>
      </c>
      <c r="U3965" t="s">
        <v>8311</v>
      </c>
    </row>
    <row r="3966" spans="1:21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0">
        <f t="shared" si="124"/>
        <v>42053.722060185188</v>
      </c>
      <c r="L3966" s="13" t="str">
        <f t="shared" si="125"/>
        <v>2015</v>
      </c>
      <c r="M3966" s="10">
        <f>(((I3966/60)/60)/24)+DATE(1970,1,1)</f>
        <v>42113.680393518516</v>
      </c>
      <c r="N3966" t="b">
        <v>0</v>
      </c>
      <c r="O3966">
        <v>3</v>
      </c>
      <c r="P3966" t="b">
        <v>0</v>
      </c>
      <c r="Q3966" t="s">
        <v>8271</v>
      </c>
      <c r="R3966" s="6">
        <f>E3966/D3966</f>
        <v>6.3E-2</v>
      </c>
      <c r="S3966" s="5">
        <f>O3966/E3966</f>
        <v>2.3809523809523808E-2</v>
      </c>
      <c r="T3966" t="s">
        <v>8310</v>
      </c>
      <c r="U3966" t="s">
        <v>8311</v>
      </c>
    </row>
    <row r="3967" spans="1:21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0">
        <f t="shared" si="124"/>
        <v>42414.235879629632</v>
      </c>
      <c r="L3967" s="13" t="str">
        <f t="shared" si="125"/>
        <v>2016</v>
      </c>
      <c r="M3967" s="10">
        <f>(((I3967/60)/60)/24)+DATE(1970,1,1)</f>
        <v>42474.194212962961</v>
      </c>
      <c r="N3967" t="b">
        <v>0</v>
      </c>
      <c r="O3967">
        <v>4</v>
      </c>
      <c r="P3967" t="b">
        <v>0</v>
      </c>
      <c r="Q3967" t="s">
        <v>8271</v>
      </c>
      <c r="R3967" s="6">
        <f>E3967/D3967</f>
        <v>0.14249999999999999</v>
      </c>
      <c r="S3967" s="5">
        <f>O3967/E3967</f>
        <v>1.4035087719298246E-2</v>
      </c>
      <c r="T3967" t="s">
        <v>8310</v>
      </c>
      <c r="U3967" t="s">
        <v>8311</v>
      </c>
    </row>
    <row r="3968" spans="1:21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0">
        <f t="shared" si="124"/>
        <v>41801.711550925924</v>
      </c>
      <c r="L3968" s="13" t="str">
        <f t="shared" si="125"/>
        <v>2014</v>
      </c>
      <c r="M3968" s="10">
        <f>(((I3968/60)/60)/24)+DATE(1970,1,1)</f>
        <v>41844.124305555553</v>
      </c>
      <c r="N3968" t="b">
        <v>0</v>
      </c>
      <c r="O3968">
        <v>2</v>
      </c>
      <c r="P3968" t="b">
        <v>0</v>
      </c>
      <c r="Q3968" t="s">
        <v>8271</v>
      </c>
      <c r="R3968" s="6">
        <f>E3968/D3968</f>
        <v>6.0000000000000001E-3</v>
      </c>
      <c r="S3968" s="5">
        <f>O3968/E3968</f>
        <v>4.4444444444444446E-2</v>
      </c>
      <c r="T3968" t="s">
        <v>8310</v>
      </c>
      <c r="U3968" t="s">
        <v>8311</v>
      </c>
    </row>
    <row r="3969" spans="1:21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0">
        <f t="shared" si="124"/>
        <v>42770.290590277778</v>
      </c>
      <c r="L3969" s="13" t="str">
        <f t="shared" si="125"/>
        <v>2017</v>
      </c>
      <c r="M3969" s="10">
        <f>(((I3969/60)/60)/24)+DATE(1970,1,1)</f>
        <v>42800.290590277778</v>
      </c>
      <c r="N3969" t="b">
        <v>0</v>
      </c>
      <c r="O3969">
        <v>10</v>
      </c>
      <c r="P3969" t="b">
        <v>0</v>
      </c>
      <c r="Q3969" t="s">
        <v>8271</v>
      </c>
      <c r="R3969" s="6">
        <f>E3969/D3969</f>
        <v>0.2411764705882353</v>
      </c>
      <c r="S3969" s="5">
        <f>O3969/E3969</f>
        <v>2.4390243902439025E-2</v>
      </c>
      <c r="T3969" t="s">
        <v>8310</v>
      </c>
      <c r="U3969" t="s">
        <v>8311</v>
      </c>
    </row>
    <row r="3970" spans="1:21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0">
        <f t="shared" si="124"/>
        <v>42452.815659722226</v>
      </c>
      <c r="L3970" s="13" t="str">
        <f t="shared" si="125"/>
        <v>2016</v>
      </c>
      <c r="M3970" s="10">
        <f>(((I3970/60)/60)/24)+DATE(1970,1,1)</f>
        <v>42512.815659722226</v>
      </c>
      <c r="N3970" t="b">
        <v>0</v>
      </c>
      <c r="O3970">
        <v>11</v>
      </c>
      <c r="P3970" t="b">
        <v>0</v>
      </c>
      <c r="Q3970" t="s">
        <v>8271</v>
      </c>
      <c r="R3970" s="6">
        <f>E3970/D3970</f>
        <v>0.10539999999999999</v>
      </c>
      <c r="S3970" s="5">
        <f>O3970/E3970</f>
        <v>2.0872865275142316E-2</v>
      </c>
      <c r="T3970" t="s">
        <v>8310</v>
      </c>
      <c r="U3970" t="s">
        <v>8311</v>
      </c>
    </row>
    <row r="3971" spans="1:21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0">
        <f t="shared" ref="K3971:K4034" si="126">(((J3971/60)/60)/24)+DATE(1970,1,1)</f>
        <v>42601.854699074072</v>
      </c>
      <c r="L3971" s="13" t="str">
        <f t="shared" ref="L3971:L4034" si="127">TEXT(K3971,"yyyy")</f>
        <v>2016</v>
      </c>
      <c r="M3971" s="10">
        <f>(((I3971/60)/60)/24)+DATE(1970,1,1)</f>
        <v>42611.163194444445</v>
      </c>
      <c r="N3971" t="b">
        <v>0</v>
      </c>
      <c r="O3971">
        <v>6</v>
      </c>
      <c r="P3971" t="b">
        <v>0</v>
      </c>
      <c r="Q3971" t="s">
        <v>8271</v>
      </c>
      <c r="R3971" s="6">
        <f>E3971/D3971</f>
        <v>7.4690265486725665E-2</v>
      </c>
      <c r="S3971" s="5">
        <f>O3971/E3971</f>
        <v>2.843601895734597E-2</v>
      </c>
      <c r="T3971" t="s">
        <v>8310</v>
      </c>
      <c r="U3971" t="s">
        <v>8311</v>
      </c>
    </row>
    <row r="3972" spans="1:21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0">
        <f t="shared" si="126"/>
        <v>42447.863553240735</v>
      </c>
      <c r="L3972" s="13" t="str">
        <f t="shared" si="127"/>
        <v>2016</v>
      </c>
      <c r="M3972" s="10">
        <f>(((I3972/60)/60)/24)+DATE(1970,1,1)</f>
        <v>42477.863553240735</v>
      </c>
      <c r="N3972" t="b">
        <v>0</v>
      </c>
      <c r="O3972">
        <v>2</v>
      </c>
      <c r="P3972" t="b">
        <v>0</v>
      </c>
      <c r="Q3972" t="s">
        <v>8271</v>
      </c>
      <c r="R3972" s="6">
        <f>E3972/D3972</f>
        <v>7.3333333333333334E-4</v>
      </c>
      <c r="S3972" s="5">
        <f>O3972/E3972</f>
        <v>0.18181818181818182</v>
      </c>
      <c r="T3972" t="s">
        <v>8310</v>
      </c>
      <c r="U3972" t="s">
        <v>8311</v>
      </c>
    </row>
    <row r="3973" spans="1:21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0">
        <f t="shared" si="126"/>
        <v>41811.536180555559</v>
      </c>
      <c r="L3973" s="13" t="str">
        <f t="shared" si="127"/>
        <v>2014</v>
      </c>
      <c r="M3973" s="10">
        <f>(((I3973/60)/60)/24)+DATE(1970,1,1)</f>
        <v>41841.536180555559</v>
      </c>
      <c r="N3973" t="b">
        <v>0</v>
      </c>
      <c r="O3973">
        <v>6</v>
      </c>
      <c r="P3973" t="b">
        <v>0</v>
      </c>
      <c r="Q3973" t="s">
        <v>8271</v>
      </c>
      <c r="R3973" s="6">
        <f>E3973/D3973</f>
        <v>9.7142857142857135E-3</v>
      </c>
      <c r="S3973" s="5">
        <f>O3973/E3973</f>
        <v>4.4117647058823532E-2</v>
      </c>
      <c r="T3973" t="s">
        <v>8310</v>
      </c>
      <c r="U3973" t="s">
        <v>8311</v>
      </c>
    </row>
    <row r="3974" spans="1:21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0">
        <f t="shared" si="126"/>
        <v>41981.067523148144</v>
      </c>
      <c r="L3974" s="13" t="str">
        <f t="shared" si="127"/>
        <v>2014</v>
      </c>
      <c r="M3974" s="10">
        <f>(((I3974/60)/60)/24)+DATE(1970,1,1)</f>
        <v>42041.067523148144</v>
      </c>
      <c r="N3974" t="b">
        <v>0</v>
      </c>
      <c r="O3974">
        <v>8</v>
      </c>
      <c r="P3974" t="b">
        <v>0</v>
      </c>
      <c r="Q3974" t="s">
        <v>8271</v>
      </c>
      <c r="R3974" s="6">
        <f>E3974/D3974</f>
        <v>0.21099999999999999</v>
      </c>
      <c r="S3974" s="5">
        <f>O3974/E3974</f>
        <v>3.7914691943127965E-2</v>
      </c>
      <c r="T3974" t="s">
        <v>8310</v>
      </c>
      <c r="U3974" t="s">
        <v>8311</v>
      </c>
    </row>
    <row r="3975" spans="1:21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0">
        <f t="shared" si="126"/>
        <v>42469.68414351852</v>
      </c>
      <c r="L3975" s="13" t="str">
        <f t="shared" si="127"/>
        <v>2016</v>
      </c>
      <c r="M3975" s="10">
        <f>(((I3975/60)/60)/24)+DATE(1970,1,1)</f>
        <v>42499.166666666672</v>
      </c>
      <c r="N3975" t="b">
        <v>0</v>
      </c>
      <c r="O3975">
        <v>37</v>
      </c>
      <c r="P3975" t="b">
        <v>0</v>
      </c>
      <c r="Q3975" t="s">
        <v>8271</v>
      </c>
      <c r="R3975" s="6">
        <f>E3975/D3975</f>
        <v>0.78100000000000003</v>
      </c>
      <c r="S3975" s="5">
        <f>O3975/E3975</f>
        <v>9.475032010243278E-3</v>
      </c>
      <c r="T3975" t="s">
        <v>8310</v>
      </c>
      <c r="U3975" t="s">
        <v>8311</v>
      </c>
    </row>
    <row r="3976" spans="1:21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0">
        <f t="shared" si="126"/>
        <v>42493.546851851846</v>
      </c>
      <c r="L3976" s="13" t="str">
        <f t="shared" si="127"/>
        <v>2016</v>
      </c>
      <c r="M3976" s="10">
        <f>(((I3976/60)/60)/24)+DATE(1970,1,1)</f>
        <v>42523.546851851846</v>
      </c>
      <c r="N3976" t="b">
        <v>0</v>
      </c>
      <c r="O3976">
        <v>11</v>
      </c>
      <c r="P3976" t="b">
        <v>0</v>
      </c>
      <c r="Q3976" t="s">
        <v>8271</v>
      </c>
      <c r="R3976" s="6">
        <f>E3976/D3976</f>
        <v>0.32</v>
      </c>
      <c r="S3976" s="5">
        <f>O3976/E3976</f>
        <v>3.4375000000000003E-2</v>
      </c>
      <c r="T3976" t="s">
        <v>8310</v>
      </c>
      <c r="U3976" t="s">
        <v>8311</v>
      </c>
    </row>
    <row r="3977" spans="1:21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0">
        <f t="shared" si="126"/>
        <v>42534.866875</v>
      </c>
      <c r="L3977" s="13" t="str">
        <f t="shared" si="127"/>
        <v>2016</v>
      </c>
      <c r="M3977" s="10">
        <f>(((I3977/60)/60)/24)+DATE(1970,1,1)</f>
        <v>42564.866875</v>
      </c>
      <c r="N3977" t="b">
        <v>0</v>
      </c>
      <c r="O3977">
        <v>0</v>
      </c>
      <c r="P3977" t="b">
        <v>0</v>
      </c>
      <c r="Q3977" t="s">
        <v>8271</v>
      </c>
      <c r="R3977" s="6">
        <f>E3977/D3977</f>
        <v>0</v>
      </c>
      <c r="S3977" s="5" t="e">
        <f>O3977/E3977</f>
        <v>#DIV/0!</v>
      </c>
      <c r="T3977" t="s">
        <v>8310</v>
      </c>
      <c r="U3977" t="s">
        <v>8311</v>
      </c>
    </row>
    <row r="3978" spans="1:21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0">
        <f t="shared" si="126"/>
        <v>41830.858344907407</v>
      </c>
      <c r="L3978" s="13" t="str">
        <f t="shared" si="127"/>
        <v>2014</v>
      </c>
      <c r="M3978" s="10">
        <f>(((I3978/60)/60)/24)+DATE(1970,1,1)</f>
        <v>41852.291666666664</v>
      </c>
      <c r="N3978" t="b">
        <v>0</v>
      </c>
      <c r="O3978">
        <v>10</v>
      </c>
      <c r="P3978" t="b">
        <v>0</v>
      </c>
      <c r="Q3978" t="s">
        <v>8271</v>
      </c>
      <c r="R3978" s="6">
        <f>E3978/D3978</f>
        <v>0.47692307692307695</v>
      </c>
      <c r="S3978" s="5">
        <f>O3978/E3978</f>
        <v>1.6129032258064516E-2</v>
      </c>
      <c r="T3978" t="s">
        <v>8310</v>
      </c>
      <c r="U3978" t="s">
        <v>8311</v>
      </c>
    </row>
    <row r="3979" spans="1:21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0">
        <f t="shared" si="126"/>
        <v>42543.788564814815</v>
      </c>
      <c r="L3979" s="13" t="str">
        <f t="shared" si="127"/>
        <v>2016</v>
      </c>
      <c r="M3979" s="10">
        <f>(((I3979/60)/60)/24)+DATE(1970,1,1)</f>
        <v>42573.788564814815</v>
      </c>
      <c r="N3979" t="b">
        <v>0</v>
      </c>
      <c r="O3979">
        <v>6</v>
      </c>
      <c r="P3979" t="b">
        <v>0</v>
      </c>
      <c r="Q3979" t="s">
        <v>8271</v>
      </c>
      <c r="R3979" s="6">
        <f>E3979/D3979</f>
        <v>1.4500000000000001E-2</v>
      </c>
      <c r="S3979" s="5">
        <f>O3979/E3979</f>
        <v>4.5977011494252873E-3</v>
      </c>
      <c r="T3979" t="s">
        <v>8310</v>
      </c>
      <c r="U3979" t="s">
        <v>8311</v>
      </c>
    </row>
    <row r="3980" spans="1:21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0">
        <f t="shared" si="126"/>
        <v>41975.642974537041</v>
      </c>
      <c r="L3980" s="13" t="str">
        <f t="shared" si="127"/>
        <v>2014</v>
      </c>
      <c r="M3980" s="10">
        <f>(((I3980/60)/60)/24)+DATE(1970,1,1)</f>
        <v>42035.642974537041</v>
      </c>
      <c r="N3980" t="b">
        <v>0</v>
      </c>
      <c r="O3980">
        <v>8</v>
      </c>
      <c r="P3980" t="b">
        <v>0</v>
      </c>
      <c r="Q3980" t="s">
        <v>8271</v>
      </c>
      <c r="R3980" s="6">
        <f>E3980/D3980</f>
        <v>0.107</v>
      </c>
      <c r="S3980" s="5">
        <f>O3980/E3980</f>
        <v>3.7383177570093455E-2</v>
      </c>
      <c r="T3980" t="s">
        <v>8310</v>
      </c>
      <c r="U3980" t="s">
        <v>8311</v>
      </c>
    </row>
    <row r="3981" spans="1:21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0">
        <f t="shared" si="126"/>
        <v>42069.903437500005</v>
      </c>
      <c r="L3981" s="13" t="str">
        <f t="shared" si="127"/>
        <v>2015</v>
      </c>
      <c r="M3981" s="10">
        <f>(((I3981/60)/60)/24)+DATE(1970,1,1)</f>
        <v>42092.833333333328</v>
      </c>
      <c r="N3981" t="b">
        <v>0</v>
      </c>
      <c r="O3981">
        <v>6</v>
      </c>
      <c r="P3981" t="b">
        <v>0</v>
      </c>
      <c r="Q3981" t="s">
        <v>8271</v>
      </c>
      <c r="R3981" s="6">
        <f>E3981/D3981</f>
        <v>1.8333333333333333E-2</v>
      </c>
      <c r="S3981" s="5">
        <f>O3981/E3981</f>
        <v>5.4545454545454543E-2</v>
      </c>
      <c r="T3981" t="s">
        <v>8310</v>
      </c>
      <c r="U3981" t="s">
        <v>8311</v>
      </c>
    </row>
    <row r="3982" spans="1:21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0">
        <f t="shared" si="126"/>
        <v>41795.598923611113</v>
      </c>
      <c r="L3982" s="13" t="str">
        <f t="shared" si="127"/>
        <v>2014</v>
      </c>
      <c r="M3982" s="10">
        <f>(((I3982/60)/60)/24)+DATE(1970,1,1)</f>
        <v>41825.598923611113</v>
      </c>
      <c r="N3982" t="b">
        <v>0</v>
      </c>
      <c r="O3982">
        <v>7</v>
      </c>
      <c r="P3982" t="b">
        <v>0</v>
      </c>
      <c r="Q3982" t="s">
        <v>8271</v>
      </c>
      <c r="R3982" s="6">
        <f>E3982/D3982</f>
        <v>0.18</v>
      </c>
      <c r="S3982" s="5">
        <f>O3982/E3982</f>
        <v>1.5555555555555555E-2</v>
      </c>
      <c r="T3982" t="s">
        <v>8310</v>
      </c>
      <c r="U3982" t="s">
        <v>8311</v>
      </c>
    </row>
    <row r="3983" spans="1:21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0">
        <f t="shared" si="126"/>
        <v>42508.179965277777</v>
      </c>
      <c r="L3983" s="13" t="str">
        <f t="shared" si="127"/>
        <v>2016</v>
      </c>
      <c r="M3983" s="10">
        <f>(((I3983/60)/60)/24)+DATE(1970,1,1)</f>
        <v>42568.179965277777</v>
      </c>
      <c r="N3983" t="b">
        <v>0</v>
      </c>
      <c r="O3983">
        <v>7</v>
      </c>
      <c r="P3983" t="b">
        <v>0</v>
      </c>
      <c r="Q3983" t="s">
        <v>8271</v>
      </c>
      <c r="R3983" s="6">
        <f>E3983/D3983</f>
        <v>4.0833333333333333E-2</v>
      </c>
      <c r="S3983" s="5">
        <f>O3983/E3983</f>
        <v>5.7142857142857143E-3</v>
      </c>
      <c r="T3983" t="s">
        <v>8310</v>
      </c>
      <c r="U3983" t="s">
        <v>8311</v>
      </c>
    </row>
    <row r="3984" spans="1:21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0">
        <f t="shared" si="126"/>
        <v>42132.809953703705</v>
      </c>
      <c r="L3984" s="13" t="str">
        <f t="shared" si="127"/>
        <v>2015</v>
      </c>
      <c r="M3984" s="10">
        <f>(((I3984/60)/60)/24)+DATE(1970,1,1)</f>
        <v>42192.809953703705</v>
      </c>
      <c r="N3984" t="b">
        <v>0</v>
      </c>
      <c r="O3984">
        <v>5</v>
      </c>
      <c r="P3984" t="b">
        <v>0</v>
      </c>
      <c r="Q3984" t="s">
        <v>8271</v>
      </c>
      <c r="R3984" s="6">
        <f>E3984/D3984</f>
        <v>0.2</v>
      </c>
      <c r="S3984" s="5">
        <f>O3984/E3984</f>
        <v>2.9411764705882353E-2</v>
      </c>
      <c r="T3984" t="s">
        <v>8310</v>
      </c>
      <c r="U3984" t="s">
        <v>8311</v>
      </c>
    </row>
    <row r="3985" spans="1:21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0">
        <f t="shared" si="126"/>
        <v>41747.86986111111</v>
      </c>
      <c r="L3985" s="13" t="str">
        <f t="shared" si="127"/>
        <v>2014</v>
      </c>
      <c r="M3985" s="10">
        <f>(((I3985/60)/60)/24)+DATE(1970,1,1)</f>
        <v>41779.290972222225</v>
      </c>
      <c r="N3985" t="b">
        <v>0</v>
      </c>
      <c r="O3985">
        <v>46</v>
      </c>
      <c r="P3985" t="b">
        <v>0</v>
      </c>
      <c r="Q3985" t="s">
        <v>8271</v>
      </c>
      <c r="R3985" s="6">
        <f>E3985/D3985</f>
        <v>0.34802513464991025</v>
      </c>
      <c r="S3985" s="5">
        <f>O3985/E3985</f>
        <v>1.1864843951508899E-2</v>
      </c>
      <c r="T3985" t="s">
        <v>8310</v>
      </c>
      <c r="U3985" t="s">
        <v>8311</v>
      </c>
    </row>
    <row r="3986" spans="1:21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0">
        <f t="shared" si="126"/>
        <v>41920.963472222218</v>
      </c>
      <c r="L3986" s="13" t="str">
        <f t="shared" si="127"/>
        <v>2014</v>
      </c>
      <c r="M3986" s="10">
        <f>(((I3986/60)/60)/24)+DATE(1970,1,1)</f>
        <v>41951</v>
      </c>
      <c r="N3986" t="b">
        <v>0</v>
      </c>
      <c r="O3986">
        <v>10</v>
      </c>
      <c r="P3986" t="b">
        <v>0</v>
      </c>
      <c r="Q3986" t="s">
        <v>8271</v>
      </c>
      <c r="R3986" s="6">
        <f>E3986/D3986</f>
        <v>6.3333333333333339E-2</v>
      </c>
      <c r="S3986" s="5">
        <f>O3986/E3986</f>
        <v>0.10526315789473684</v>
      </c>
      <c r="T3986" t="s">
        <v>8310</v>
      </c>
      <c r="U3986" t="s">
        <v>8311</v>
      </c>
    </row>
    <row r="3987" spans="1:21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0">
        <f t="shared" si="126"/>
        <v>42399.707407407404</v>
      </c>
      <c r="L3987" s="13" t="str">
        <f t="shared" si="127"/>
        <v>2016</v>
      </c>
      <c r="M3987" s="10">
        <f>(((I3987/60)/60)/24)+DATE(1970,1,1)</f>
        <v>42420.878472222219</v>
      </c>
      <c r="N3987" t="b">
        <v>0</v>
      </c>
      <c r="O3987">
        <v>19</v>
      </c>
      <c r="P3987" t="b">
        <v>0</v>
      </c>
      <c r="Q3987" t="s">
        <v>8271</v>
      </c>
      <c r="R3987" s="6">
        <f>E3987/D3987</f>
        <v>0.32050000000000001</v>
      </c>
      <c r="S3987" s="5">
        <f>O3987/E3987</f>
        <v>2.9641185647425898E-2</v>
      </c>
      <c r="T3987" t="s">
        <v>8310</v>
      </c>
      <c r="U3987" t="s">
        <v>8311</v>
      </c>
    </row>
    <row r="3988" spans="1:21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0">
        <f t="shared" si="126"/>
        <v>42467.548541666663</v>
      </c>
      <c r="L3988" s="13" t="str">
        <f t="shared" si="127"/>
        <v>2016</v>
      </c>
      <c r="M3988" s="10">
        <f>(((I3988/60)/60)/24)+DATE(1970,1,1)</f>
        <v>42496.544444444444</v>
      </c>
      <c r="N3988" t="b">
        <v>0</v>
      </c>
      <c r="O3988">
        <v>13</v>
      </c>
      <c r="P3988" t="b">
        <v>0</v>
      </c>
      <c r="Q3988" t="s">
        <v>8271</v>
      </c>
      <c r="R3988" s="6">
        <f>E3988/D3988</f>
        <v>9.7600000000000006E-2</v>
      </c>
      <c r="S3988" s="5">
        <f>O3988/E3988</f>
        <v>2.663934426229508E-2</v>
      </c>
      <c r="T3988" t="s">
        <v>8310</v>
      </c>
      <c r="U3988" t="s">
        <v>8311</v>
      </c>
    </row>
    <row r="3989" spans="1:21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0">
        <f t="shared" si="126"/>
        <v>41765.92465277778</v>
      </c>
      <c r="L3989" s="13" t="str">
        <f t="shared" si="127"/>
        <v>2014</v>
      </c>
      <c r="M3989" s="10">
        <f>(((I3989/60)/60)/24)+DATE(1970,1,1)</f>
        <v>41775.92465277778</v>
      </c>
      <c r="N3989" t="b">
        <v>0</v>
      </c>
      <c r="O3989">
        <v>13</v>
      </c>
      <c r="P3989" t="b">
        <v>0</v>
      </c>
      <c r="Q3989" t="s">
        <v>8271</v>
      </c>
      <c r="R3989" s="6">
        <f>E3989/D3989</f>
        <v>0.3775</v>
      </c>
      <c r="S3989" s="5">
        <f>O3989/E3989</f>
        <v>8.6092715231788075E-2</v>
      </c>
      <c r="T3989" t="s">
        <v>8310</v>
      </c>
      <c r="U3989" t="s">
        <v>8311</v>
      </c>
    </row>
    <row r="3990" spans="1:21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0">
        <f t="shared" si="126"/>
        <v>42230.08116898148</v>
      </c>
      <c r="L3990" s="13" t="str">
        <f t="shared" si="127"/>
        <v>2015</v>
      </c>
      <c r="M3990" s="10">
        <f>(((I3990/60)/60)/24)+DATE(1970,1,1)</f>
        <v>42245.08116898148</v>
      </c>
      <c r="N3990" t="b">
        <v>0</v>
      </c>
      <c r="O3990">
        <v>4</v>
      </c>
      <c r="P3990" t="b">
        <v>0</v>
      </c>
      <c r="Q3990" t="s">
        <v>8271</v>
      </c>
      <c r="R3990" s="6">
        <f>E3990/D3990</f>
        <v>2.1333333333333333E-2</v>
      </c>
      <c r="S3990" s="5">
        <f>O3990/E3990</f>
        <v>0.125</v>
      </c>
      <c r="T3990" t="s">
        <v>8310</v>
      </c>
      <c r="U3990" t="s">
        <v>8311</v>
      </c>
    </row>
    <row r="3991" spans="1:21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0">
        <f t="shared" si="126"/>
        <v>42286.749780092592</v>
      </c>
      <c r="L3991" s="13" t="str">
        <f t="shared" si="127"/>
        <v>2015</v>
      </c>
      <c r="M3991" s="10">
        <f>(((I3991/60)/60)/24)+DATE(1970,1,1)</f>
        <v>42316.791446759264</v>
      </c>
      <c r="N3991" t="b">
        <v>0</v>
      </c>
      <c r="O3991">
        <v>0</v>
      </c>
      <c r="P3991" t="b">
        <v>0</v>
      </c>
      <c r="Q3991" t="s">
        <v>8271</v>
      </c>
      <c r="R3991" s="6">
        <f>E3991/D3991</f>
        <v>0</v>
      </c>
      <c r="S3991" s="5" t="e">
        <f>O3991/E3991</f>
        <v>#DIV/0!</v>
      </c>
      <c r="T3991" t="s">
        <v>8310</v>
      </c>
      <c r="U3991" t="s">
        <v>8311</v>
      </c>
    </row>
    <row r="3992" spans="1:21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0">
        <f t="shared" si="126"/>
        <v>42401.672372685185</v>
      </c>
      <c r="L3992" s="13" t="str">
        <f t="shared" si="127"/>
        <v>2016</v>
      </c>
      <c r="M3992" s="10">
        <f>(((I3992/60)/60)/24)+DATE(1970,1,1)</f>
        <v>42431.672372685185</v>
      </c>
      <c r="N3992" t="b">
        <v>0</v>
      </c>
      <c r="O3992">
        <v>3</v>
      </c>
      <c r="P3992" t="b">
        <v>0</v>
      </c>
      <c r="Q3992" t="s">
        <v>8271</v>
      </c>
      <c r="R3992" s="6">
        <f>E3992/D3992</f>
        <v>4.1818181818181817E-2</v>
      </c>
      <c r="S3992" s="5">
        <f>O3992/E3992</f>
        <v>4.3478260869565216E-2</v>
      </c>
      <c r="T3992" t="s">
        <v>8310</v>
      </c>
      <c r="U3992" t="s">
        <v>8311</v>
      </c>
    </row>
    <row r="3993" spans="1:21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0">
        <f t="shared" si="126"/>
        <v>42125.644467592589</v>
      </c>
      <c r="L3993" s="13" t="str">
        <f t="shared" si="127"/>
        <v>2015</v>
      </c>
      <c r="M3993" s="10">
        <f>(((I3993/60)/60)/24)+DATE(1970,1,1)</f>
        <v>42155.644467592589</v>
      </c>
      <c r="N3993" t="b">
        <v>0</v>
      </c>
      <c r="O3993">
        <v>1</v>
      </c>
      <c r="P3993" t="b">
        <v>0</v>
      </c>
      <c r="Q3993" t="s">
        <v>8271</v>
      </c>
      <c r="R3993" s="6">
        <f>E3993/D3993</f>
        <v>0.2</v>
      </c>
      <c r="S3993" s="5">
        <f>O3993/E3993</f>
        <v>0.01</v>
      </c>
      <c r="T3993" t="s">
        <v>8310</v>
      </c>
      <c r="U3993" t="s">
        <v>8311</v>
      </c>
    </row>
    <row r="3994" spans="1:21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0">
        <f t="shared" si="126"/>
        <v>42289.94049768518</v>
      </c>
      <c r="L3994" s="13" t="str">
        <f t="shared" si="127"/>
        <v>2015</v>
      </c>
      <c r="M3994" s="10">
        <f>(((I3994/60)/60)/24)+DATE(1970,1,1)</f>
        <v>42349.982164351852</v>
      </c>
      <c r="N3994" t="b">
        <v>0</v>
      </c>
      <c r="O3994">
        <v>9</v>
      </c>
      <c r="P3994" t="b">
        <v>0</v>
      </c>
      <c r="Q3994" t="s">
        <v>8271</v>
      </c>
      <c r="R3994" s="6">
        <f>E3994/D3994</f>
        <v>5.4100000000000002E-2</v>
      </c>
      <c r="S3994" s="5">
        <f>O3994/E3994</f>
        <v>1.6635859519408502E-2</v>
      </c>
      <c r="T3994" t="s">
        <v>8310</v>
      </c>
      <c r="U3994" t="s">
        <v>8311</v>
      </c>
    </row>
    <row r="3995" spans="1:21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0">
        <f t="shared" si="126"/>
        <v>42107.864722222221</v>
      </c>
      <c r="L3995" s="13" t="str">
        <f t="shared" si="127"/>
        <v>2015</v>
      </c>
      <c r="M3995" s="10">
        <f>(((I3995/60)/60)/24)+DATE(1970,1,1)</f>
        <v>42137.864722222221</v>
      </c>
      <c r="N3995" t="b">
        <v>0</v>
      </c>
      <c r="O3995">
        <v>1</v>
      </c>
      <c r="P3995" t="b">
        <v>0</v>
      </c>
      <c r="Q3995" t="s">
        <v>8271</v>
      </c>
      <c r="R3995" s="6">
        <f>E3995/D3995</f>
        <v>6.0000000000000002E-5</v>
      </c>
      <c r="S3995" s="5">
        <f>O3995/E3995</f>
        <v>0.33333333333333331</v>
      </c>
      <c r="T3995" t="s">
        <v>8310</v>
      </c>
      <c r="U3995" t="s">
        <v>8311</v>
      </c>
    </row>
    <row r="3996" spans="1:21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0">
        <f t="shared" si="126"/>
        <v>41809.389930555553</v>
      </c>
      <c r="L3996" s="13" t="str">
        <f t="shared" si="127"/>
        <v>2014</v>
      </c>
      <c r="M3996" s="10">
        <f>(((I3996/60)/60)/24)+DATE(1970,1,1)</f>
        <v>41839.389930555553</v>
      </c>
      <c r="N3996" t="b">
        <v>0</v>
      </c>
      <c r="O3996">
        <v>1</v>
      </c>
      <c r="P3996" t="b">
        <v>0</v>
      </c>
      <c r="Q3996" t="s">
        <v>8271</v>
      </c>
      <c r="R3996" s="6">
        <f>E3996/D3996</f>
        <v>2.5000000000000001E-3</v>
      </c>
      <c r="S3996" s="5">
        <f>O3996/E3996</f>
        <v>0.2</v>
      </c>
      <c r="T3996" t="s">
        <v>8310</v>
      </c>
      <c r="U3996" t="s">
        <v>8311</v>
      </c>
    </row>
    <row r="3997" spans="1:21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0">
        <f t="shared" si="126"/>
        <v>42019.683761574073</v>
      </c>
      <c r="L3997" s="13" t="str">
        <f t="shared" si="127"/>
        <v>2015</v>
      </c>
      <c r="M3997" s="10">
        <f>(((I3997/60)/60)/24)+DATE(1970,1,1)</f>
        <v>42049.477083333331</v>
      </c>
      <c r="N3997" t="b">
        <v>0</v>
      </c>
      <c r="O3997">
        <v>4</v>
      </c>
      <c r="P3997" t="b">
        <v>0</v>
      </c>
      <c r="Q3997" t="s">
        <v>8271</v>
      </c>
      <c r="R3997" s="6">
        <f>E3997/D3997</f>
        <v>0.35</v>
      </c>
      <c r="S3997" s="5">
        <f>O3997/E3997</f>
        <v>5.7142857142857141E-2</v>
      </c>
      <c r="T3997" t="s">
        <v>8310</v>
      </c>
      <c r="U3997" t="s">
        <v>8311</v>
      </c>
    </row>
    <row r="3998" spans="1:21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0">
        <f t="shared" si="126"/>
        <v>41950.26694444444</v>
      </c>
      <c r="L3998" s="13" t="str">
        <f t="shared" si="127"/>
        <v>2014</v>
      </c>
      <c r="M3998" s="10">
        <f>(((I3998/60)/60)/24)+DATE(1970,1,1)</f>
        <v>41963.669444444444</v>
      </c>
      <c r="N3998" t="b">
        <v>0</v>
      </c>
      <c r="O3998">
        <v>17</v>
      </c>
      <c r="P3998" t="b">
        <v>0</v>
      </c>
      <c r="Q3998" t="s">
        <v>8271</v>
      </c>
      <c r="R3998" s="6">
        <f>E3998/D3998</f>
        <v>0.16566666666666666</v>
      </c>
      <c r="S3998" s="5">
        <f>O3998/E3998</f>
        <v>3.4205231388329982E-2</v>
      </c>
      <c r="T3998" t="s">
        <v>8310</v>
      </c>
      <c r="U3998" t="s">
        <v>8311</v>
      </c>
    </row>
    <row r="3999" spans="1:21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0">
        <f t="shared" si="126"/>
        <v>42069.391446759255</v>
      </c>
      <c r="L3999" s="13" t="str">
        <f t="shared" si="127"/>
        <v>2015</v>
      </c>
      <c r="M3999" s="10">
        <f>(((I3999/60)/60)/24)+DATE(1970,1,1)</f>
        <v>42099.349780092598</v>
      </c>
      <c r="N3999" t="b">
        <v>0</v>
      </c>
      <c r="O3999">
        <v>0</v>
      </c>
      <c r="P3999" t="b">
        <v>0</v>
      </c>
      <c r="Q3999" t="s">
        <v>8271</v>
      </c>
      <c r="R3999" s="6">
        <f>E3999/D3999</f>
        <v>0</v>
      </c>
      <c r="S3999" s="5" t="e">
        <f>O3999/E3999</f>
        <v>#DIV/0!</v>
      </c>
      <c r="T3999" t="s">
        <v>8310</v>
      </c>
      <c r="U3999" t="s">
        <v>8311</v>
      </c>
    </row>
    <row r="4000" spans="1:21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0">
        <f t="shared" si="126"/>
        <v>42061.963263888887</v>
      </c>
      <c r="L4000" s="13" t="str">
        <f t="shared" si="127"/>
        <v>2015</v>
      </c>
      <c r="M4000" s="10">
        <f>(((I4000/60)/60)/24)+DATE(1970,1,1)</f>
        <v>42091.921597222223</v>
      </c>
      <c r="N4000" t="b">
        <v>0</v>
      </c>
      <c r="O4000">
        <v>12</v>
      </c>
      <c r="P4000" t="b">
        <v>0</v>
      </c>
      <c r="Q4000" t="s">
        <v>8271</v>
      </c>
      <c r="R4000" s="6">
        <f>E4000/D4000</f>
        <v>0.57199999999999995</v>
      </c>
      <c r="S4000" s="5">
        <f>O4000/E4000</f>
        <v>1.6783216783216783E-2</v>
      </c>
      <c r="T4000" t="s">
        <v>8310</v>
      </c>
      <c r="U4000" t="s">
        <v>8311</v>
      </c>
    </row>
    <row r="4001" spans="1:21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0">
        <f t="shared" si="126"/>
        <v>41842.828680555554</v>
      </c>
      <c r="L4001" s="13" t="str">
        <f t="shared" si="127"/>
        <v>2014</v>
      </c>
      <c r="M4001" s="10">
        <f>(((I4001/60)/60)/24)+DATE(1970,1,1)</f>
        <v>41882.827650462961</v>
      </c>
      <c r="N4001" t="b">
        <v>0</v>
      </c>
      <c r="O4001">
        <v>14</v>
      </c>
      <c r="P4001" t="b">
        <v>0</v>
      </c>
      <c r="Q4001" t="s">
        <v>8271</v>
      </c>
      <c r="R4001" s="6">
        <f>E4001/D4001</f>
        <v>0.16514285714285715</v>
      </c>
      <c r="S4001" s="5">
        <f>O4001/E4001</f>
        <v>1.2110726643598616E-2</v>
      </c>
      <c r="T4001" t="s">
        <v>8310</v>
      </c>
      <c r="U4001" t="s">
        <v>8311</v>
      </c>
    </row>
    <row r="4002" spans="1:21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0">
        <f t="shared" si="126"/>
        <v>42437.64534722222</v>
      </c>
      <c r="L4002" s="13" t="str">
        <f t="shared" si="127"/>
        <v>2016</v>
      </c>
      <c r="M4002" s="10">
        <f>(((I4002/60)/60)/24)+DATE(1970,1,1)</f>
        <v>42497.603680555556</v>
      </c>
      <c r="N4002" t="b">
        <v>0</v>
      </c>
      <c r="O4002">
        <v>1</v>
      </c>
      <c r="P4002" t="b">
        <v>0</v>
      </c>
      <c r="Q4002" t="s">
        <v>8271</v>
      </c>
      <c r="R4002" s="6">
        <f>E4002/D4002</f>
        <v>1.25E-3</v>
      </c>
      <c r="S4002" s="5">
        <f>O4002/E4002</f>
        <v>0.1</v>
      </c>
      <c r="T4002" t="s">
        <v>8310</v>
      </c>
      <c r="U4002" t="s">
        <v>8311</v>
      </c>
    </row>
    <row r="4003" spans="1:21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0">
        <f t="shared" si="126"/>
        <v>42775.964212962965</v>
      </c>
      <c r="L4003" s="13" t="str">
        <f t="shared" si="127"/>
        <v>2017</v>
      </c>
      <c r="M4003" s="10">
        <f>(((I4003/60)/60)/24)+DATE(1970,1,1)</f>
        <v>42795.791666666672</v>
      </c>
      <c r="N4003" t="b">
        <v>0</v>
      </c>
      <c r="O4003">
        <v>14</v>
      </c>
      <c r="P4003" t="b">
        <v>0</v>
      </c>
      <c r="Q4003" t="s">
        <v>8271</v>
      </c>
      <c r="R4003" s="6">
        <f>E4003/D4003</f>
        <v>0.3775</v>
      </c>
      <c r="S4003" s="5">
        <f>O4003/E4003</f>
        <v>3.0905077262693158E-2</v>
      </c>
      <c r="T4003" t="s">
        <v>8310</v>
      </c>
      <c r="U4003" t="s">
        <v>8311</v>
      </c>
    </row>
    <row r="4004" spans="1:21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0">
        <f t="shared" si="126"/>
        <v>41879.043530092589</v>
      </c>
      <c r="L4004" s="13" t="str">
        <f t="shared" si="127"/>
        <v>2014</v>
      </c>
      <c r="M4004" s="10">
        <f>(((I4004/60)/60)/24)+DATE(1970,1,1)</f>
        <v>41909.043530092589</v>
      </c>
      <c r="N4004" t="b">
        <v>0</v>
      </c>
      <c r="O4004">
        <v>4</v>
      </c>
      <c r="P4004" t="b">
        <v>0</v>
      </c>
      <c r="Q4004" t="s">
        <v>8271</v>
      </c>
      <c r="R4004" s="6">
        <f>E4004/D4004</f>
        <v>1.84E-2</v>
      </c>
      <c r="S4004" s="5">
        <f>O4004/E4004</f>
        <v>0.17391304347826086</v>
      </c>
      <c r="T4004" t="s">
        <v>8310</v>
      </c>
      <c r="U4004" t="s">
        <v>8311</v>
      </c>
    </row>
    <row r="4005" spans="1:21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0">
        <f t="shared" si="126"/>
        <v>42020.587349537032</v>
      </c>
      <c r="L4005" s="13" t="str">
        <f t="shared" si="127"/>
        <v>2015</v>
      </c>
      <c r="M4005" s="10">
        <f>(((I4005/60)/60)/24)+DATE(1970,1,1)</f>
        <v>42050.587349537032</v>
      </c>
      <c r="N4005" t="b">
        <v>0</v>
      </c>
      <c r="O4005">
        <v>2</v>
      </c>
      <c r="P4005" t="b">
        <v>0</v>
      </c>
      <c r="Q4005" t="s">
        <v>8271</v>
      </c>
      <c r="R4005" s="6">
        <f>E4005/D4005</f>
        <v>0.10050000000000001</v>
      </c>
      <c r="S4005" s="5">
        <f>O4005/E4005</f>
        <v>9.9502487562189053E-3</v>
      </c>
      <c r="T4005" t="s">
        <v>8310</v>
      </c>
      <c r="U4005" t="s">
        <v>8311</v>
      </c>
    </row>
    <row r="4006" spans="1:21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0">
        <f t="shared" si="126"/>
        <v>41890.16269675926</v>
      </c>
      <c r="L4006" s="13" t="str">
        <f t="shared" si="127"/>
        <v>2014</v>
      </c>
      <c r="M4006" s="10">
        <f>(((I4006/60)/60)/24)+DATE(1970,1,1)</f>
        <v>41920.16269675926</v>
      </c>
      <c r="N4006" t="b">
        <v>0</v>
      </c>
      <c r="O4006">
        <v>1</v>
      </c>
      <c r="P4006" t="b">
        <v>0</v>
      </c>
      <c r="Q4006" t="s">
        <v>8271</v>
      </c>
      <c r="R4006" s="6">
        <f>E4006/D4006</f>
        <v>2E-3</v>
      </c>
      <c r="S4006" s="5">
        <f>O4006/E4006</f>
        <v>1</v>
      </c>
      <c r="T4006" t="s">
        <v>8310</v>
      </c>
      <c r="U4006" t="s">
        <v>8311</v>
      </c>
    </row>
    <row r="4007" spans="1:21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0">
        <f t="shared" si="126"/>
        <v>41872.807696759257</v>
      </c>
      <c r="L4007" s="13" t="str">
        <f t="shared" si="127"/>
        <v>2014</v>
      </c>
      <c r="M4007" s="10">
        <f>(((I4007/60)/60)/24)+DATE(1970,1,1)</f>
        <v>41932.807696759257</v>
      </c>
      <c r="N4007" t="b">
        <v>0</v>
      </c>
      <c r="O4007">
        <v>2</v>
      </c>
      <c r="P4007" t="b">
        <v>0</v>
      </c>
      <c r="Q4007" t="s">
        <v>8271</v>
      </c>
      <c r="R4007" s="6">
        <f>E4007/D4007</f>
        <v>1.3333333333333334E-2</v>
      </c>
      <c r="S4007" s="5">
        <f>O4007/E4007</f>
        <v>0.05</v>
      </c>
      <c r="T4007" t="s">
        <v>8310</v>
      </c>
      <c r="U4007" t="s">
        <v>8311</v>
      </c>
    </row>
    <row r="4008" spans="1:21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0">
        <f t="shared" si="126"/>
        <v>42391.772997685184</v>
      </c>
      <c r="L4008" s="13" t="str">
        <f t="shared" si="127"/>
        <v>2016</v>
      </c>
      <c r="M4008" s="10">
        <f>(((I4008/60)/60)/24)+DATE(1970,1,1)</f>
        <v>42416.772997685184</v>
      </c>
      <c r="N4008" t="b">
        <v>0</v>
      </c>
      <c r="O4008">
        <v>1</v>
      </c>
      <c r="P4008" t="b">
        <v>0</v>
      </c>
      <c r="Q4008" t="s">
        <v>8271</v>
      </c>
      <c r="R4008" s="6">
        <f>E4008/D4008</f>
        <v>6.666666666666667E-5</v>
      </c>
      <c r="S4008" s="5">
        <f>O4008/E4008</f>
        <v>0.5</v>
      </c>
      <c r="T4008" t="s">
        <v>8310</v>
      </c>
      <c r="U4008" t="s">
        <v>8311</v>
      </c>
    </row>
    <row r="4009" spans="1:21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0">
        <f t="shared" si="126"/>
        <v>41848.772928240738</v>
      </c>
      <c r="L4009" s="13" t="str">
        <f t="shared" si="127"/>
        <v>2014</v>
      </c>
      <c r="M4009" s="10">
        <f>(((I4009/60)/60)/24)+DATE(1970,1,1)</f>
        <v>41877.686111111114</v>
      </c>
      <c r="N4009" t="b">
        <v>0</v>
      </c>
      <c r="O4009">
        <v>1</v>
      </c>
      <c r="P4009" t="b">
        <v>0</v>
      </c>
      <c r="Q4009" t="s">
        <v>8271</v>
      </c>
      <c r="R4009" s="6">
        <f>E4009/D4009</f>
        <v>2.5000000000000001E-3</v>
      </c>
      <c r="S4009" s="5">
        <f>O4009/E4009</f>
        <v>0.2</v>
      </c>
      <c r="T4009" t="s">
        <v>8310</v>
      </c>
      <c r="U4009" t="s">
        <v>8311</v>
      </c>
    </row>
    <row r="4010" spans="1:21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0">
        <f t="shared" si="126"/>
        <v>42177.964201388888</v>
      </c>
      <c r="L4010" s="13" t="str">
        <f t="shared" si="127"/>
        <v>2015</v>
      </c>
      <c r="M4010" s="10">
        <f>(((I4010/60)/60)/24)+DATE(1970,1,1)</f>
        <v>42207.964201388888</v>
      </c>
      <c r="N4010" t="b">
        <v>0</v>
      </c>
      <c r="O4010">
        <v>4</v>
      </c>
      <c r="P4010" t="b">
        <v>0</v>
      </c>
      <c r="Q4010" t="s">
        <v>8271</v>
      </c>
      <c r="R4010" s="6">
        <f>E4010/D4010</f>
        <v>0.06</v>
      </c>
      <c r="S4010" s="5">
        <f>O4010/E4010</f>
        <v>6.6666666666666666E-2</v>
      </c>
      <c r="T4010" t="s">
        <v>8310</v>
      </c>
      <c r="U4010" t="s">
        <v>8311</v>
      </c>
    </row>
    <row r="4011" spans="1:21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0">
        <f t="shared" si="126"/>
        <v>41851.700925925928</v>
      </c>
      <c r="L4011" s="13" t="str">
        <f t="shared" si="127"/>
        <v>2014</v>
      </c>
      <c r="M4011" s="10">
        <f>(((I4011/60)/60)/24)+DATE(1970,1,1)</f>
        <v>41891.700925925928</v>
      </c>
      <c r="N4011" t="b">
        <v>0</v>
      </c>
      <c r="O4011">
        <v>3</v>
      </c>
      <c r="P4011" t="b">
        <v>0</v>
      </c>
      <c r="Q4011" t="s">
        <v>8271</v>
      </c>
      <c r="R4011" s="6">
        <f>E4011/D4011</f>
        <v>3.8860103626943004E-2</v>
      </c>
      <c r="S4011" s="5">
        <f>O4011/E4011</f>
        <v>0.04</v>
      </c>
      <c r="T4011" t="s">
        <v>8310</v>
      </c>
      <c r="U4011" t="s">
        <v>8311</v>
      </c>
    </row>
    <row r="4012" spans="1:21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0">
        <f t="shared" si="126"/>
        <v>41921.770439814813</v>
      </c>
      <c r="L4012" s="13" t="str">
        <f t="shared" si="127"/>
        <v>2014</v>
      </c>
      <c r="M4012" s="10">
        <f>(((I4012/60)/60)/24)+DATE(1970,1,1)</f>
        <v>41938.770439814813</v>
      </c>
      <c r="N4012" t="b">
        <v>0</v>
      </c>
      <c r="O4012">
        <v>38</v>
      </c>
      <c r="P4012" t="b">
        <v>0</v>
      </c>
      <c r="Q4012" t="s">
        <v>8271</v>
      </c>
      <c r="R4012" s="6">
        <f>E4012/D4012</f>
        <v>0.24194444444444443</v>
      </c>
      <c r="S4012" s="5">
        <f>O4012/E4012</f>
        <v>2.1814006888633754E-2</v>
      </c>
      <c r="T4012" t="s">
        <v>8310</v>
      </c>
      <c r="U4012" t="s">
        <v>8311</v>
      </c>
    </row>
    <row r="4013" spans="1:21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0">
        <f t="shared" si="126"/>
        <v>42002.54488425926</v>
      </c>
      <c r="L4013" s="13" t="str">
        <f t="shared" si="127"/>
        <v>2014</v>
      </c>
      <c r="M4013" s="10">
        <f>(((I4013/60)/60)/24)+DATE(1970,1,1)</f>
        <v>42032.54488425926</v>
      </c>
      <c r="N4013" t="b">
        <v>0</v>
      </c>
      <c r="O4013">
        <v>4</v>
      </c>
      <c r="P4013" t="b">
        <v>0</v>
      </c>
      <c r="Q4013" t="s">
        <v>8271</v>
      </c>
      <c r="R4013" s="6">
        <f>E4013/D4013</f>
        <v>7.5999999999999998E-2</v>
      </c>
      <c r="S4013" s="5">
        <f>O4013/E4013</f>
        <v>0.21052631578947367</v>
      </c>
      <c r="T4013" t="s">
        <v>8310</v>
      </c>
      <c r="U4013" t="s">
        <v>8311</v>
      </c>
    </row>
    <row r="4014" spans="1:21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0">
        <f t="shared" si="126"/>
        <v>42096.544548611113</v>
      </c>
      <c r="L4014" s="13" t="str">
        <f t="shared" si="127"/>
        <v>2015</v>
      </c>
      <c r="M4014" s="10">
        <f>(((I4014/60)/60)/24)+DATE(1970,1,1)</f>
        <v>42126.544548611113</v>
      </c>
      <c r="N4014" t="b">
        <v>0</v>
      </c>
      <c r="O4014">
        <v>0</v>
      </c>
      <c r="P4014" t="b">
        <v>0</v>
      </c>
      <c r="Q4014" t="s">
        <v>8271</v>
      </c>
      <c r="R4014" s="6">
        <f>E4014/D4014</f>
        <v>0</v>
      </c>
      <c r="S4014" s="5" t="e">
        <f>O4014/E4014</f>
        <v>#DIV/0!</v>
      </c>
      <c r="T4014" t="s">
        <v>8310</v>
      </c>
      <c r="U4014" t="s">
        <v>8311</v>
      </c>
    </row>
    <row r="4015" spans="1:21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0">
        <f t="shared" si="126"/>
        <v>42021.301192129627</v>
      </c>
      <c r="L4015" s="13" t="str">
        <f t="shared" si="127"/>
        <v>2015</v>
      </c>
      <c r="M4015" s="10">
        <f>(((I4015/60)/60)/24)+DATE(1970,1,1)</f>
        <v>42051.301192129627</v>
      </c>
      <c r="N4015" t="b">
        <v>0</v>
      </c>
      <c r="O4015">
        <v>2</v>
      </c>
      <c r="P4015" t="b">
        <v>0</v>
      </c>
      <c r="Q4015" t="s">
        <v>8271</v>
      </c>
      <c r="R4015" s="6">
        <f>E4015/D4015</f>
        <v>1.2999999999999999E-2</v>
      </c>
      <c r="S4015" s="5">
        <f>O4015/E4015</f>
        <v>7.6923076923076927E-2</v>
      </c>
      <c r="T4015" t="s">
        <v>8310</v>
      </c>
      <c r="U4015" t="s">
        <v>8311</v>
      </c>
    </row>
    <row r="4016" spans="1:21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0">
        <f t="shared" si="126"/>
        <v>42419.246168981481</v>
      </c>
      <c r="L4016" s="13" t="str">
        <f t="shared" si="127"/>
        <v>2016</v>
      </c>
      <c r="M4016" s="10">
        <f>(((I4016/60)/60)/24)+DATE(1970,1,1)</f>
        <v>42434.246168981481</v>
      </c>
      <c r="N4016" t="b">
        <v>0</v>
      </c>
      <c r="O4016">
        <v>0</v>
      </c>
      <c r="P4016" t="b">
        <v>0</v>
      </c>
      <c r="Q4016" t="s">
        <v>8271</v>
      </c>
      <c r="R4016" s="6">
        <f>E4016/D4016</f>
        <v>0</v>
      </c>
      <c r="S4016" s="5" t="e">
        <f>O4016/E4016</f>
        <v>#DIV/0!</v>
      </c>
      <c r="T4016" t="s">
        <v>8310</v>
      </c>
      <c r="U4016" t="s">
        <v>8311</v>
      </c>
    </row>
    <row r="4017" spans="1:21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0">
        <f t="shared" si="126"/>
        <v>42174.780821759254</v>
      </c>
      <c r="L4017" s="13" t="str">
        <f t="shared" si="127"/>
        <v>2015</v>
      </c>
      <c r="M4017" s="10">
        <f>(((I4017/60)/60)/24)+DATE(1970,1,1)</f>
        <v>42204.780821759254</v>
      </c>
      <c r="N4017" t="b">
        <v>0</v>
      </c>
      <c r="O4017">
        <v>1</v>
      </c>
      <c r="P4017" t="b">
        <v>0</v>
      </c>
      <c r="Q4017" t="s">
        <v>8271</v>
      </c>
      <c r="R4017" s="6">
        <f>E4017/D4017</f>
        <v>1.4285714285714287E-4</v>
      </c>
      <c r="S4017" s="5">
        <f>O4017/E4017</f>
        <v>1</v>
      </c>
      <c r="T4017" t="s">
        <v>8310</v>
      </c>
      <c r="U4017" t="s">
        <v>8311</v>
      </c>
    </row>
    <row r="4018" spans="1:21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0">
        <f t="shared" si="126"/>
        <v>41869.872685185182</v>
      </c>
      <c r="L4018" s="13" t="str">
        <f t="shared" si="127"/>
        <v>2014</v>
      </c>
      <c r="M4018" s="10">
        <f>(((I4018/60)/60)/24)+DATE(1970,1,1)</f>
        <v>41899.872685185182</v>
      </c>
      <c r="N4018" t="b">
        <v>0</v>
      </c>
      <c r="O4018">
        <v>7</v>
      </c>
      <c r="P4018" t="b">
        <v>0</v>
      </c>
      <c r="Q4018" t="s">
        <v>8271</v>
      </c>
      <c r="R4018" s="6">
        <f>E4018/D4018</f>
        <v>0.14000000000000001</v>
      </c>
      <c r="S4018" s="5">
        <f>O4018/E4018</f>
        <v>0.1</v>
      </c>
      <c r="T4018" t="s">
        <v>8310</v>
      </c>
      <c r="U4018" t="s">
        <v>8311</v>
      </c>
    </row>
    <row r="4019" spans="1:21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0">
        <f t="shared" si="126"/>
        <v>41856.672152777777</v>
      </c>
      <c r="L4019" s="13" t="str">
        <f t="shared" si="127"/>
        <v>2014</v>
      </c>
      <c r="M4019" s="10">
        <f>(((I4019/60)/60)/24)+DATE(1970,1,1)</f>
        <v>41886.672152777777</v>
      </c>
      <c r="N4019" t="b">
        <v>0</v>
      </c>
      <c r="O4019">
        <v>2</v>
      </c>
      <c r="P4019" t="b">
        <v>0</v>
      </c>
      <c r="Q4019" t="s">
        <v>8271</v>
      </c>
      <c r="R4019" s="6">
        <f>E4019/D4019</f>
        <v>1.0500000000000001E-2</v>
      </c>
      <c r="S4019" s="5">
        <f>O4019/E4019</f>
        <v>1.9047619047619049E-2</v>
      </c>
      <c r="T4019" t="s">
        <v>8310</v>
      </c>
      <c r="U4019" t="s">
        <v>8311</v>
      </c>
    </row>
    <row r="4020" spans="1:21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0">
        <f t="shared" si="126"/>
        <v>42620.91097222222</v>
      </c>
      <c r="L4020" s="13" t="str">
        <f t="shared" si="127"/>
        <v>2016</v>
      </c>
      <c r="M4020" s="10">
        <f>(((I4020/60)/60)/24)+DATE(1970,1,1)</f>
        <v>42650.91097222222</v>
      </c>
      <c r="N4020" t="b">
        <v>0</v>
      </c>
      <c r="O4020">
        <v>4</v>
      </c>
      <c r="P4020" t="b">
        <v>0</v>
      </c>
      <c r="Q4020" t="s">
        <v>8271</v>
      </c>
      <c r="R4020" s="6">
        <f>E4020/D4020</f>
        <v>8.666666666666667E-2</v>
      </c>
      <c r="S4020" s="5">
        <f>O4020/E4020</f>
        <v>3.0769230769230771E-2</v>
      </c>
      <c r="T4020" t="s">
        <v>8310</v>
      </c>
      <c r="U4020" t="s">
        <v>8311</v>
      </c>
    </row>
    <row r="4021" spans="1:21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0">
        <f t="shared" si="126"/>
        <v>42417.675879629634</v>
      </c>
      <c r="L4021" s="13" t="str">
        <f t="shared" si="127"/>
        <v>2016</v>
      </c>
      <c r="M4021" s="10">
        <f>(((I4021/60)/60)/24)+DATE(1970,1,1)</f>
        <v>42475.686111111107</v>
      </c>
      <c r="N4021" t="b">
        <v>0</v>
      </c>
      <c r="O4021">
        <v>4</v>
      </c>
      <c r="P4021" t="b">
        <v>0</v>
      </c>
      <c r="Q4021" t="s">
        <v>8271</v>
      </c>
      <c r="R4021" s="6">
        <f>E4021/D4021</f>
        <v>8.2857142857142851E-3</v>
      </c>
      <c r="S4021" s="5">
        <f>O4021/E4021</f>
        <v>0.13793103448275862</v>
      </c>
      <c r="T4021" t="s">
        <v>8310</v>
      </c>
      <c r="U4021" t="s">
        <v>8311</v>
      </c>
    </row>
    <row r="4022" spans="1:21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0">
        <f t="shared" si="126"/>
        <v>42057.190960648149</v>
      </c>
      <c r="L4022" s="13" t="str">
        <f t="shared" si="127"/>
        <v>2015</v>
      </c>
      <c r="M4022" s="10">
        <f>(((I4022/60)/60)/24)+DATE(1970,1,1)</f>
        <v>42087.149293981478</v>
      </c>
      <c r="N4022" t="b">
        <v>0</v>
      </c>
      <c r="O4022">
        <v>3</v>
      </c>
      <c r="P4022" t="b">
        <v>0</v>
      </c>
      <c r="Q4022" t="s">
        <v>8271</v>
      </c>
      <c r="R4022" s="6">
        <f>E4022/D4022</f>
        <v>0.16666666666666666</v>
      </c>
      <c r="S4022" s="5">
        <f>O4022/E4022</f>
        <v>0.03</v>
      </c>
      <c r="T4022" t="s">
        <v>8310</v>
      </c>
      <c r="U4022" t="s">
        <v>8311</v>
      </c>
    </row>
    <row r="4023" spans="1:21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0">
        <f t="shared" si="126"/>
        <v>41878.911550925928</v>
      </c>
      <c r="L4023" s="13" t="str">
        <f t="shared" si="127"/>
        <v>2014</v>
      </c>
      <c r="M4023" s="10">
        <f>(((I4023/60)/60)/24)+DATE(1970,1,1)</f>
        <v>41938.911550925928</v>
      </c>
      <c r="N4023" t="b">
        <v>0</v>
      </c>
      <c r="O4023">
        <v>2</v>
      </c>
      <c r="P4023" t="b">
        <v>0</v>
      </c>
      <c r="Q4023" t="s">
        <v>8271</v>
      </c>
      <c r="R4023" s="6">
        <f>E4023/D4023</f>
        <v>8.3333333333333332E-3</v>
      </c>
      <c r="S4023" s="5">
        <f>O4023/E4023</f>
        <v>1.6E-2</v>
      </c>
      <c r="T4023" t="s">
        <v>8310</v>
      </c>
      <c r="U4023" t="s">
        <v>8311</v>
      </c>
    </row>
    <row r="4024" spans="1:21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0">
        <f t="shared" si="126"/>
        <v>41990.584108796291</v>
      </c>
      <c r="L4024" s="13" t="str">
        <f t="shared" si="127"/>
        <v>2014</v>
      </c>
      <c r="M4024" s="10">
        <f>(((I4024/60)/60)/24)+DATE(1970,1,1)</f>
        <v>42036.120833333334</v>
      </c>
      <c r="N4024" t="b">
        <v>0</v>
      </c>
      <c r="O4024">
        <v>197</v>
      </c>
      <c r="P4024" t="b">
        <v>0</v>
      </c>
      <c r="Q4024" t="s">
        <v>8271</v>
      </c>
      <c r="R4024" s="6">
        <f>E4024/D4024</f>
        <v>0.69561111111111107</v>
      </c>
      <c r="S4024" s="5">
        <f>O4024/E4024</f>
        <v>1.5733567606421212E-2</v>
      </c>
      <c r="T4024" t="s">
        <v>8310</v>
      </c>
      <c r="U4024" t="s">
        <v>8311</v>
      </c>
    </row>
    <row r="4025" spans="1:21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0">
        <f t="shared" si="126"/>
        <v>42408.999571759254</v>
      </c>
      <c r="L4025" s="13" t="str">
        <f t="shared" si="127"/>
        <v>2016</v>
      </c>
      <c r="M4025" s="10">
        <f>(((I4025/60)/60)/24)+DATE(1970,1,1)</f>
        <v>42453.957905092597</v>
      </c>
      <c r="N4025" t="b">
        <v>0</v>
      </c>
      <c r="O4025">
        <v>0</v>
      </c>
      <c r="P4025" t="b">
        <v>0</v>
      </c>
      <c r="Q4025" t="s">
        <v>8271</v>
      </c>
      <c r="R4025" s="6">
        <f>E4025/D4025</f>
        <v>0</v>
      </c>
      <c r="S4025" s="5" t="e">
        <f>O4025/E4025</f>
        <v>#DIV/0!</v>
      </c>
      <c r="T4025" t="s">
        <v>8310</v>
      </c>
      <c r="U4025" t="s">
        <v>8311</v>
      </c>
    </row>
    <row r="4026" spans="1:21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0">
        <f t="shared" si="126"/>
        <v>42217.670104166667</v>
      </c>
      <c r="L4026" s="13" t="str">
        <f t="shared" si="127"/>
        <v>2015</v>
      </c>
      <c r="M4026" s="10">
        <f>(((I4026/60)/60)/24)+DATE(1970,1,1)</f>
        <v>42247.670104166667</v>
      </c>
      <c r="N4026" t="b">
        <v>0</v>
      </c>
      <c r="O4026">
        <v>1</v>
      </c>
      <c r="P4026" t="b">
        <v>0</v>
      </c>
      <c r="Q4026" t="s">
        <v>8271</v>
      </c>
      <c r="R4026" s="6">
        <f>E4026/D4026</f>
        <v>1.2500000000000001E-2</v>
      </c>
      <c r="S4026" s="5">
        <f>O4026/E4026</f>
        <v>0.1</v>
      </c>
      <c r="T4026" t="s">
        <v>8310</v>
      </c>
      <c r="U4026" t="s">
        <v>8311</v>
      </c>
    </row>
    <row r="4027" spans="1:21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0">
        <f t="shared" si="126"/>
        <v>42151.237685185188</v>
      </c>
      <c r="L4027" s="13" t="str">
        <f t="shared" si="127"/>
        <v>2015</v>
      </c>
      <c r="M4027" s="10">
        <f>(((I4027/60)/60)/24)+DATE(1970,1,1)</f>
        <v>42211.237685185188</v>
      </c>
      <c r="N4027" t="b">
        <v>0</v>
      </c>
      <c r="O4027">
        <v>4</v>
      </c>
      <c r="P4027" t="b">
        <v>0</v>
      </c>
      <c r="Q4027" t="s">
        <v>8271</v>
      </c>
      <c r="R4027" s="6">
        <f>E4027/D4027</f>
        <v>0.05</v>
      </c>
      <c r="S4027" s="5">
        <f>O4027/E4027</f>
        <v>1.6E-2</v>
      </c>
      <c r="T4027" t="s">
        <v>8310</v>
      </c>
      <c r="U4027" t="s">
        <v>8311</v>
      </c>
    </row>
    <row r="4028" spans="1:21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0">
        <f t="shared" si="126"/>
        <v>42282.655543981484</v>
      </c>
      <c r="L4028" s="13" t="str">
        <f t="shared" si="127"/>
        <v>2015</v>
      </c>
      <c r="M4028" s="10">
        <f>(((I4028/60)/60)/24)+DATE(1970,1,1)</f>
        <v>42342.697210648148</v>
      </c>
      <c r="N4028" t="b">
        <v>0</v>
      </c>
      <c r="O4028">
        <v>0</v>
      </c>
      <c r="P4028" t="b">
        <v>0</v>
      </c>
      <c r="Q4028" t="s">
        <v>8271</v>
      </c>
      <c r="R4028" s="6">
        <f>E4028/D4028</f>
        <v>0</v>
      </c>
      <c r="S4028" s="5" t="e">
        <f>O4028/E4028</f>
        <v>#DIV/0!</v>
      </c>
      <c r="T4028" t="s">
        <v>8310</v>
      </c>
      <c r="U4028" t="s">
        <v>8311</v>
      </c>
    </row>
    <row r="4029" spans="1:21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0">
        <f t="shared" si="126"/>
        <v>42768.97084490741</v>
      </c>
      <c r="L4029" s="13" t="str">
        <f t="shared" si="127"/>
        <v>2017</v>
      </c>
      <c r="M4029" s="10">
        <f>(((I4029/60)/60)/24)+DATE(1970,1,1)</f>
        <v>42789.041666666672</v>
      </c>
      <c r="N4029" t="b">
        <v>0</v>
      </c>
      <c r="O4029">
        <v>7</v>
      </c>
      <c r="P4029" t="b">
        <v>0</v>
      </c>
      <c r="Q4029" t="s">
        <v>8271</v>
      </c>
      <c r="R4029" s="6">
        <f>E4029/D4029</f>
        <v>7.166666666666667E-2</v>
      </c>
      <c r="S4029" s="5">
        <f>O4029/E4029</f>
        <v>3.255813953488372E-2</v>
      </c>
      <c r="T4029" t="s">
        <v>8310</v>
      </c>
      <c r="U4029" t="s">
        <v>8311</v>
      </c>
    </row>
    <row r="4030" spans="1:21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0">
        <f t="shared" si="126"/>
        <v>41765.938657407409</v>
      </c>
      <c r="L4030" s="13" t="str">
        <f t="shared" si="127"/>
        <v>2014</v>
      </c>
      <c r="M4030" s="10">
        <f>(((I4030/60)/60)/24)+DATE(1970,1,1)</f>
        <v>41795.938657407409</v>
      </c>
      <c r="N4030" t="b">
        <v>0</v>
      </c>
      <c r="O4030">
        <v>11</v>
      </c>
      <c r="P4030" t="b">
        <v>0</v>
      </c>
      <c r="Q4030" t="s">
        <v>8271</v>
      </c>
      <c r="R4030" s="6">
        <f>E4030/D4030</f>
        <v>0.28050000000000003</v>
      </c>
      <c r="S4030" s="5">
        <f>O4030/E4030</f>
        <v>1.9607843137254902E-2</v>
      </c>
      <c r="T4030" t="s">
        <v>8310</v>
      </c>
      <c r="U4030" t="s">
        <v>8311</v>
      </c>
    </row>
    <row r="4031" spans="1:21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0">
        <f t="shared" si="126"/>
        <v>42322.025115740747</v>
      </c>
      <c r="L4031" s="13" t="str">
        <f t="shared" si="127"/>
        <v>2015</v>
      </c>
      <c r="M4031" s="10">
        <f>(((I4031/60)/60)/24)+DATE(1970,1,1)</f>
        <v>42352.025115740747</v>
      </c>
      <c r="N4031" t="b">
        <v>0</v>
      </c>
      <c r="O4031">
        <v>0</v>
      </c>
      <c r="P4031" t="b">
        <v>0</v>
      </c>
      <c r="Q4031" t="s">
        <v>8271</v>
      </c>
      <c r="R4031" s="6">
        <f>E4031/D4031</f>
        <v>0</v>
      </c>
      <c r="S4031" s="5" t="e">
        <f>O4031/E4031</f>
        <v>#DIV/0!</v>
      </c>
      <c r="T4031" t="s">
        <v>8310</v>
      </c>
      <c r="U4031" t="s">
        <v>8311</v>
      </c>
    </row>
    <row r="4032" spans="1:21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0">
        <f t="shared" si="126"/>
        <v>42374.655081018514</v>
      </c>
      <c r="L4032" s="13" t="str">
        <f t="shared" si="127"/>
        <v>2016</v>
      </c>
      <c r="M4032" s="10">
        <f>(((I4032/60)/60)/24)+DATE(1970,1,1)</f>
        <v>42403.784027777772</v>
      </c>
      <c r="N4032" t="b">
        <v>0</v>
      </c>
      <c r="O4032">
        <v>6</v>
      </c>
      <c r="P4032" t="b">
        <v>0</v>
      </c>
      <c r="Q4032" t="s">
        <v>8271</v>
      </c>
      <c r="R4032" s="6">
        <f>E4032/D4032</f>
        <v>0.16</v>
      </c>
      <c r="S4032" s="5">
        <f>O4032/E4032</f>
        <v>1.4999999999999999E-2</v>
      </c>
      <c r="T4032" t="s">
        <v>8310</v>
      </c>
      <c r="U4032" t="s">
        <v>8311</v>
      </c>
    </row>
    <row r="4033" spans="1:21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0">
        <f t="shared" si="126"/>
        <v>41941.585231481484</v>
      </c>
      <c r="L4033" s="13" t="str">
        <f t="shared" si="127"/>
        <v>2014</v>
      </c>
      <c r="M4033" s="10">
        <f>(((I4033/60)/60)/24)+DATE(1970,1,1)</f>
        <v>41991.626898148148</v>
      </c>
      <c r="N4033" t="b">
        <v>0</v>
      </c>
      <c r="O4033">
        <v>0</v>
      </c>
      <c r="P4033" t="b">
        <v>0</v>
      </c>
      <c r="Q4033" t="s">
        <v>8271</v>
      </c>
      <c r="R4033" s="6">
        <f>E4033/D4033</f>
        <v>0</v>
      </c>
      <c r="S4033" s="5" t="e">
        <f>O4033/E4033</f>
        <v>#DIV/0!</v>
      </c>
      <c r="T4033" t="s">
        <v>8310</v>
      </c>
      <c r="U4033" t="s">
        <v>8311</v>
      </c>
    </row>
    <row r="4034" spans="1:21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0">
        <f t="shared" si="126"/>
        <v>42293.809212962966</v>
      </c>
      <c r="L4034" s="13" t="str">
        <f t="shared" si="127"/>
        <v>2015</v>
      </c>
      <c r="M4034" s="10">
        <f>(((I4034/60)/60)/24)+DATE(1970,1,1)</f>
        <v>42353.85087962963</v>
      </c>
      <c r="N4034" t="b">
        <v>0</v>
      </c>
      <c r="O4034">
        <v>7</v>
      </c>
      <c r="P4034" t="b">
        <v>0</v>
      </c>
      <c r="Q4034" t="s">
        <v>8271</v>
      </c>
      <c r="R4034" s="6">
        <f>E4034/D4034</f>
        <v>6.8287037037037035E-2</v>
      </c>
      <c r="S4034" s="5">
        <f>O4034/E4034</f>
        <v>1.6949152542372881E-2</v>
      </c>
      <c r="T4034" t="s">
        <v>8310</v>
      </c>
      <c r="U4034" t="s">
        <v>8311</v>
      </c>
    </row>
    <row r="4035" spans="1:21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0">
        <f t="shared" ref="K4035:K4098" si="128">(((J4035/60)/60)/24)+DATE(1970,1,1)</f>
        <v>42614.268796296295</v>
      </c>
      <c r="L4035" s="13" t="str">
        <f t="shared" ref="L4035:L4098" si="129">TEXT(K4035,"yyyy")</f>
        <v>2016</v>
      </c>
      <c r="M4035" s="10">
        <f>(((I4035/60)/60)/24)+DATE(1970,1,1)</f>
        <v>42645.375</v>
      </c>
      <c r="N4035" t="b">
        <v>0</v>
      </c>
      <c r="O4035">
        <v>94</v>
      </c>
      <c r="P4035" t="b">
        <v>0</v>
      </c>
      <c r="Q4035" t="s">
        <v>8271</v>
      </c>
      <c r="R4035" s="6">
        <f>E4035/D4035</f>
        <v>0.25698702928870293</v>
      </c>
      <c r="S4035" s="5">
        <f>O4035/E4035</f>
        <v>1.5304486005350058E-2</v>
      </c>
      <c r="T4035" t="s">
        <v>8310</v>
      </c>
      <c r="U4035" t="s">
        <v>8311</v>
      </c>
    </row>
    <row r="4036" spans="1:21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0">
        <f t="shared" si="128"/>
        <v>42067.947337962964</v>
      </c>
      <c r="L4036" s="13" t="str">
        <f t="shared" si="129"/>
        <v>2015</v>
      </c>
      <c r="M4036" s="10">
        <f>(((I4036/60)/60)/24)+DATE(1970,1,1)</f>
        <v>42097.905671296292</v>
      </c>
      <c r="N4036" t="b">
        <v>0</v>
      </c>
      <c r="O4036">
        <v>2</v>
      </c>
      <c r="P4036" t="b">
        <v>0</v>
      </c>
      <c r="Q4036" t="s">
        <v>8271</v>
      </c>
      <c r="R4036" s="6">
        <f>E4036/D4036</f>
        <v>1.4814814814814815E-2</v>
      </c>
      <c r="S4036" s="5">
        <f>O4036/E4036</f>
        <v>0.01</v>
      </c>
      <c r="T4036" t="s">
        <v>8310</v>
      </c>
      <c r="U4036" t="s">
        <v>8311</v>
      </c>
    </row>
    <row r="4037" spans="1:21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0">
        <f t="shared" si="128"/>
        <v>41903.882951388885</v>
      </c>
      <c r="L4037" s="13" t="str">
        <f t="shared" si="129"/>
        <v>2014</v>
      </c>
      <c r="M4037" s="10">
        <f>(((I4037/60)/60)/24)+DATE(1970,1,1)</f>
        <v>41933.882951388885</v>
      </c>
      <c r="N4037" t="b">
        <v>0</v>
      </c>
      <c r="O4037">
        <v>25</v>
      </c>
      <c r="P4037" t="b">
        <v>0</v>
      </c>
      <c r="Q4037" t="s">
        <v>8271</v>
      </c>
      <c r="R4037" s="6">
        <f>E4037/D4037</f>
        <v>0.36849999999999999</v>
      </c>
      <c r="S4037" s="5">
        <f>O4037/E4037</f>
        <v>6.7842605156037995E-3</v>
      </c>
      <c r="T4037" t="s">
        <v>8310</v>
      </c>
      <c r="U4037" t="s">
        <v>8311</v>
      </c>
    </row>
    <row r="4038" spans="1:21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0">
        <f t="shared" si="128"/>
        <v>41804.937083333331</v>
      </c>
      <c r="L4038" s="13" t="str">
        <f t="shared" si="129"/>
        <v>2014</v>
      </c>
      <c r="M4038" s="10">
        <f>(((I4038/60)/60)/24)+DATE(1970,1,1)</f>
        <v>41821.9375</v>
      </c>
      <c r="N4038" t="b">
        <v>0</v>
      </c>
      <c r="O4038">
        <v>17</v>
      </c>
      <c r="P4038" t="b">
        <v>0</v>
      </c>
      <c r="Q4038" t="s">
        <v>8271</v>
      </c>
      <c r="R4038" s="6">
        <f>E4038/D4038</f>
        <v>0.47049999999999997</v>
      </c>
      <c r="S4038" s="5">
        <f>O4038/E4038</f>
        <v>6.0219624512929506E-3</v>
      </c>
      <c r="T4038" t="s">
        <v>8310</v>
      </c>
      <c r="U4038" t="s">
        <v>8311</v>
      </c>
    </row>
    <row r="4039" spans="1:21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0">
        <f t="shared" si="128"/>
        <v>42497.070775462969</v>
      </c>
      <c r="L4039" s="13" t="str">
        <f t="shared" si="129"/>
        <v>2016</v>
      </c>
      <c r="M4039" s="10">
        <f>(((I4039/60)/60)/24)+DATE(1970,1,1)</f>
        <v>42514.600694444445</v>
      </c>
      <c r="N4039" t="b">
        <v>0</v>
      </c>
      <c r="O4039">
        <v>2</v>
      </c>
      <c r="P4039" t="b">
        <v>0</v>
      </c>
      <c r="Q4039" t="s">
        <v>8271</v>
      </c>
      <c r="R4039" s="6">
        <f>E4039/D4039</f>
        <v>0.11428571428571428</v>
      </c>
      <c r="S4039" s="5">
        <f>O4039/E4039</f>
        <v>2.5000000000000001E-2</v>
      </c>
      <c r="T4039" t="s">
        <v>8310</v>
      </c>
      <c r="U4039" t="s">
        <v>8311</v>
      </c>
    </row>
    <row r="4040" spans="1:21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0">
        <f t="shared" si="128"/>
        <v>41869.798726851855</v>
      </c>
      <c r="L4040" s="13" t="str">
        <f t="shared" si="129"/>
        <v>2014</v>
      </c>
      <c r="M4040" s="10">
        <f>(((I4040/60)/60)/24)+DATE(1970,1,1)</f>
        <v>41929.798726851855</v>
      </c>
      <c r="N4040" t="b">
        <v>0</v>
      </c>
      <c r="O4040">
        <v>4</v>
      </c>
      <c r="P4040" t="b">
        <v>0</v>
      </c>
      <c r="Q4040" t="s">
        <v>8271</v>
      </c>
      <c r="R4040" s="6">
        <f>E4040/D4040</f>
        <v>0.12039999999999999</v>
      </c>
      <c r="S4040" s="5">
        <f>O4040/E4040</f>
        <v>1.3289036544850499E-2</v>
      </c>
      <c r="T4040" t="s">
        <v>8310</v>
      </c>
      <c r="U4040" t="s">
        <v>8311</v>
      </c>
    </row>
    <row r="4041" spans="1:21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0">
        <f t="shared" si="128"/>
        <v>42305.670914351853</v>
      </c>
      <c r="L4041" s="13" t="str">
        <f t="shared" si="129"/>
        <v>2015</v>
      </c>
      <c r="M4041" s="10">
        <f>(((I4041/60)/60)/24)+DATE(1970,1,1)</f>
        <v>42339.249305555553</v>
      </c>
      <c r="N4041" t="b">
        <v>0</v>
      </c>
      <c r="O4041">
        <v>5</v>
      </c>
      <c r="P4041" t="b">
        <v>0</v>
      </c>
      <c r="Q4041" t="s">
        <v>8271</v>
      </c>
      <c r="R4041" s="6">
        <f>E4041/D4041</f>
        <v>0.6</v>
      </c>
      <c r="S4041" s="5">
        <f>O4041/E4041</f>
        <v>1.6666666666666666E-2</v>
      </c>
      <c r="T4041" t="s">
        <v>8310</v>
      </c>
      <c r="U4041" t="s">
        <v>8311</v>
      </c>
    </row>
    <row r="4042" spans="1:21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0">
        <f t="shared" si="128"/>
        <v>42144.231527777782</v>
      </c>
      <c r="L4042" s="13" t="str">
        <f t="shared" si="129"/>
        <v>2015</v>
      </c>
      <c r="M4042" s="10">
        <f>(((I4042/60)/60)/24)+DATE(1970,1,1)</f>
        <v>42203.125</v>
      </c>
      <c r="N4042" t="b">
        <v>0</v>
      </c>
      <c r="O4042">
        <v>2</v>
      </c>
      <c r="P4042" t="b">
        <v>0</v>
      </c>
      <c r="Q4042" t="s">
        <v>8271</v>
      </c>
      <c r="R4042" s="6">
        <f>E4042/D4042</f>
        <v>0.3125</v>
      </c>
      <c r="S4042" s="5">
        <f>O4042/E4042</f>
        <v>8.0000000000000004E-4</v>
      </c>
      <c r="T4042" t="s">
        <v>8310</v>
      </c>
      <c r="U4042" t="s">
        <v>8311</v>
      </c>
    </row>
    <row r="4043" spans="1:21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0">
        <f t="shared" si="128"/>
        <v>42559.474004629628</v>
      </c>
      <c r="L4043" s="13" t="str">
        <f t="shared" si="129"/>
        <v>2016</v>
      </c>
      <c r="M4043" s="10">
        <f>(((I4043/60)/60)/24)+DATE(1970,1,1)</f>
        <v>42619.474004629628</v>
      </c>
      <c r="N4043" t="b">
        <v>0</v>
      </c>
      <c r="O4043">
        <v>2</v>
      </c>
      <c r="P4043" t="b">
        <v>0</v>
      </c>
      <c r="Q4043" t="s">
        <v>8271</v>
      </c>
      <c r="R4043" s="6">
        <f>E4043/D4043</f>
        <v>4.1999999999999997E-3</v>
      </c>
      <c r="S4043" s="5">
        <f>O4043/E4043</f>
        <v>9.5238095238095233E-2</v>
      </c>
      <c r="T4043" t="s">
        <v>8310</v>
      </c>
      <c r="U4043" t="s">
        <v>8311</v>
      </c>
    </row>
    <row r="4044" spans="1:21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0">
        <f t="shared" si="128"/>
        <v>41995.084074074075</v>
      </c>
      <c r="L4044" s="13" t="str">
        <f t="shared" si="129"/>
        <v>2014</v>
      </c>
      <c r="M4044" s="10">
        <f>(((I4044/60)/60)/24)+DATE(1970,1,1)</f>
        <v>42024.802777777775</v>
      </c>
      <c r="N4044" t="b">
        <v>0</v>
      </c>
      <c r="O4044">
        <v>3</v>
      </c>
      <c r="P4044" t="b">
        <v>0</v>
      </c>
      <c r="Q4044" t="s">
        <v>8271</v>
      </c>
      <c r="R4044" s="6">
        <f>E4044/D4044</f>
        <v>2.0999999999999999E-3</v>
      </c>
      <c r="S4044" s="5">
        <f>O4044/E4044</f>
        <v>0.14285714285714285</v>
      </c>
      <c r="T4044" t="s">
        <v>8310</v>
      </c>
      <c r="U4044" t="s">
        <v>8311</v>
      </c>
    </row>
    <row r="4045" spans="1:21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0">
        <f t="shared" si="128"/>
        <v>41948.957465277781</v>
      </c>
      <c r="L4045" s="13" t="str">
        <f t="shared" si="129"/>
        <v>2014</v>
      </c>
      <c r="M4045" s="10">
        <f>(((I4045/60)/60)/24)+DATE(1970,1,1)</f>
        <v>41963.957465277781</v>
      </c>
      <c r="N4045" t="b">
        <v>0</v>
      </c>
      <c r="O4045">
        <v>0</v>
      </c>
      <c r="P4045" t="b">
        <v>0</v>
      </c>
      <c r="Q4045" t="s">
        <v>8271</v>
      </c>
      <c r="R4045" s="6">
        <f>E4045/D4045</f>
        <v>0</v>
      </c>
      <c r="S4045" s="5" t="e">
        <f>O4045/E4045</f>
        <v>#DIV/0!</v>
      </c>
      <c r="T4045" t="s">
        <v>8310</v>
      </c>
      <c r="U4045" t="s">
        <v>8311</v>
      </c>
    </row>
    <row r="4046" spans="1:21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0">
        <f t="shared" si="128"/>
        <v>42074.219699074078</v>
      </c>
      <c r="L4046" s="13" t="str">
        <f t="shared" si="129"/>
        <v>2015</v>
      </c>
      <c r="M4046" s="10">
        <f>(((I4046/60)/60)/24)+DATE(1970,1,1)</f>
        <v>42104.208333333328</v>
      </c>
      <c r="N4046" t="b">
        <v>0</v>
      </c>
      <c r="O4046">
        <v>4</v>
      </c>
      <c r="P4046" t="b">
        <v>0</v>
      </c>
      <c r="Q4046" t="s">
        <v>8271</v>
      </c>
      <c r="R4046" s="6">
        <f>E4046/D4046</f>
        <v>0.375</v>
      </c>
      <c r="S4046" s="5">
        <f>O4046/E4046</f>
        <v>1.7777777777777778E-2</v>
      </c>
      <c r="T4046" t="s">
        <v>8310</v>
      </c>
      <c r="U4046" t="s">
        <v>8311</v>
      </c>
    </row>
    <row r="4047" spans="1:21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0">
        <f t="shared" si="128"/>
        <v>41842.201261574075</v>
      </c>
      <c r="L4047" s="13" t="str">
        <f t="shared" si="129"/>
        <v>2014</v>
      </c>
      <c r="M4047" s="10">
        <f>(((I4047/60)/60)/24)+DATE(1970,1,1)</f>
        <v>41872.201261574075</v>
      </c>
      <c r="N4047" t="b">
        <v>0</v>
      </c>
      <c r="O4047">
        <v>1</v>
      </c>
      <c r="P4047" t="b">
        <v>0</v>
      </c>
      <c r="Q4047" t="s">
        <v>8271</v>
      </c>
      <c r="R4047" s="6">
        <f>E4047/D4047</f>
        <v>2.0000000000000001E-4</v>
      </c>
      <c r="S4047" s="5">
        <f>O4047/E4047</f>
        <v>1</v>
      </c>
      <c r="T4047" t="s">
        <v>8310</v>
      </c>
      <c r="U4047" t="s">
        <v>8311</v>
      </c>
    </row>
    <row r="4048" spans="1:21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0">
        <f t="shared" si="128"/>
        <v>41904.650578703702</v>
      </c>
      <c r="L4048" s="13" t="str">
        <f t="shared" si="129"/>
        <v>2014</v>
      </c>
      <c r="M4048" s="10">
        <f>(((I4048/60)/60)/24)+DATE(1970,1,1)</f>
        <v>41934.650578703702</v>
      </c>
      <c r="N4048" t="b">
        <v>0</v>
      </c>
      <c r="O4048">
        <v>12</v>
      </c>
      <c r="P4048" t="b">
        <v>0</v>
      </c>
      <c r="Q4048" t="s">
        <v>8271</v>
      </c>
      <c r="R4048" s="6">
        <f>E4048/D4048</f>
        <v>8.2142857142857142E-2</v>
      </c>
      <c r="S4048" s="5">
        <f>O4048/E4048</f>
        <v>2.6086956521739129E-2</v>
      </c>
      <c r="T4048" t="s">
        <v>8310</v>
      </c>
      <c r="U4048" t="s">
        <v>8311</v>
      </c>
    </row>
    <row r="4049" spans="1:21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0">
        <f t="shared" si="128"/>
        <v>41991.022488425922</v>
      </c>
      <c r="L4049" s="13" t="str">
        <f t="shared" si="129"/>
        <v>2014</v>
      </c>
      <c r="M4049" s="10">
        <f>(((I4049/60)/60)/24)+DATE(1970,1,1)</f>
        <v>42015.041666666672</v>
      </c>
      <c r="N4049" t="b">
        <v>0</v>
      </c>
      <c r="O4049">
        <v>4</v>
      </c>
      <c r="P4049" t="b">
        <v>0</v>
      </c>
      <c r="Q4049" t="s">
        <v>8271</v>
      </c>
      <c r="R4049" s="6">
        <f>E4049/D4049</f>
        <v>2.1999999999999999E-2</v>
      </c>
      <c r="S4049" s="5">
        <f>O4049/E4049</f>
        <v>3.6363636363636362E-2</v>
      </c>
      <c r="T4049" t="s">
        <v>8310</v>
      </c>
      <c r="U4049" t="s">
        <v>8311</v>
      </c>
    </row>
    <row r="4050" spans="1:21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0">
        <f t="shared" si="128"/>
        <v>42436.509108796294</v>
      </c>
      <c r="L4050" s="13" t="str">
        <f t="shared" si="129"/>
        <v>2016</v>
      </c>
      <c r="M4050" s="10">
        <f>(((I4050/60)/60)/24)+DATE(1970,1,1)</f>
        <v>42471.467442129629</v>
      </c>
      <c r="N4050" t="b">
        <v>0</v>
      </c>
      <c r="O4050">
        <v>91</v>
      </c>
      <c r="P4050" t="b">
        <v>0</v>
      </c>
      <c r="Q4050" t="s">
        <v>8271</v>
      </c>
      <c r="R4050" s="6">
        <f>E4050/D4050</f>
        <v>0.17652941176470588</v>
      </c>
      <c r="S4050" s="5">
        <f>O4050/E4050</f>
        <v>3.0323225591469511E-2</v>
      </c>
      <c r="T4050" t="s">
        <v>8310</v>
      </c>
      <c r="U4050" t="s">
        <v>8311</v>
      </c>
    </row>
    <row r="4051" spans="1:21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0">
        <f t="shared" si="128"/>
        <v>42169.958506944444</v>
      </c>
      <c r="L4051" s="13" t="str">
        <f t="shared" si="129"/>
        <v>2015</v>
      </c>
      <c r="M4051" s="10">
        <f>(((I4051/60)/60)/24)+DATE(1970,1,1)</f>
        <v>42199.958506944444</v>
      </c>
      <c r="N4051" t="b">
        <v>0</v>
      </c>
      <c r="O4051">
        <v>1</v>
      </c>
      <c r="P4051" t="b">
        <v>0</v>
      </c>
      <c r="Q4051" t="s">
        <v>8271</v>
      </c>
      <c r="R4051" s="6">
        <f>E4051/D4051</f>
        <v>8.0000000000000004E-4</v>
      </c>
      <c r="S4051" s="5">
        <f>O4051/E4051</f>
        <v>6.25E-2</v>
      </c>
      <c r="T4051" t="s">
        <v>8310</v>
      </c>
      <c r="U4051" t="s">
        <v>8311</v>
      </c>
    </row>
    <row r="4052" spans="1:21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0">
        <f t="shared" si="128"/>
        <v>41905.636469907404</v>
      </c>
      <c r="L4052" s="13" t="str">
        <f t="shared" si="129"/>
        <v>2014</v>
      </c>
      <c r="M4052" s="10">
        <f>(((I4052/60)/60)/24)+DATE(1970,1,1)</f>
        <v>41935.636469907404</v>
      </c>
      <c r="N4052" t="b">
        <v>0</v>
      </c>
      <c r="O4052">
        <v>1</v>
      </c>
      <c r="P4052" t="b">
        <v>0</v>
      </c>
      <c r="Q4052" t="s">
        <v>8271</v>
      </c>
      <c r="R4052" s="6">
        <f>E4052/D4052</f>
        <v>6.6666666666666664E-4</v>
      </c>
      <c r="S4052" s="5">
        <f>O4052/E4052</f>
        <v>1</v>
      </c>
      <c r="T4052" t="s">
        <v>8310</v>
      </c>
      <c r="U4052" t="s">
        <v>8311</v>
      </c>
    </row>
    <row r="4053" spans="1:21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0">
        <f t="shared" si="128"/>
        <v>41761.810150462967</v>
      </c>
      <c r="L4053" s="13" t="str">
        <f t="shared" si="129"/>
        <v>2014</v>
      </c>
      <c r="M4053" s="10">
        <f>(((I4053/60)/60)/24)+DATE(1970,1,1)</f>
        <v>41768.286805555559</v>
      </c>
      <c r="N4053" t="b">
        <v>0</v>
      </c>
      <c r="O4053">
        <v>0</v>
      </c>
      <c r="P4053" t="b">
        <v>0</v>
      </c>
      <c r="Q4053" t="s">
        <v>8271</v>
      </c>
      <c r="R4053" s="6">
        <f>E4053/D4053</f>
        <v>0</v>
      </c>
      <c r="S4053" s="5" t="e">
        <f>O4053/E4053</f>
        <v>#DIV/0!</v>
      </c>
      <c r="T4053" t="s">
        <v>8310</v>
      </c>
      <c r="U4053" t="s">
        <v>8311</v>
      </c>
    </row>
    <row r="4054" spans="1:21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0">
        <f t="shared" si="128"/>
        <v>41865.878657407404</v>
      </c>
      <c r="L4054" s="13" t="str">
        <f t="shared" si="129"/>
        <v>2014</v>
      </c>
      <c r="M4054" s="10">
        <f>(((I4054/60)/60)/24)+DATE(1970,1,1)</f>
        <v>41925.878657407404</v>
      </c>
      <c r="N4054" t="b">
        <v>0</v>
      </c>
      <c r="O4054">
        <v>13</v>
      </c>
      <c r="P4054" t="b">
        <v>0</v>
      </c>
      <c r="Q4054" t="s">
        <v>8271</v>
      </c>
      <c r="R4054" s="6">
        <f>E4054/D4054</f>
        <v>0.37533333333333335</v>
      </c>
      <c r="S4054" s="5">
        <f>O4054/E4054</f>
        <v>1.1545293072824156E-2</v>
      </c>
      <c r="T4054" t="s">
        <v>8310</v>
      </c>
      <c r="U4054" t="s">
        <v>8311</v>
      </c>
    </row>
    <row r="4055" spans="1:21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0">
        <f t="shared" si="128"/>
        <v>41928.690138888887</v>
      </c>
      <c r="L4055" s="13" t="str">
        <f t="shared" si="129"/>
        <v>2014</v>
      </c>
      <c r="M4055" s="10">
        <f>(((I4055/60)/60)/24)+DATE(1970,1,1)</f>
        <v>41958.833333333328</v>
      </c>
      <c r="N4055" t="b">
        <v>0</v>
      </c>
      <c r="O4055">
        <v>2</v>
      </c>
      <c r="P4055" t="b">
        <v>0</v>
      </c>
      <c r="Q4055" t="s">
        <v>8271</v>
      </c>
      <c r="R4055" s="6">
        <f>E4055/D4055</f>
        <v>0.22</v>
      </c>
      <c r="S4055" s="5">
        <f>O4055/E4055</f>
        <v>1.8181818181818181E-2</v>
      </c>
      <c r="T4055" t="s">
        <v>8310</v>
      </c>
      <c r="U4055" t="s">
        <v>8311</v>
      </c>
    </row>
    <row r="4056" spans="1:21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0">
        <f t="shared" si="128"/>
        <v>42613.841261574074</v>
      </c>
      <c r="L4056" s="13" t="str">
        <f t="shared" si="129"/>
        <v>2016</v>
      </c>
      <c r="M4056" s="10">
        <f>(((I4056/60)/60)/24)+DATE(1970,1,1)</f>
        <v>42644.166666666672</v>
      </c>
      <c r="N4056" t="b">
        <v>0</v>
      </c>
      <c r="O4056">
        <v>0</v>
      </c>
      <c r="P4056" t="b">
        <v>0</v>
      </c>
      <c r="Q4056" t="s">
        <v>8271</v>
      </c>
      <c r="R4056" s="6">
        <f>E4056/D4056</f>
        <v>0</v>
      </c>
      <c r="S4056" s="5" t="e">
        <f>O4056/E4056</f>
        <v>#DIV/0!</v>
      </c>
      <c r="T4056" t="s">
        <v>8310</v>
      </c>
      <c r="U4056" t="s">
        <v>8311</v>
      </c>
    </row>
    <row r="4057" spans="1:21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0">
        <f t="shared" si="128"/>
        <v>41779.648506944446</v>
      </c>
      <c r="L4057" s="13" t="str">
        <f t="shared" si="129"/>
        <v>2014</v>
      </c>
      <c r="M4057" s="10">
        <f>(((I4057/60)/60)/24)+DATE(1970,1,1)</f>
        <v>41809.648506944446</v>
      </c>
      <c r="N4057" t="b">
        <v>0</v>
      </c>
      <c r="O4057">
        <v>21</v>
      </c>
      <c r="P4057" t="b">
        <v>0</v>
      </c>
      <c r="Q4057" t="s">
        <v>8271</v>
      </c>
      <c r="R4057" s="6">
        <f>E4057/D4057</f>
        <v>0.1762</v>
      </c>
      <c r="S4057" s="5">
        <f>O4057/E4057</f>
        <v>2.383654937570942E-2</v>
      </c>
      <c r="T4057" t="s">
        <v>8310</v>
      </c>
      <c r="U4057" t="s">
        <v>8311</v>
      </c>
    </row>
    <row r="4058" spans="1:21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0">
        <f t="shared" si="128"/>
        <v>42534.933321759265</v>
      </c>
      <c r="L4058" s="13" t="str">
        <f t="shared" si="129"/>
        <v>2016</v>
      </c>
      <c r="M4058" s="10">
        <f>(((I4058/60)/60)/24)+DATE(1970,1,1)</f>
        <v>42554.832638888889</v>
      </c>
      <c r="N4058" t="b">
        <v>0</v>
      </c>
      <c r="O4058">
        <v>9</v>
      </c>
      <c r="P4058" t="b">
        <v>0</v>
      </c>
      <c r="Q4058" t="s">
        <v>8271</v>
      </c>
      <c r="R4058" s="6">
        <f>E4058/D4058</f>
        <v>0.53</v>
      </c>
      <c r="S4058" s="5">
        <f>O4058/E4058</f>
        <v>1.1320754716981131E-2</v>
      </c>
      <c r="T4058" t="s">
        <v>8310</v>
      </c>
      <c r="U4058" t="s">
        <v>8311</v>
      </c>
    </row>
    <row r="4059" spans="1:21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0">
        <f t="shared" si="128"/>
        <v>42310.968518518523</v>
      </c>
      <c r="L4059" s="13" t="str">
        <f t="shared" si="129"/>
        <v>2015</v>
      </c>
      <c r="M4059" s="10">
        <f>(((I4059/60)/60)/24)+DATE(1970,1,1)</f>
        <v>42333.958333333328</v>
      </c>
      <c r="N4059" t="b">
        <v>0</v>
      </c>
      <c r="O4059">
        <v>6</v>
      </c>
      <c r="P4059" t="b">
        <v>0</v>
      </c>
      <c r="Q4059" t="s">
        <v>8271</v>
      </c>
      <c r="R4059" s="6">
        <f>E4059/D4059</f>
        <v>0.22142857142857142</v>
      </c>
      <c r="S4059" s="5">
        <f>O4059/E4059</f>
        <v>7.7419354838709677E-3</v>
      </c>
      <c r="T4059" t="s">
        <v>8310</v>
      </c>
      <c r="U4059" t="s">
        <v>8311</v>
      </c>
    </row>
    <row r="4060" spans="1:21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0">
        <f t="shared" si="128"/>
        <v>42446.060694444444</v>
      </c>
      <c r="L4060" s="13" t="str">
        <f t="shared" si="129"/>
        <v>2016</v>
      </c>
      <c r="M4060" s="10">
        <f>(((I4060/60)/60)/24)+DATE(1970,1,1)</f>
        <v>42461.165972222225</v>
      </c>
      <c r="N4060" t="b">
        <v>0</v>
      </c>
      <c r="O4060">
        <v>4</v>
      </c>
      <c r="P4060" t="b">
        <v>0</v>
      </c>
      <c r="Q4060" t="s">
        <v>8271</v>
      </c>
      <c r="R4060" s="6">
        <f>E4060/D4060</f>
        <v>2.5333333333333333E-2</v>
      </c>
      <c r="S4060" s="5">
        <f>O4060/E4060</f>
        <v>4.2105263157894736E-2</v>
      </c>
      <c r="T4060" t="s">
        <v>8310</v>
      </c>
      <c r="U4060" t="s">
        <v>8311</v>
      </c>
    </row>
    <row r="4061" spans="1:21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0">
        <f t="shared" si="128"/>
        <v>41866.640648148146</v>
      </c>
      <c r="L4061" s="13" t="str">
        <f t="shared" si="129"/>
        <v>2014</v>
      </c>
      <c r="M4061" s="10">
        <f>(((I4061/60)/60)/24)+DATE(1970,1,1)</f>
        <v>41898.125</v>
      </c>
      <c r="N4061" t="b">
        <v>0</v>
      </c>
      <c r="O4061">
        <v>7</v>
      </c>
      <c r="P4061" t="b">
        <v>0</v>
      </c>
      <c r="Q4061" t="s">
        <v>8271</v>
      </c>
      <c r="R4061" s="6">
        <f>E4061/D4061</f>
        <v>2.5000000000000001E-2</v>
      </c>
      <c r="S4061" s="5">
        <f>O4061/E4061</f>
        <v>2.8000000000000001E-2</v>
      </c>
      <c r="T4061" t="s">
        <v>8310</v>
      </c>
      <c r="U4061" t="s">
        <v>8311</v>
      </c>
    </row>
    <row r="4062" spans="1:21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0">
        <f t="shared" si="128"/>
        <v>41779.695092592592</v>
      </c>
      <c r="L4062" s="13" t="str">
        <f t="shared" si="129"/>
        <v>2014</v>
      </c>
      <c r="M4062" s="10">
        <f>(((I4062/60)/60)/24)+DATE(1970,1,1)</f>
        <v>41813.666666666664</v>
      </c>
      <c r="N4062" t="b">
        <v>0</v>
      </c>
      <c r="O4062">
        <v>5</v>
      </c>
      <c r="P4062" t="b">
        <v>0</v>
      </c>
      <c r="Q4062" t="s">
        <v>8271</v>
      </c>
      <c r="R4062" s="6">
        <f>E4062/D4062</f>
        <v>2.8500000000000001E-2</v>
      </c>
      <c r="S4062" s="5">
        <f>O4062/E4062</f>
        <v>1.7543859649122806E-2</v>
      </c>
      <c r="T4062" t="s">
        <v>8310</v>
      </c>
      <c r="U4062" t="s">
        <v>8311</v>
      </c>
    </row>
    <row r="4063" spans="1:21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0">
        <f t="shared" si="128"/>
        <v>42421.141469907408</v>
      </c>
      <c r="L4063" s="13" t="str">
        <f t="shared" si="129"/>
        <v>2016</v>
      </c>
      <c r="M4063" s="10">
        <f>(((I4063/60)/60)/24)+DATE(1970,1,1)</f>
        <v>42481.099803240737</v>
      </c>
      <c r="N4063" t="b">
        <v>0</v>
      </c>
      <c r="O4063">
        <v>0</v>
      </c>
      <c r="P4063" t="b">
        <v>0</v>
      </c>
      <c r="Q4063" t="s">
        <v>8271</v>
      </c>
      <c r="R4063" s="6">
        <f>E4063/D4063</f>
        <v>0</v>
      </c>
      <c r="S4063" s="5" t="e">
        <f>O4063/E4063</f>
        <v>#DIV/0!</v>
      </c>
      <c r="T4063" t="s">
        <v>8310</v>
      </c>
      <c r="U4063" t="s">
        <v>8311</v>
      </c>
    </row>
    <row r="4064" spans="1:21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0">
        <f t="shared" si="128"/>
        <v>42523.739212962959</v>
      </c>
      <c r="L4064" s="13" t="str">
        <f t="shared" si="129"/>
        <v>2016</v>
      </c>
      <c r="M4064" s="10">
        <f>(((I4064/60)/60)/24)+DATE(1970,1,1)</f>
        <v>42553.739212962959</v>
      </c>
      <c r="N4064" t="b">
        <v>0</v>
      </c>
      <c r="O4064">
        <v>3</v>
      </c>
      <c r="P4064" t="b">
        <v>0</v>
      </c>
      <c r="Q4064" t="s">
        <v>8271</v>
      </c>
      <c r="R4064" s="6">
        <f>E4064/D4064</f>
        <v>2.4500000000000001E-2</v>
      </c>
      <c r="S4064" s="5">
        <f>O4064/E4064</f>
        <v>6.1224489795918364E-3</v>
      </c>
      <c r="T4064" t="s">
        <v>8310</v>
      </c>
      <c r="U4064" t="s">
        <v>8311</v>
      </c>
    </row>
    <row r="4065" spans="1:21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0">
        <f t="shared" si="128"/>
        <v>41787.681527777779</v>
      </c>
      <c r="L4065" s="13" t="str">
        <f t="shared" si="129"/>
        <v>2014</v>
      </c>
      <c r="M4065" s="10">
        <f>(((I4065/60)/60)/24)+DATE(1970,1,1)</f>
        <v>41817.681527777779</v>
      </c>
      <c r="N4065" t="b">
        <v>0</v>
      </c>
      <c r="O4065">
        <v>9</v>
      </c>
      <c r="P4065" t="b">
        <v>0</v>
      </c>
      <c r="Q4065" t="s">
        <v>8271</v>
      </c>
      <c r="R4065" s="6">
        <f>E4065/D4065</f>
        <v>1.4210526315789474E-2</v>
      </c>
      <c r="S4065" s="5">
        <f>O4065/E4065</f>
        <v>6.6666666666666666E-2</v>
      </c>
      <c r="T4065" t="s">
        <v>8310</v>
      </c>
      <c r="U4065" t="s">
        <v>8311</v>
      </c>
    </row>
    <row r="4066" spans="1:21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0">
        <f t="shared" si="128"/>
        <v>42093.588263888887</v>
      </c>
      <c r="L4066" s="13" t="str">
        <f t="shared" si="129"/>
        <v>2015</v>
      </c>
      <c r="M4066" s="10">
        <f>(((I4066/60)/60)/24)+DATE(1970,1,1)</f>
        <v>42123.588263888887</v>
      </c>
      <c r="N4066" t="b">
        <v>0</v>
      </c>
      <c r="O4066">
        <v>6</v>
      </c>
      <c r="P4066" t="b">
        <v>0</v>
      </c>
      <c r="Q4066" t="s">
        <v>8271</v>
      </c>
      <c r="R4066" s="6">
        <f>E4066/D4066</f>
        <v>0.1925</v>
      </c>
      <c r="S4066" s="5">
        <f>O4066/E4066</f>
        <v>1.5584415584415584E-2</v>
      </c>
      <c r="T4066" t="s">
        <v>8310</v>
      </c>
      <c r="U4066" t="s">
        <v>8311</v>
      </c>
    </row>
    <row r="4067" spans="1:21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0">
        <f t="shared" si="128"/>
        <v>41833.951516203706</v>
      </c>
      <c r="L4067" s="13" t="str">
        <f t="shared" si="129"/>
        <v>2014</v>
      </c>
      <c r="M4067" s="10">
        <f>(((I4067/60)/60)/24)+DATE(1970,1,1)</f>
        <v>41863.951516203706</v>
      </c>
      <c r="N4067" t="b">
        <v>0</v>
      </c>
      <c r="O4067">
        <v>4</v>
      </c>
      <c r="P4067" t="b">
        <v>0</v>
      </c>
      <c r="Q4067" t="s">
        <v>8271</v>
      </c>
      <c r="R4067" s="6">
        <f>E4067/D4067</f>
        <v>6.7499999999999999E-3</v>
      </c>
      <c r="S4067" s="5">
        <f>O4067/E4067</f>
        <v>0.14814814814814814</v>
      </c>
      <c r="T4067" t="s">
        <v>8310</v>
      </c>
      <c r="U4067" t="s">
        <v>8311</v>
      </c>
    </row>
    <row r="4068" spans="1:21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0">
        <f t="shared" si="128"/>
        <v>42479.039212962962</v>
      </c>
      <c r="L4068" s="13" t="str">
        <f t="shared" si="129"/>
        <v>2016</v>
      </c>
      <c r="M4068" s="10">
        <f>(((I4068/60)/60)/24)+DATE(1970,1,1)</f>
        <v>42509.039212962962</v>
      </c>
      <c r="N4068" t="b">
        <v>0</v>
      </c>
      <c r="O4068">
        <v>1</v>
      </c>
      <c r="P4068" t="b">
        <v>0</v>
      </c>
      <c r="Q4068" t="s">
        <v>8271</v>
      </c>
      <c r="R4068" s="6">
        <f>E4068/D4068</f>
        <v>1.6666666666666668E-3</v>
      </c>
      <c r="S4068" s="5">
        <f>O4068/E4068</f>
        <v>0.04</v>
      </c>
      <c r="T4068" t="s">
        <v>8310</v>
      </c>
      <c r="U4068" t="s">
        <v>8311</v>
      </c>
    </row>
    <row r="4069" spans="1:21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0">
        <f t="shared" si="128"/>
        <v>42235.117476851854</v>
      </c>
      <c r="L4069" s="13" t="str">
        <f t="shared" si="129"/>
        <v>2015</v>
      </c>
      <c r="M4069" s="10">
        <f>(((I4069/60)/60)/24)+DATE(1970,1,1)</f>
        <v>42275.117476851854</v>
      </c>
      <c r="N4069" t="b">
        <v>0</v>
      </c>
      <c r="O4069">
        <v>17</v>
      </c>
      <c r="P4069" t="b">
        <v>0</v>
      </c>
      <c r="Q4069" t="s">
        <v>8271</v>
      </c>
      <c r="R4069" s="6">
        <f>E4069/D4069</f>
        <v>0.60899999999999999</v>
      </c>
      <c r="S4069" s="5">
        <f>O4069/E4069</f>
        <v>5.5829228243021349E-3</v>
      </c>
      <c r="T4069" t="s">
        <v>8310</v>
      </c>
      <c r="U4069" t="s">
        <v>8311</v>
      </c>
    </row>
    <row r="4070" spans="1:21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0">
        <f t="shared" si="128"/>
        <v>42718.963599537034</v>
      </c>
      <c r="L4070" s="13" t="str">
        <f t="shared" si="129"/>
        <v>2016</v>
      </c>
      <c r="M4070" s="10">
        <f>(((I4070/60)/60)/24)+DATE(1970,1,1)</f>
        <v>42748.961805555555</v>
      </c>
      <c r="N4070" t="b">
        <v>0</v>
      </c>
      <c r="O4070">
        <v>1</v>
      </c>
      <c r="P4070" t="b">
        <v>0</v>
      </c>
      <c r="Q4070" t="s">
        <v>8271</v>
      </c>
      <c r="R4070" s="6">
        <f>E4070/D4070</f>
        <v>0.01</v>
      </c>
      <c r="S4070" s="5">
        <f>O4070/E4070</f>
        <v>2.8612303290414875E-2</v>
      </c>
      <c r="T4070" t="s">
        <v>8310</v>
      </c>
      <c r="U4070" t="s">
        <v>8311</v>
      </c>
    </row>
    <row r="4071" spans="1:21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0">
        <f t="shared" si="128"/>
        <v>42022.661527777775</v>
      </c>
      <c r="L4071" s="13" t="str">
        <f t="shared" si="129"/>
        <v>2015</v>
      </c>
      <c r="M4071" s="10">
        <f>(((I4071/60)/60)/24)+DATE(1970,1,1)</f>
        <v>42063.5</v>
      </c>
      <c r="N4071" t="b">
        <v>0</v>
      </c>
      <c r="O4071">
        <v>13</v>
      </c>
      <c r="P4071" t="b">
        <v>0</v>
      </c>
      <c r="Q4071" t="s">
        <v>8271</v>
      </c>
      <c r="R4071" s="6">
        <f>E4071/D4071</f>
        <v>0.34399999999999997</v>
      </c>
      <c r="S4071" s="5">
        <f>O4071/E4071</f>
        <v>3.0232558139534883E-2</v>
      </c>
      <c r="T4071" t="s">
        <v>8310</v>
      </c>
      <c r="U4071" t="s">
        <v>8311</v>
      </c>
    </row>
    <row r="4072" spans="1:21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0">
        <f t="shared" si="128"/>
        <v>42031.666898148149</v>
      </c>
      <c r="L4072" s="13" t="str">
        <f t="shared" si="129"/>
        <v>2015</v>
      </c>
      <c r="M4072" s="10">
        <f>(((I4072/60)/60)/24)+DATE(1970,1,1)</f>
        <v>42064.125</v>
      </c>
      <c r="N4072" t="b">
        <v>0</v>
      </c>
      <c r="O4072">
        <v>6</v>
      </c>
      <c r="P4072" t="b">
        <v>0</v>
      </c>
      <c r="Q4072" t="s">
        <v>8271</v>
      </c>
      <c r="R4072" s="6">
        <f>E4072/D4072</f>
        <v>0.16500000000000001</v>
      </c>
      <c r="S4072" s="5">
        <f>O4072/E4072</f>
        <v>3.6363636363636362E-2</v>
      </c>
      <c r="T4072" t="s">
        <v>8310</v>
      </c>
      <c r="U4072" t="s">
        <v>8311</v>
      </c>
    </row>
    <row r="4073" spans="1:21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0">
        <f t="shared" si="128"/>
        <v>42700.804756944446</v>
      </c>
      <c r="L4073" s="13" t="str">
        <f t="shared" si="129"/>
        <v>2016</v>
      </c>
      <c r="M4073" s="10">
        <f>(((I4073/60)/60)/24)+DATE(1970,1,1)</f>
        <v>42730.804756944446</v>
      </c>
      <c r="N4073" t="b">
        <v>0</v>
      </c>
      <c r="O4073">
        <v>0</v>
      </c>
      <c r="P4073" t="b">
        <v>0</v>
      </c>
      <c r="Q4073" t="s">
        <v>8271</v>
      </c>
      <c r="R4073" s="6">
        <f>E4073/D4073</f>
        <v>0</v>
      </c>
      <c r="S4073" s="5" t="e">
        <f>O4073/E4073</f>
        <v>#DIV/0!</v>
      </c>
      <c r="T4073" t="s">
        <v>8310</v>
      </c>
      <c r="U4073" t="s">
        <v>8311</v>
      </c>
    </row>
    <row r="4074" spans="1:21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0">
        <f t="shared" si="128"/>
        <v>41812.77443287037</v>
      </c>
      <c r="L4074" s="13" t="str">
        <f t="shared" si="129"/>
        <v>2014</v>
      </c>
      <c r="M4074" s="10">
        <f>(((I4074/60)/60)/24)+DATE(1970,1,1)</f>
        <v>41872.77443287037</v>
      </c>
      <c r="N4074" t="b">
        <v>0</v>
      </c>
      <c r="O4074">
        <v>2</v>
      </c>
      <c r="P4074" t="b">
        <v>0</v>
      </c>
      <c r="Q4074" t="s">
        <v>8271</v>
      </c>
      <c r="R4074" s="6">
        <f>E4074/D4074</f>
        <v>4.0000000000000001E-3</v>
      </c>
      <c r="S4074" s="5">
        <f>O4074/E4074</f>
        <v>0.5</v>
      </c>
      <c r="T4074" t="s">
        <v>8310</v>
      </c>
      <c r="U4074" t="s">
        <v>8311</v>
      </c>
    </row>
    <row r="4075" spans="1:21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0">
        <f t="shared" si="128"/>
        <v>42078.34520833334</v>
      </c>
      <c r="L4075" s="13" t="str">
        <f t="shared" si="129"/>
        <v>2015</v>
      </c>
      <c r="M4075" s="10">
        <f>(((I4075/60)/60)/24)+DATE(1970,1,1)</f>
        <v>42133.166666666672</v>
      </c>
      <c r="N4075" t="b">
        <v>0</v>
      </c>
      <c r="O4075">
        <v>2</v>
      </c>
      <c r="P4075" t="b">
        <v>0</v>
      </c>
      <c r="Q4075" t="s">
        <v>8271</v>
      </c>
      <c r="R4075" s="6">
        <f>E4075/D4075</f>
        <v>1.0571428571428572E-2</v>
      </c>
      <c r="S4075" s="5">
        <f>O4075/E4075</f>
        <v>5.4054054054054057E-2</v>
      </c>
      <c r="T4075" t="s">
        <v>8310</v>
      </c>
      <c r="U4075" t="s">
        <v>8311</v>
      </c>
    </row>
    <row r="4076" spans="1:21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0">
        <f t="shared" si="128"/>
        <v>42283.552951388891</v>
      </c>
      <c r="L4076" s="13" t="str">
        <f t="shared" si="129"/>
        <v>2015</v>
      </c>
      <c r="M4076" s="10">
        <f>(((I4076/60)/60)/24)+DATE(1970,1,1)</f>
        <v>42313.594618055555</v>
      </c>
      <c r="N4076" t="b">
        <v>0</v>
      </c>
      <c r="O4076">
        <v>21</v>
      </c>
      <c r="P4076" t="b">
        <v>0</v>
      </c>
      <c r="Q4076" t="s">
        <v>8271</v>
      </c>
      <c r="R4076" s="6">
        <f>E4076/D4076</f>
        <v>0.26727272727272727</v>
      </c>
      <c r="S4076" s="5">
        <f>O4076/E4076</f>
        <v>2.8571428571428571E-2</v>
      </c>
      <c r="T4076" t="s">
        <v>8310</v>
      </c>
      <c r="U4076" t="s">
        <v>8311</v>
      </c>
    </row>
    <row r="4077" spans="1:21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0">
        <f t="shared" si="128"/>
        <v>41779.045937499999</v>
      </c>
      <c r="L4077" s="13" t="str">
        <f t="shared" si="129"/>
        <v>2014</v>
      </c>
      <c r="M4077" s="10">
        <f>(((I4077/60)/60)/24)+DATE(1970,1,1)</f>
        <v>41820.727777777778</v>
      </c>
      <c r="N4077" t="b">
        <v>0</v>
      </c>
      <c r="O4077">
        <v>13</v>
      </c>
      <c r="P4077" t="b">
        <v>0</v>
      </c>
      <c r="Q4077" t="s">
        <v>8271</v>
      </c>
      <c r="R4077" s="6">
        <f>E4077/D4077</f>
        <v>0.28799999999999998</v>
      </c>
      <c r="S4077" s="5">
        <f>O4077/E4077</f>
        <v>2.2569444444444444E-2</v>
      </c>
      <c r="T4077" t="s">
        <v>8310</v>
      </c>
      <c r="U4077" t="s">
        <v>8311</v>
      </c>
    </row>
    <row r="4078" spans="1:21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0">
        <f t="shared" si="128"/>
        <v>41905.795706018522</v>
      </c>
      <c r="L4078" s="13" t="str">
        <f t="shared" si="129"/>
        <v>2014</v>
      </c>
      <c r="M4078" s="10">
        <f>(((I4078/60)/60)/24)+DATE(1970,1,1)</f>
        <v>41933.82708333333</v>
      </c>
      <c r="N4078" t="b">
        <v>0</v>
      </c>
      <c r="O4078">
        <v>0</v>
      </c>
      <c r="P4078" t="b">
        <v>0</v>
      </c>
      <c r="Q4078" t="s">
        <v>8271</v>
      </c>
      <c r="R4078" s="6">
        <f>E4078/D4078</f>
        <v>0</v>
      </c>
      <c r="S4078" s="5" t="e">
        <f>O4078/E4078</f>
        <v>#DIV/0!</v>
      </c>
      <c r="T4078" t="s">
        <v>8310</v>
      </c>
      <c r="U4078" t="s">
        <v>8311</v>
      </c>
    </row>
    <row r="4079" spans="1:21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0">
        <f t="shared" si="128"/>
        <v>42695.7105787037</v>
      </c>
      <c r="L4079" s="13" t="str">
        <f t="shared" si="129"/>
        <v>2016</v>
      </c>
      <c r="M4079" s="10">
        <f>(((I4079/60)/60)/24)+DATE(1970,1,1)</f>
        <v>42725.7105787037</v>
      </c>
      <c r="N4079" t="b">
        <v>0</v>
      </c>
      <c r="O4079">
        <v>6</v>
      </c>
      <c r="P4079" t="b">
        <v>0</v>
      </c>
      <c r="Q4079" t="s">
        <v>8271</v>
      </c>
      <c r="R4079" s="6">
        <f>E4079/D4079</f>
        <v>8.8999999999999996E-2</v>
      </c>
      <c r="S4079" s="5">
        <f>O4079/E4079</f>
        <v>4.4943820224719105E-3</v>
      </c>
      <c r="T4079" t="s">
        <v>8310</v>
      </c>
      <c r="U4079" t="s">
        <v>8311</v>
      </c>
    </row>
    <row r="4080" spans="1:21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0">
        <f t="shared" si="128"/>
        <v>42732.787523148145</v>
      </c>
      <c r="L4080" s="13" t="str">
        <f t="shared" si="129"/>
        <v>2016</v>
      </c>
      <c r="M4080" s="10">
        <f>(((I4080/60)/60)/24)+DATE(1970,1,1)</f>
        <v>42762.787523148145</v>
      </c>
      <c r="N4080" t="b">
        <v>0</v>
      </c>
      <c r="O4080">
        <v>0</v>
      </c>
      <c r="P4080" t="b">
        <v>0</v>
      </c>
      <c r="Q4080" t="s">
        <v>8271</v>
      </c>
      <c r="R4080" s="6">
        <f>E4080/D4080</f>
        <v>0</v>
      </c>
      <c r="S4080" s="5" t="e">
        <f>O4080/E4080</f>
        <v>#DIV/0!</v>
      </c>
      <c r="T4080" t="s">
        <v>8310</v>
      </c>
      <c r="U4080" t="s">
        <v>8311</v>
      </c>
    </row>
    <row r="4081" spans="1:21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0">
        <f t="shared" si="128"/>
        <v>42510.938900462963</v>
      </c>
      <c r="L4081" s="13" t="str">
        <f t="shared" si="129"/>
        <v>2016</v>
      </c>
      <c r="M4081" s="10">
        <f>(((I4081/60)/60)/24)+DATE(1970,1,1)</f>
        <v>42540.938900462963</v>
      </c>
      <c r="N4081" t="b">
        <v>0</v>
      </c>
      <c r="O4081">
        <v>1</v>
      </c>
      <c r="P4081" t="b">
        <v>0</v>
      </c>
      <c r="Q4081" t="s">
        <v>8271</v>
      </c>
      <c r="R4081" s="6">
        <f>E4081/D4081</f>
        <v>1.6666666666666668E-3</v>
      </c>
      <c r="S4081" s="5">
        <f>O4081/E4081</f>
        <v>0.2</v>
      </c>
      <c r="T4081" t="s">
        <v>8310</v>
      </c>
      <c r="U4081" t="s">
        <v>8311</v>
      </c>
    </row>
    <row r="4082" spans="1:21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0">
        <f t="shared" si="128"/>
        <v>42511.698101851856</v>
      </c>
      <c r="L4082" s="13" t="str">
        <f t="shared" si="129"/>
        <v>2016</v>
      </c>
      <c r="M4082" s="10">
        <f>(((I4082/60)/60)/24)+DATE(1970,1,1)</f>
        <v>42535.787500000006</v>
      </c>
      <c r="N4082" t="b">
        <v>0</v>
      </c>
      <c r="O4082">
        <v>0</v>
      </c>
      <c r="P4082" t="b">
        <v>0</v>
      </c>
      <c r="Q4082" t="s">
        <v>8271</v>
      </c>
      <c r="R4082" s="6">
        <f>E4082/D4082</f>
        <v>0</v>
      </c>
      <c r="S4082" s="5" t="e">
        <f>O4082/E4082</f>
        <v>#DIV/0!</v>
      </c>
      <c r="T4082" t="s">
        <v>8310</v>
      </c>
      <c r="U4082" t="s">
        <v>8311</v>
      </c>
    </row>
    <row r="4083" spans="1:21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0">
        <f t="shared" si="128"/>
        <v>42041.581307870365</v>
      </c>
      <c r="L4083" s="13" t="str">
        <f t="shared" si="129"/>
        <v>2015</v>
      </c>
      <c r="M4083" s="10">
        <f>(((I4083/60)/60)/24)+DATE(1970,1,1)</f>
        <v>42071.539641203708</v>
      </c>
      <c r="N4083" t="b">
        <v>0</v>
      </c>
      <c r="O4083">
        <v>12</v>
      </c>
      <c r="P4083" t="b">
        <v>0</v>
      </c>
      <c r="Q4083" t="s">
        <v>8271</v>
      </c>
      <c r="R4083" s="6">
        <f>E4083/D4083</f>
        <v>0.15737410071942445</v>
      </c>
      <c r="S4083" s="5">
        <f>O4083/E4083</f>
        <v>3.4285714285714287E-2</v>
      </c>
      <c r="T4083" t="s">
        <v>8310</v>
      </c>
      <c r="U4083" t="s">
        <v>8311</v>
      </c>
    </row>
    <row r="4084" spans="1:21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0">
        <f t="shared" si="128"/>
        <v>42307.189270833333</v>
      </c>
      <c r="L4084" s="13" t="str">
        <f t="shared" si="129"/>
        <v>2015</v>
      </c>
      <c r="M4084" s="10">
        <f>(((I4084/60)/60)/24)+DATE(1970,1,1)</f>
        <v>42322.958333333328</v>
      </c>
      <c r="N4084" t="b">
        <v>0</v>
      </c>
      <c r="O4084">
        <v>2</v>
      </c>
      <c r="P4084" t="b">
        <v>0</v>
      </c>
      <c r="Q4084" t="s">
        <v>8271</v>
      </c>
      <c r="R4084" s="6">
        <f>E4084/D4084</f>
        <v>0.02</v>
      </c>
      <c r="S4084" s="5">
        <f>O4084/E4084</f>
        <v>0.66666666666666663</v>
      </c>
      <c r="T4084" t="s">
        <v>8310</v>
      </c>
      <c r="U4084" t="s">
        <v>8311</v>
      </c>
    </row>
    <row r="4085" spans="1:21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0">
        <f t="shared" si="128"/>
        <v>42353.761759259258</v>
      </c>
      <c r="L4085" s="13" t="str">
        <f t="shared" si="129"/>
        <v>2015</v>
      </c>
      <c r="M4085" s="10">
        <f>(((I4085/60)/60)/24)+DATE(1970,1,1)</f>
        <v>42383.761759259258</v>
      </c>
      <c r="N4085" t="b">
        <v>0</v>
      </c>
      <c r="O4085">
        <v>6</v>
      </c>
      <c r="P4085" t="b">
        <v>0</v>
      </c>
      <c r="Q4085" t="s">
        <v>8271</v>
      </c>
      <c r="R4085" s="6">
        <f>E4085/D4085</f>
        <v>0.21685714285714286</v>
      </c>
      <c r="S4085" s="5">
        <f>O4085/E4085</f>
        <v>7.9051383399209481E-3</v>
      </c>
      <c r="T4085" t="s">
        <v>8310</v>
      </c>
      <c r="U4085" t="s">
        <v>8311</v>
      </c>
    </row>
    <row r="4086" spans="1:21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0">
        <f t="shared" si="128"/>
        <v>42622.436412037037</v>
      </c>
      <c r="L4086" s="13" t="str">
        <f t="shared" si="129"/>
        <v>2016</v>
      </c>
      <c r="M4086" s="10">
        <f>(((I4086/60)/60)/24)+DATE(1970,1,1)</f>
        <v>42652.436412037037</v>
      </c>
      <c r="N4086" t="b">
        <v>0</v>
      </c>
      <c r="O4086">
        <v>1</v>
      </c>
      <c r="P4086" t="b">
        <v>0</v>
      </c>
      <c r="Q4086" t="s">
        <v>8271</v>
      </c>
      <c r="R4086" s="6">
        <f>E4086/D4086</f>
        <v>3.3333333333333335E-3</v>
      </c>
      <c r="S4086" s="5">
        <f>O4086/E4086</f>
        <v>0.1</v>
      </c>
      <c r="T4086" t="s">
        <v>8310</v>
      </c>
      <c r="U4086" t="s">
        <v>8311</v>
      </c>
    </row>
    <row r="4087" spans="1:21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0">
        <f t="shared" si="128"/>
        <v>42058.603877314818</v>
      </c>
      <c r="L4087" s="13" t="str">
        <f t="shared" si="129"/>
        <v>2015</v>
      </c>
      <c r="M4087" s="10">
        <f>(((I4087/60)/60)/24)+DATE(1970,1,1)</f>
        <v>42087.165972222225</v>
      </c>
      <c r="N4087" t="b">
        <v>0</v>
      </c>
      <c r="O4087">
        <v>1</v>
      </c>
      <c r="P4087" t="b">
        <v>0</v>
      </c>
      <c r="Q4087" t="s">
        <v>8271</v>
      </c>
      <c r="R4087" s="6">
        <f>E4087/D4087</f>
        <v>2.8571428571428571E-3</v>
      </c>
      <c r="S4087" s="5">
        <f>O4087/E4087</f>
        <v>0.1</v>
      </c>
      <c r="T4087" t="s">
        <v>8310</v>
      </c>
      <c r="U4087" t="s">
        <v>8311</v>
      </c>
    </row>
    <row r="4088" spans="1:21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0">
        <f t="shared" si="128"/>
        <v>42304.940960648149</v>
      </c>
      <c r="L4088" s="13" t="str">
        <f t="shared" si="129"/>
        <v>2015</v>
      </c>
      <c r="M4088" s="10">
        <f>(((I4088/60)/60)/24)+DATE(1970,1,1)</f>
        <v>42329.166666666672</v>
      </c>
      <c r="N4088" t="b">
        <v>0</v>
      </c>
      <c r="O4088">
        <v>5</v>
      </c>
      <c r="P4088" t="b">
        <v>0</v>
      </c>
      <c r="Q4088" t="s">
        <v>8271</v>
      </c>
      <c r="R4088" s="6">
        <f>E4088/D4088</f>
        <v>4.7E-2</v>
      </c>
      <c r="S4088" s="5">
        <f>O4088/E4088</f>
        <v>0.10638297872340426</v>
      </c>
      <c r="T4088" t="s">
        <v>8310</v>
      </c>
      <c r="U4088" t="s">
        <v>8311</v>
      </c>
    </row>
    <row r="4089" spans="1:21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0">
        <f t="shared" si="128"/>
        <v>42538.742893518516</v>
      </c>
      <c r="L4089" s="13" t="str">
        <f t="shared" si="129"/>
        <v>2016</v>
      </c>
      <c r="M4089" s="10">
        <f>(((I4089/60)/60)/24)+DATE(1970,1,1)</f>
        <v>42568.742893518516</v>
      </c>
      <c r="N4089" t="b">
        <v>0</v>
      </c>
      <c r="O4089">
        <v>0</v>
      </c>
      <c r="P4089" t="b">
        <v>0</v>
      </c>
      <c r="Q4089" t="s">
        <v>8271</v>
      </c>
      <c r="R4089" s="6">
        <f>E4089/D4089</f>
        <v>0</v>
      </c>
      <c r="S4089" s="5" t="e">
        <f>O4089/E4089</f>
        <v>#DIV/0!</v>
      </c>
      <c r="T4089" t="s">
        <v>8310</v>
      </c>
      <c r="U4089" t="s">
        <v>8311</v>
      </c>
    </row>
    <row r="4090" spans="1:21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0">
        <f t="shared" si="128"/>
        <v>41990.612546296295</v>
      </c>
      <c r="L4090" s="13" t="str">
        <f t="shared" si="129"/>
        <v>2014</v>
      </c>
      <c r="M4090" s="10">
        <f>(((I4090/60)/60)/24)+DATE(1970,1,1)</f>
        <v>42020.434722222228</v>
      </c>
      <c r="N4090" t="b">
        <v>0</v>
      </c>
      <c r="O4090">
        <v>3</v>
      </c>
      <c r="P4090" t="b">
        <v>0</v>
      </c>
      <c r="Q4090" t="s">
        <v>8271</v>
      </c>
      <c r="R4090" s="6">
        <f>E4090/D4090</f>
        <v>0.108</v>
      </c>
      <c r="S4090" s="5">
        <f>O4090/E4090</f>
        <v>1.3888888888888888E-2</v>
      </c>
      <c r="T4090" t="s">
        <v>8310</v>
      </c>
      <c r="U4090" t="s">
        <v>8311</v>
      </c>
    </row>
    <row r="4091" spans="1:21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0">
        <f t="shared" si="128"/>
        <v>42122.732499999998</v>
      </c>
      <c r="L4091" s="13" t="str">
        <f t="shared" si="129"/>
        <v>2015</v>
      </c>
      <c r="M4091" s="10">
        <f>(((I4091/60)/60)/24)+DATE(1970,1,1)</f>
        <v>42155.732638888891</v>
      </c>
      <c r="N4091" t="b">
        <v>0</v>
      </c>
      <c r="O4091">
        <v>8</v>
      </c>
      <c r="P4091" t="b">
        <v>0</v>
      </c>
      <c r="Q4091" t="s">
        <v>8271</v>
      </c>
      <c r="R4091" s="6">
        <f>E4091/D4091</f>
        <v>4.8000000000000001E-2</v>
      </c>
      <c r="S4091" s="5">
        <f>O4091/E4091</f>
        <v>3.3333333333333333E-2</v>
      </c>
      <c r="T4091" t="s">
        <v>8310</v>
      </c>
      <c r="U4091" t="s">
        <v>8311</v>
      </c>
    </row>
    <row r="4092" spans="1:21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0">
        <f t="shared" si="128"/>
        <v>42209.67288194444</v>
      </c>
      <c r="L4092" s="13" t="str">
        <f t="shared" si="129"/>
        <v>2015</v>
      </c>
      <c r="M4092" s="10">
        <f>(((I4092/60)/60)/24)+DATE(1970,1,1)</f>
        <v>42223.625</v>
      </c>
      <c r="N4092" t="b">
        <v>0</v>
      </c>
      <c r="O4092">
        <v>3</v>
      </c>
      <c r="P4092" t="b">
        <v>0</v>
      </c>
      <c r="Q4092" t="s">
        <v>8271</v>
      </c>
      <c r="R4092" s="6">
        <f>E4092/D4092</f>
        <v>3.2000000000000001E-2</v>
      </c>
      <c r="S4092" s="5">
        <f>O4092/E4092</f>
        <v>9.375E-2</v>
      </c>
      <c r="T4092" t="s">
        <v>8310</v>
      </c>
      <c r="U4092" t="s">
        <v>8311</v>
      </c>
    </row>
    <row r="4093" spans="1:21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0">
        <f t="shared" si="128"/>
        <v>41990.506377314814</v>
      </c>
      <c r="L4093" s="13" t="str">
        <f t="shared" si="129"/>
        <v>2014</v>
      </c>
      <c r="M4093" s="10">
        <f>(((I4093/60)/60)/24)+DATE(1970,1,1)</f>
        <v>42020.506377314814</v>
      </c>
      <c r="N4093" t="b">
        <v>0</v>
      </c>
      <c r="O4093">
        <v>8</v>
      </c>
      <c r="P4093" t="b">
        <v>0</v>
      </c>
      <c r="Q4093" t="s">
        <v>8271</v>
      </c>
      <c r="R4093" s="6">
        <f>E4093/D4093</f>
        <v>0.1275</v>
      </c>
      <c r="S4093" s="5">
        <f>O4093/E4093</f>
        <v>3.9215686274509803E-2</v>
      </c>
      <c r="T4093" t="s">
        <v>8310</v>
      </c>
      <c r="U4093" t="s">
        <v>8311</v>
      </c>
    </row>
    <row r="4094" spans="1:21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0">
        <f t="shared" si="128"/>
        <v>42039.194988425923</v>
      </c>
      <c r="L4094" s="13" t="str">
        <f t="shared" si="129"/>
        <v>2015</v>
      </c>
      <c r="M4094" s="10">
        <f>(((I4094/60)/60)/24)+DATE(1970,1,1)</f>
        <v>42099.153321759266</v>
      </c>
      <c r="N4094" t="b">
        <v>0</v>
      </c>
      <c r="O4094">
        <v>1</v>
      </c>
      <c r="P4094" t="b">
        <v>0</v>
      </c>
      <c r="Q4094" t="s">
        <v>8271</v>
      </c>
      <c r="R4094" s="6">
        <f>E4094/D4094</f>
        <v>1.8181818181818181E-4</v>
      </c>
      <c r="S4094" s="5">
        <f>O4094/E4094</f>
        <v>0.05</v>
      </c>
      <c r="T4094" t="s">
        <v>8310</v>
      </c>
      <c r="U4094" t="s">
        <v>8311</v>
      </c>
    </row>
    <row r="4095" spans="1:21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0">
        <f t="shared" si="128"/>
        <v>42178.815891203703</v>
      </c>
      <c r="L4095" s="13" t="str">
        <f t="shared" si="129"/>
        <v>2015</v>
      </c>
      <c r="M4095" s="10">
        <f>(((I4095/60)/60)/24)+DATE(1970,1,1)</f>
        <v>42238.815891203703</v>
      </c>
      <c r="N4095" t="b">
        <v>0</v>
      </c>
      <c r="O4095">
        <v>4</v>
      </c>
      <c r="P4095" t="b">
        <v>0</v>
      </c>
      <c r="Q4095" t="s">
        <v>8271</v>
      </c>
      <c r="R4095" s="6">
        <f>E4095/D4095</f>
        <v>2.4E-2</v>
      </c>
      <c r="S4095" s="5">
        <f>O4095/E4095</f>
        <v>6.6666666666666666E-2</v>
      </c>
      <c r="T4095" t="s">
        <v>8310</v>
      </c>
      <c r="U4095" t="s">
        <v>8311</v>
      </c>
    </row>
    <row r="4096" spans="1:21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0">
        <f t="shared" si="128"/>
        <v>41890.086805555555</v>
      </c>
      <c r="L4096" s="13" t="str">
        <f t="shared" si="129"/>
        <v>2014</v>
      </c>
      <c r="M4096" s="10">
        <f>(((I4096/60)/60)/24)+DATE(1970,1,1)</f>
        <v>41934.207638888889</v>
      </c>
      <c r="N4096" t="b">
        <v>0</v>
      </c>
      <c r="O4096">
        <v>8</v>
      </c>
      <c r="P4096" t="b">
        <v>0</v>
      </c>
      <c r="Q4096" t="s">
        <v>8271</v>
      </c>
      <c r="R4096" s="6">
        <f>E4096/D4096</f>
        <v>0.36499999999999999</v>
      </c>
      <c r="S4096" s="5">
        <f>O4096/E4096</f>
        <v>1.0958904109589041E-2</v>
      </c>
      <c r="T4096" t="s">
        <v>8310</v>
      </c>
      <c r="U4096" t="s">
        <v>8311</v>
      </c>
    </row>
    <row r="4097" spans="1:21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0">
        <f t="shared" si="128"/>
        <v>42693.031828703708</v>
      </c>
      <c r="L4097" s="13" t="str">
        <f t="shared" si="129"/>
        <v>2016</v>
      </c>
      <c r="M4097" s="10">
        <f>(((I4097/60)/60)/24)+DATE(1970,1,1)</f>
        <v>42723.031828703708</v>
      </c>
      <c r="N4097" t="b">
        <v>0</v>
      </c>
      <c r="O4097">
        <v>1</v>
      </c>
      <c r="P4097" t="b">
        <v>0</v>
      </c>
      <c r="Q4097" t="s">
        <v>8271</v>
      </c>
      <c r="R4097" s="6">
        <f>E4097/D4097</f>
        <v>2.6666666666666668E-2</v>
      </c>
      <c r="S4097" s="5">
        <f>O4097/E4097</f>
        <v>1.25E-3</v>
      </c>
      <c r="T4097" t="s">
        <v>8310</v>
      </c>
      <c r="U4097" t="s">
        <v>8311</v>
      </c>
    </row>
    <row r="4098" spans="1:21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0">
        <f t="shared" si="128"/>
        <v>42750.530312499999</v>
      </c>
      <c r="L4098" s="13" t="str">
        <f t="shared" si="129"/>
        <v>2017</v>
      </c>
      <c r="M4098" s="10">
        <f>(((I4098/60)/60)/24)+DATE(1970,1,1)</f>
        <v>42794.368749999994</v>
      </c>
      <c r="N4098" t="b">
        <v>0</v>
      </c>
      <c r="O4098">
        <v>5</v>
      </c>
      <c r="P4098" t="b">
        <v>0</v>
      </c>
      <c r="Q4098" t="s">
        <v>8271</v>
      </c>
      <c r="R4098" s="6">
        <f>E4098/D4098</f>
        <v>0.11428571428571428</v>
      </c>
      <c r="S4098" s="5">
        <f>O4098/E4098</f>
        <v>1.2500000000000001E-2</v>
      </c>
      <c r="T4098" t="s">
        <v>8310</v>
      </c>
      <c r="U4098" t="s">
        <v>8311</v>
      </c>
    </row>
    <row r="4099" spans="1:21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0">
        <f t="shared" ref="K4099:K4115" si="130">(((J4099/60)/60)/24)+DATE(1970,1,1)</f>
        <v>42344.824502314819</v>
      </c>
      <c r="L4099" s="13" t="str">
        <f t="shared" ref="L4099:L4115" si="131">TEXT(K4099,"yyyy")</f>
        <v>2015</v>
      </c>
      <c r="M4099" s="10">
        <f t="shared" ref="M4099:M4115" si="132">(((I4099/60)/60)/24)+DATE(1970,1,1)</f>
        <v>42400.996527777781</v>
      </c>
      <c r="N4099" t="b">
        <v>0</v>
      </c>
      <c r="O4099">
        <v>0</v>
      </c>
      <c r="P4099" t="b">
        <v>0</v>
      </c>
      <c r="Q4099" t="s">
        <v>8271</v>
      </c>
      <c r="R4099" s="6">
        <f>E4099/D4099</f>
        <v>0</v>
      </c>
      <c r="S4099" s="5" t="e">
        <f>O4099/E4099</f>
        <v>#DIV/0!</v>
      </c>
      <c r="T4099" t="s">
        <v>8310</v>
      </c>
      <c r="U4099" t="s">
        <v>8311</v>
      </c>
    </row>
    <row r="4100" spans="1:21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0">
        <f t="shared" si="130"/>
        <v>42495.722187499996</v>
      </c>
      <c r="L4100" s="13" t="str">
        <f t="shared" si="131"/>
        <v>2016</v>
      </c>
      <c r="M4100" s="10">
        <f t="shared" si="132"/>
        <v>42525.722187499996</v>
      </c>
      <c r="N4100" t="b">
        <v>0</v>
      </c>
      <c r="O4100">
        <v>0</v>
      </c>
      <c r="P4100" t="b">
        <v>0</v>
      </c>
      <c r="Q4100" t="s">
        <v>8271</v>
      </c>
      <c r="R4100" s="6">
        <f>E4100/D4100</f>
        <v>0</v>
      </c>
      <c r="S4100" s="5" t="e">
        <f>O4100/E4100</f>
        <v>#DIV/0!</v>
      </c>
      <c r="T4100" t="s">
        <v>8310</v>
      </c>
      <c r="U4100" t="s">
        <v>8311</v>
      </c>
    </row>
    <row r="4101" spans="1:21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0">
        <f t="shared" si="130"/>
        <v>42570.850381944445</v>
      </c>
      <c r="L4101" s="13" t="str">
        <f t="shared" si="131"/>
        <v>2016</v>
      </c>
      <c r="M4101" s="10">
        <f t="shared" si="132"/>
        <v>42615.850381944445</v>
      </c>
      <c r="N4101" t="b">
        <v>0</v>
      </c>
      <c r="O4101">
        <v>1</v>
      </c>
      <c r="P4101" t="b">
        <v>0</v>
      </c>
      <c r="Q4101" t="s">
        <v>8271</v>
      </c>
      <c r="R4101" s="6">
        <f>E4101/D4101</f>
        <v>1.1111111111111112E-2</v>
      </c>
      <c r="S4101" s="5">
        <f>O4101/E4101</f>
        <v>0.02</v>
      </c>
      <c r="T4101" t="s">
        <v>8310</v>
      </c>
      <c r="U4101" t="s">
        <v>8311</v>
      </c>
    </row>
    <row r="4102" spans="1:21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0">
        <f t="shared" si="130"/>
        <v>41927.124884259261</v>
      </c>
      <c r="L4102" s="13" t="str">
        <f t="shared" si="131"/>
        <v>2014</v>
      </c>
      <c r="M4102" s="10">
        <f t="shared" si="132"/>
        <v>41937.124884259261</v>
      </c>
      <c r="N4102" t="b">
        <v>0</v>
      </c>
      <c r="O4102">
        <v>0</v>
      </c>
      <c r="P4102" t="b">
        <v>0</v>
      </c>
      <c r="Q4102" t="s">
        <v>8271</v>
      </c>
      <c r="R4102" s="6">
        <f>E4102/D4102</f>
        <v>0</v>
      </c>
      <c r="S4102" s="5" t="e">
        <f>O4102/E4102</f>
        <v>#DIV/0!</v>
      </c>
      <c r="T4102" t="s">
        <v>8310</v>
      </c>
      <c r="U4102" t="s">
        <v>8311</v>
      </c>
    </row>
    <row r="4103" spans="1:21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0">
        <f t="shared" si="130"/>
        <v>42730.903726851851</v>
      </c>
      <c r="L4103" s="13" t="str">
        <f t="shared" si="131"/>
        <v>2016</v>
      </c>
      <c r="M4103" s="10">
        <f t="shared" si="132"/>
        <v>42760.903726851851</v>
      </c>
      <c r="N4103" t="b">
        <v>0</v>
      </c>
      <c r="O4103">
        <v>0</v>
      </c>
      <c r="P4103" t="b">
        <v>0</v>
      </c>
      <c r="Q4103" t="s">
        <v>8271</v>
      </c>
      <c r="R4103" s="6">
        <f>E4103/D4103</f>
        <v>0</v>
      </c>
      <c r="S4103" s="5" t="e">
        <f>O4103/E4103</f>
        <v>#DIV/0!</v>
      </c>
      <c r="T4103" t="s">
        <v>8310</v>
      </c>
      <c r="U4103" t="s">
        <v>8311</v>
      </c>
    </row>
    <row r="4104" spans="1:21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0">
        <f t="shared" si="130"/>
        <v>42475.848067129627</v>
      </c>
      <c r="L4104" s="13" t="str">
        <f t="shared" si="131"/>
        <v>2016</v>
      </c>
      <c r="M4104" s="10">
        <f t="shared" si="132"/>
        <v>42505.848067129627</v>
      </c>
      <c r="N4104" t="b">
        <v>0</v>
      </c>
      <c r="O4104">
        <v>6</v>
      </c>
      <c r="P4104" t="b">
        <v>0</v>
      </c>
      <c r="Q4104" t="s">
        <v>8271</v>
      </c>
      <c r="R4104" s="6">
        <f>E4104/D4104</f>
        <v>0.27400000000000002</v>
      </c>
      <c r="S4104" s="5">
        <f>O4104/E4104</f>
        <v>4.3795620437956206E-2</v>
      </c>
      <c r="T4104" t="s">
        <v>8310</v>
      </c>
      <c r="U4104" t="s">
        <v>8311</v>
      </c>
    </row>
    <row r="4105" spans="1:21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0">
        <f t="shared" si="130"/>
        <v>42188.83293981482</v>
      </c>
      <c r="L4105" s="13" t="str">
        <f t="shared" si="131"/>
        <v>2015</v>
      </c>
      <c r="M4105" s="10">
        <f t="shared" si="132"/>
        <v>42242.772222222222</v>
      </c>
      <c r="N4105" t="b">
        <v>0</v>
      </c>
      <c r="O4105">
        <v>6</v>
      </c>
      <c r="P4105" t="b">
        <v>0</v>
      </c>
      <c r="Q4105" t="s">
        <v>8271</v>
      </c>
      <c r="R4105" s="6">
        <f>E4105/D4105</f>
        <v>0.1</v>
      </c>
      <c r="S4105" s="5">
        <f>O4105/E4105</f>
        <v>0.06</v>
      </c>
      <c r="T4105" t="s">
        <v>8310</v>
      </c>
      <c r="U4105" t="s">
        <v>8311</v>
      </c>
    </row>
    <row r="4106" spans="1:21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0">
        <f t="shared" si="130"/>
        <v>42640.278171296297</v>
      </c>
      <c r="L4106" s="13" t="str">
        <f t="shared" si="131"/>
        <v>2016</v>
      </c>
      <c r="M4106" s="10">
        <f t="shared" si="132"/>
        <v>42670.278171296297</v>
      </c>
      <c r="N4106" t="b">
        <v>0</v>
      </c>
      <c r="O4106">
        <v>14</v>
      </c>
      <c r="P4106" t="b">
        <v>0</v>
      </c>
      <c r="Q4106" t="s">
        <v>8271</v>
      </c>
      <c r="R4106" s="6">
        <f>E4106/D4106</f>
        <v>0.21366666666666667</v>
      </c>
      <c r="S4106" s="5">
        <f>O4106/E4106</f>
        <v>2.1840873634945399E-2</v>
      </c>
      <c r="T4106" t="s">
        <v>8310</v>
      </c>
      <c r="U4106" t="s">
        <v>8311</v>
      </c>
    </row>
    <row r="4107" spans="1:21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0">
        <f t="shared" si="130"/>
        <v>42697.010520833333</v>
      </c>
      <c r="L4107" s="13" t="str">
        <f t="shared" si="131"/>
        <v>2016</v>
      </c>
      <c r="M4107" s="10">
        <f t="shared" si="132"/>
        <v>42730.010520833333</v>
      </c>
      <c r="N4107" t="b">
        <v>0</v>
      </c>
      <c r="O4107">
        <v>6</v>
      </c>
      <c r="P4107" t="b">
        <v>0</v>
      </c>
      <c r="Q4107" t="s">
        <v>8271</v>
      </c>
      <c r="R4107" s="6">
        <f>E4107/D4107</f>
        <v>6.9696969696969702E-2</v>
      </c>
      <c r="S4107" s="5">
        <f>O4107/E4107</f>
        <v>2.6086956521739132E-3</v>
      </c>
      <c r="T4107" t="s">
        <v>8310</v>
      </c>
      <c r="U4107" t="s">
        <v>8311</v>
      </c>
    </row>
    <row r="4108" spans="1:21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0">
        <f t="shared" si="130"/>
        <v>42053.049375000002</v>
      </c>
      <c r="L4108" s="13" t="str">
        <f t="shared" si="131"/>
        <v>2015</v>
      </c>
      <c r="M4108" s="10">
        <f t="shared" si="132"/>
        <v>42096.041666666672</v>
      </c>
      <c r="N4108" t="b">
        <v>0</v>
      </c>
      <c r="O4108">
        <v>33</v>
      </c>
      <c r="P4108" t="b">
        <v>0</v>
      </c>
      <c r="Q4108" t="s">
        <v>8271</v>
      </c>
      <c r="R4108" s="6">
        <f>E4108/D4108</f>
        <v>0.70599999999999996</v>
      </c>
      <c r="S4108" s="5">
        <f>O4108/E4108</f>
        <v>9.3484419263456086E-3</v>
      </c>
      <c r="T4108" t="s">
        <v>8310</v>
      </c>
      <c r="U4108" t="s">
        <v>8311</v>
      </c>
    </row>
    <row r="4109" spans="1:21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0">
        <f t="shared" si="130"/>
        <v>41883.916678240741</v>
      </c>
      <c r="L4109" s="13" t="str">
        <f t="shared" si="131"/>
        <v>2014</v>
      </c>
      <c r="M4109" s="10">
        <f t="shared" si="132"/>
        <v>41906.916678240741</v>
      </c>
      <c r="N4109" t="b">
        <v>0</v>
      </c>
      <c r="O4109">
        <v>4</v>
      </c>
      <c r="P4109" t="b">
        <v>0</v>
      </c>
      <c r="Q4109" t="s">
        <v>8271</v>
      </c>
      <c r="R4109" s="6">
        <f>E4109/D4109</f>
        <v>2.0500000000000001E-2</v>
      </c>
      <c r="S4109" s="5">
        <f>O4109/E4109</f>
        <v>9.7560975609756101E-2</v>
      </c>
      <c r="T4109" t="s">
        <v>8310</v>
      </c>
      <c r="U4109" t="s">
        <v>8311</v>
      </c>
    </row>
    <row r="4110" spans="1:21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0">
        <f t="shared" si="130"/>
        <v>42767.031678240746</v>
      </c>
      <c r="L4110" s="13" t="str">
        <f t="shared" si="131"/>
        <v>2017</v>
      </c>
      <c r="M4110" s="10">
        <f t="shared" si="132"/>
        <v>42797.208333333328</v>
      </c>
      <c r="N4110" t="b">
        <v>0</v>
      </c>
      <c r="O4110">
        <v>1</v>
      </c>
      <c r="P4110" t="b">
        <v>0</v>
      </c>
      <c r="Q4110" t="s">
        <v>8271</v>
      </c>
      <c r="R4110" s="6">
        <f>E4110/D4110</f>
        <v>1.9666666666666666E-2</v>
      </c>
      <c r="S4110" s="5">
        <f>O4110/E4110</f>
        <v>1.6949152542372881E-2</v>
      </c>
      <c r="T4110" t="s">
        <v>8310</v>
      </c>
      <c r="U4110" t="s">
        <v>8311</v>
      </c>
    </row>
    <row r="4111" spans="1:21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0">
        <f t="shared" si="130"/>
        <v>42307.539398148147</v>
      </c>
      <c r="L4111" s="13" t="str">
        <f t="shared" si="131"/>
        <v>2015</v>
      </c>
      <c r="M4111" s="10">
        <f t="shared" si="132"/>
        <v>42337.581064814818</v>
      </c>
      <c r="N4111" t="b">
        <v>0</v>
      </c>
      <c r="O4111">
        <v>0</v>
      </c>
      <c r="P4111" t="b">
        <v>0</v>
      </c>
      <c r="Q4111" t="s">
        <v>8271</v>
      </c>
      <c r="R4111" s="6">
        <f>E4111/D4111</f>
        <v>0</v>
      </c>
      <c r="S4111" s="5" t="e">
        <f>O4111/E4111</f>
        <v>#DIV/0!</v>
      </c>
      <c r="T4111" t="s">
        <v>8310</v>
      </c>
      <c r="U4111" t="s">
        <v>8311</v>
      </c>
    </row>
    <row r="4112" spans="1:21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0">
        <f t="shared" si="130"/>
        <v>42512.626747685179</v>
      </c>
      <c r="L4112" s="13" t="str">
        <f t="shared" si="131"/>
        <v>2016</v>
      </c>
      <c r="M4112" s="10">
        <f t="shared" si="132"/>
        <v>42572.626747685179</v>
      </c>
      <c r="N4112" t="b">
        <v>0</v>
      </c>
      <c r="O4112">
        <v>6</v>
      </c>
      <c r="P4112" t="b">
        <v>0</v>
      </c>
      <c r="Q4112" t="s">
        <v>8271</v>
      </c>
      <c r="R4112" s="6">
        <f>E4112/D4112</f>
        <v>0.28666666666666668</v>
      </c>
      <c r="S4112" s="5">
        <f>O4112/E4112</f>
        <v>6.9767441860465115E-2</v>
      </c>
      <c r="T4112" t="s">
        <v>8310</v>
      </c>
      <c r="U4112" t="s">
        <v>8311</v>
      </c>
    </row>
    <row r="4113" spans="1:21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0">
        <f t="shared" si="130"/>
        <v>42029.135879629626</v>
      </c>
      <c r="L4113" s="13" t="str">
        <f t="shared" si="131"/>
        <v>2015</v>
      </c>
      <c r="M4113" s="10">
        <f t="shared" si="132"/>
        <v>42059.135879629626</v>
      </c>
      <c r="N4113" t="b">
        <v>0</v>
      </c>
      <c r="O4113">
        <v>6</v>
      </c>
      <c r="P4113" t="b">
        <v>0</v>
      </c>
      <c r="Q4113" t="s">
        <v>8271</v>
      </c>
      <c r="R4113" s="6">
        <f>E4113/D4113</f>
        <v>3.1333333333333331E-2</v>
      </c>
      <c r="S4113" s="5">
        <f>O4113/E4113</f>
        <v>6.3829787234042548E-2</v>
      </c>
      <c r="T4113" t="s">
        <v>8310</v>
      </c>
      <c r="U4113" t="s">
        <v>8311</v>
      </c>
    </row>
    <row r="4114" spans="1:21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0">
        <f t="shared" si="130"/>
        <v>42400.946597222224</v>
      </c>
      <c r="L4114" s="13" t="str">
        <f t="shared" si="131"/>
        <v>2016</v>
      </c>
      <c r="M4114" s="10">
        <f t="shared" si="132"/>
        <v>42428</v>
      </c>
      <c r="N4114" t="b">
        <v>0</v>
      </c>
      <c r="O4114">
        <v>1</v>
      </c>
      <c r="P4114" t="b">
        <v>0</v>
      </c>
      <c r="Q4114" t="s">
        <v>8271</v>
      </c>
      <c r="R4114" s="6">
        <f>E4114/D4114</f>
        <v>4.0000000000000002E-4</v>
      </c>
      <c r="S4114" s="5">
        <f>O4114/E4114</f>
        <v>1</v>
      </c>
      <c r="T4114" t="s">
        <v>8310</v>
      </c>
      <c r="U4114" t="s">
        <v>8311</v>
      </c>
    </row>
    <row r="4115" spans="1:21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0">
        <f t="shared" si="130"/>
        <v>42358.573182870372</v>
      </c>
      <c r="L4115" s="13" t="str">
        <f t="shared" si="131"/>
        <v>2015</v>
      </c>
      <c r="M4115" s="10">
        <f t="shared" si="132"/>
        <v>42377.273611111115</v>
      </c>
      <c r="N4115" t="b">
        <v>0</v>
      </c>
      <c r="O4115">
        <v>3</v>
      </c>
      <c r="P4115" t="b">
        <v>0</v>
      </c>
      <c r="Q4115" t="s">
        <v>8271</v>
      </c>
      <c r="R4115" s="6">
        <f>E4115/D4115</f>
        <v>2E-3</v>
      </c>
      <c r="S4115" s="5">
        <f>O4115/E4115</f>
        <v>1</v>
      </c>
      <c r="T4115" t="s">
        <v>8310</v>
      </c>
      <c r="U4115" t="s">
        <v>8311</v>
      </c>
    </row>
  </sheetData>
  <conditionalFormatting sqref="R2:R4115">
    <cfRule type="colorScale" priority="5">
      <colorScale>
        <cfvo type="num" val="0"/>
        <cfvo type="num" val="1"/>
        <cfvo type="num" val="2"/>
        <color rgb="FFC00000"/>
        <color theme="9" tint="0.59999389629810485"/>
        <color theme="8" tint="0.59999389629810485"/>
      </colorScale>
    </cfRule>
  </conditionalFormatting>
  <conditionalFormatting sqref="F2:F4115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zoomScale="150" zoomScaleNormal="150" zoomScalePageLayoutView="150" workbookViewId="0">
      <selection activeCell="B18" sqref="B18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33203125" bestFit="1" customWidth="1"/>
    <col min="4" max="4" width="3.83203125" customWidth="1"/>
    <col min="5" max="5" width="8.83203125" customWidth="1"/>
    <col min="6" max="6" width="10.33203125" customWidth="1"/>
  </cols>
  <sheetData>
    <row r="1" spans="1:6" x14ac:dyDescent="0.2">
      <c r="A1" s="7" t="s">
        <v>8223</v>
      </c>
      <c r="B1" t="s">
        <v>8322</v>
      </c>
    </row>
    <row r="3" spans="1:6" x14ac:dyDescent="0.2">
      <c r="A3" s="7" t="s">
        <v>8325</v>
      </c>
      <c r="B3" s="7" t="s">
        <v>8326</v>
      </c>
    </row>
    <row r="4" spans="1:6" x14ac:dyDescent="0.2">
      <c r="A4" s="7" t="s">
        <v>8323</v>
      </c>
      <c r="B4" t="s">
        <v>8220</v>
      </c>
      <c r="C4" t="s">
        <v>8221</v>
      </c>
      <c r="D4" t="s">
        <v>8222</v>
      </c>
      <c r="E4" t="s">
        <v>8219</v>
      </c>
      <c r="F4" t="s">
        <v>8324</v>
      </c>
    </row>
    <row r="5" spans="1:6" x14ac:dyDescent="0.2">
      <c r="A5" s="8" t="s">
        <v>8314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8343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8321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8339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8333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8345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8330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8327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8310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8324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A4" sqref="A4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5.33203125" bestFit="1" customWidth="1"/>
    <col min="4" max="4" width="3.83203125" bestFit="1" customWidth="1"/>
    <col min="5" max="5" width="8.6640625" bestFit="1" customWidth="1"/>
    <col min="6" max="6" width="10" bestFit="1" customWidth="1"/>
  </cols>
  <sheetData>
    <row r="1" spans="1:6" x14ac:dyDescent="0.2">
      <c r="A1" s="7" t="s">
        <v>8223</v>
      </c>
      <c r="B1" t="s">
        <v>8322</v>
      </c>
    </row>
    <row r="2" spans="1:6" x14ac:dyDescent="0.2">
      <c r="A2" s="7" t="s">
        <v>8308</v>
      </c>
      <c r="B2" t="s">
        <v>8322</v>
      </c>
    </row>
    <row r="4" spans="1:6" x14ac:dyDescent="0.2">
      <c r="A4" s="7" t="s">
        <v>8325</v>
      </c>
      <c r="B4" s="7" t="s">
        <v>8326</v>
      </c>
    </row>
    <row r="5" spans="1:6" x14ac:dyDescent="0.2">
      <c r="A5" s="7" t="s">
        <v>8323</v>
      </c>
      <c r="B5" t="s">
        <v>8220</v>
      </c>
      <c r="C5" t="s">
        <v>8221</v>
      </c>
      <c r="D5" t="s">
        <v>8222</v>
      </c>
      <c r="E5" t="s">
        <v>8219</v>
      </c>
      <c r="F5" t="s">
        <v>8324</v>
      </c>
    </row>
    <row r="6" spans="1:6" x14ac:dyDescent="0.2">
      <c r="A6" s="8" t="s">
        <v>8320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8351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8340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8364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8361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8319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8318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8338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8354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8332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8344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8355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8356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8336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8363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8335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8342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8313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8350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8331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8357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8352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8311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8353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8349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8360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8334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8317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8316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8359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8362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8312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8315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8348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8341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8329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8328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8347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8324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G12" sqref="G12"/>
    </sheetView>
  </sheetViews>
  <sheetFormatPr baseColWidth="10" defaultRowHeight="15" x14ac:dyDescent="0.2"/>
  <cols>
    <col min="1" max="1" width="12.33203125" customWidth="1"/>
    <col min="2" max="2" width="14.83203125" bestFit="1" customWidth="1"/>
    <col min="3" max="3" width="5.33203125" customWidth="1"/>
    <col min="4" max="4" width="3.83203125" bestFit="1" customWidth="1"/>
    <col min="5" max="5" width="8.6640625" bestFit="1" customWidth="1"/>
    <col min="6" max="6" width="10" customWidth="1"/>
    <col min="7" max="7" width="11.33203125" bestFit="1" customWidth="1"/>
    <col min="8" max="8" width="11.83203125" bestFit="1" customWidth="1"/>
    <col min="9" max="9" width="11.33203125" bestFit="1" customWidth="1"/>
    <col min="10" max="10" width="16.1640625" bestFit="1" customWidth="1"/>
    <col min="11" max="11" width="15.6640625" bestFit="1" customWidth="1"/>
  </cols>
  <sheetData>
    <row r="1" spans="1:6" x14ac:dyDescent="0.2">
      <c r="A1" s="7" t="s">
        <v>8308</v>
      </c>
      <c r="B1" t="s">
        <v>8322</v>
      </c>
    </row>
    <row r="2" spans="1:6" x14ac:dyDescent="0.2">
      <c r="A2" s="7" t="s">
        <v>8399</v>
      </c>
      <c r="B2" t="s">
        <v>8322</v>
      </c>
    </row>
    <row r="4" spans="1:6" x14ac:dyDescent="0.2">
      <c r="A4" s="7" t="s">
        <v>8325</v>
      </c>
      <c r="B4" s="7" t="s">
        <v>8326</v>
      </c>
    </row>
    <row r="5" spans="1:6" x14ac:dyDescent="0.2">
      <c r="A5" s="7" t="s">
        <v>8323</v>
      </c>
      <c r="B5" t="s">
        <v>8220</v>
      </c>
      <c r="C5" t="s">
        <v>8221</v>
      </c>
      <c r="D5" t="s">
        <v>8222</v>
      </c>
      <c r="E5" t="s">
        <v>8219</v>
      </c>
      <c r="F5" t="s">
        <v>8324</v>
      </c>
    </row>
    <row r="6" spans="1:6" x14ac:dyDescent="0.2">
      <c r="A6" s="11" t="s">
        <v>8367</v>
      </c>
      <c r="B6" s="9">
        <v>26</v>
      </c>
      <c r="C6" s="9">
        <v>127</v>
      </c>
      <c r="D6" s="9"/>
      <c r="E6" s="9">
        <v>133</v>
      </c>
      <c r="F6" s="9">
        <v>286</v>
      </c>
    </row>
    <row r="7" spans="1:6" x14ac:dyDescent="0.2">
      <c r="A7" s="11" t="s">
        <v>8368</v>
      </c>
      <c r="B7" s="9">
        <v>29</v>
      </c>
      <c r="C7" s="9">
        <v>124</v>
      </c>
      <c r="D7" s="9"/>
      <c r="E7" s="9">
        <v>150</v>
      </c>
      <c r="F7" s="9">
        <v>303</v>
      </c>
    </row>
    <row r="8" spans="1:6" x14ac:dyDescent="0.2">
      <c r="A8" s="11" t="s">
        <v>8369</v>
      </c>
      <c r="B8" s="9">
        <v>28</v>
      </c>
      <c r="C8" s="9">
        <v>124</v>
      </c>
      <c r="D8" s="9">
        <v>20</v>
      </c>
      <c r="E8" s="9">
        <v>207</v>
      </c>
      <c r="F8" s="9">
        <v>379</v>
      </c>
    </row>
    <row r="9" spans="1:6" x14ac:dyDescent="0.2">
      <c r="A9" s="11" t="s">
        <v>8370</v>
      </c>
      <c r="B9" s="9">
        <v>29</v>
      </c>
      <c r="C9" s="9">
        <v>100</v>
      </c>
      <c r="D9" s="9">
        <v>29</v>
      </c>
      <c r="E9" s="9">
        <v>187</v>
      </c>
      <c r="F9" s="9">
        <v>345</v>
      </c>
    </row>
    <row r="10" spans="1:6" x14ac:dyDescent="0.2">
      <c r="A10" s="11" t="s">
        <v>8371</v>
      </c>
      <c r="B10" s="9">
        <v>28</v>
      </c>
      <c r="C10" s="9">
        <v>120</v>
      </c>
      <c r="D10" s="9">
        <v>1</v>
      </c>
      <c r="E10" s="9">
        <v>204</v>
      </c>
      <c r="F10" s="9">
        <v>353</v>
      </c>
    </row>
    <row r="11" spans="1:6" x14ac:dyDescent="0.2">
      <c r="A11" s="11" t="s">
        <v>8372</v>
      </c>
      <c r="B11" s="9">
        <v>23</v>
      </c>
      <c r="C11" s="9">
        <v>120</v>
      </c>
      <c r="D11" s="9"/>
      <c r="E11" s="9">
        <v>222</v>
      </c>
      <c r="F11" s="9">
        <v>365</v>
      </c>
    </row>
    <row r="12" spans="1:6" x14ac:dyDescent="0.2">
      <c r="A12" s="11" t="s">
        <v>8373</v>
      </c>
      <c r="B12" s="9">
        <v>33</v>
      </c>
      <c r="C12" s="9">
        <v>134</v>
      </c>
      <c r="D12" s="9"/>
      <c r="E12" s="9">
        <v>222</v>
      </c>
      <c r="F12" s="9">
        <v>389</v>
      </c>
    </row>
    <row r="13" spans="1:6" x14ac:dyDescent="0.2">
      <c r="A13" s="11" t="s">
        <v>8374</v>
      </c>
      <c r="B13" s="9">
        <v>39</v>
      </c>
      <c r="C13" s="9">
        <v>155</v>
      </c>
      <c r="D13" s="9"/>
      <c r="E13" s="9">
        <v>196</v>
      </c>
      <c r="F13" s="9">
        <v>390</v>
      </c>
    </row>
    <row r="14" spans="1:6" x14ac:dyDescent="0.2">
      <c r="A14" s="11" t="s">
        <v>8375</v>
      </c>
      <c r="B14" s="9">
        <v>24</v>
      </c>
      <c r="C14" s="9">
        <v>136</v>
      </c>
      <c r="D14" s="9"/>
      <c r="E14" s="9">
        <v>156</v>
      </c>
      <c r="F14" s="9">
        <v>316</v>
      </c>
    </row>
    <row r="15" spans="1:6" x14ac:dyDescent="0.2">
      <c r="A15" s="11" t="s">
        <v>8376</v>
      </c>
      <c r="B15" s="9">
        <v>34</v>
      </c>
      <c r="C15" s="9">
        <v>145</v>
      </c>
      <c r="D15" s="9"/>
      <c r="E15" s="9">
        <v>160</v>
      </c>
      <c r="F15" s="9">
        <v>339</v>
      </c>
    </row>
    <row r="16" spans="1:6" x14ac:dyDescent="0.2">
      <c r="A16" s="11" t="s">
        <v>8377</v>
      </c>
      <c r="B16" s="9">
        <v>21</v>
      </c>
      <c r="C16" s="9">
        <v>133</v>
      </c>
      <c r="D16" s="9"/>
      <c r="E16" s="9">
        <v>161</v>
      </c>
      <c r="F16" s="9">
        <v>315</v>
      </c>
    </row>
    <row r="17" spans="1:6" x14ac:dyDescent="0.2">
      <c r="A17" s="11" t="s">
        <v>8378</v>
      </c>
      <c r="B17" s="9">
        <v>35</v>
      </c>
      <c r="C17" s="9">
        <v>112</v>
      </c>
      <c r="D17" s="9"/>
      <c r="E17" s="9">
        <v>187</v>
      </c>
      <c r="F17" s="9">
        <v>334</v>
      </c>
    </row>
    <row r="18" spans="1:6" x14ac:dyDescent="0.2">
      <c r="A18" s="11" t="s">
        <v>8324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zoomScale="130" zoomScaleNormal="130" zoomScalePageLayoutView="130" workbookViewId="0">
      <selection activeCell="B21" sqref="B21"/>
    </sheetView>
  </sheetViews>
  <sheetFormatPr baseColWidth="10" defaultRowHeight="15" x14ac:dyDescent="0.2"/>
  <cols>
    <col min="1" max="1" width="24.33203125" customWidth="1"/>
    <col min="2" max="2" width="15" customWidth="1"/>
    <col min="3" max="3" width="12.83203125" customWidth="1"/>
    <col min="4" max="4" width="14.33203125" customWidth="1"/>
    <col min="5" max="5" width="15.83203125" customWidth="1"/>
    <col min="6" max="6" width="18.6640625" customWidth="1"/>
    <col min="7" max="7" width="15.83203125" customWidth="1"/>
    <col min="8" max="8" width="16.6640625" customWidth="1"/>
  </cols>
  <sheetData>
    <row r="1" spans="1:8" s="12" customFormat="1" x14ac:dyDescent="0.2">
      <c r="A1" s="12" t="s">
        <v>8379</v>
      </c>
      <c r="B1" s="12" t="s">
        <v>8380</v>
      </c>
      <c r="C1" s="12" t="s">
        <v>8381</v>
      </c>
      <c r="D1" s="12" t="s">
        <v>8382</v>
      </c>
      <c r="E1" s="12" t="s">
        <v>8383</v>
      </c>
      <c r="F1" s="12" t="s">
        <v>8384</v>
      </c>
      <c r="G1" s="12" t="s">
        <v>8385</v>
      </c>
      <c r="H1" s="12" t="s">
        <v>8386</v>
      </c>
    </row>
    <row r="2" spans="1:8" x14ac:dyDescent="0.2">
      <c r="A2" t="s">
        <v>8387</v>
      </c>
      <c r="B2">
        <f>COUNTIFS(Sheet1!$D$2:$D$4115,"&lt;1000",Sheet1!$F$2:$F$4115,"=successful")</f>
        <v>322</v>
      </c>
      <c r="C2">
        <f>COUNTIFS(Sheet1!$D$2:$D$4115,"&lt;1000",Sheet1!$F$2:$F$4115,"=failed")</f>
        <v>113</v>
      </c>
      <c r="D2">
        <f>COUNTIFS(Sheet1!$D$2:$D$4115,"&lt;1000",Sheet1!$F$2:$F$4115,"=canceled")</f>
        <v>18</v>
      </c>
      <c r="E2">
        <f>COUNTIFS(Sheet1!$D$2:$D$4115,"&lt;1000")</f>
        <v>461</v>
      </c>
      <c r="F2" s="5">
        <f>B2/E2</f>
        <v>0.69848156182212584</v>
      </c>
      <c r="G2" s="5">
        <f>C2/E2</f>
        <v>0.24511930585683298</v>
      </c>
      <c r="H2" s="5">
        <f>D2/E2</f>
        <v>3.9045553145336226E-2</v>
      </c>
    </row>
    <row r="3" spans="1:8" x14ac:dyDescent="0.2">
      <c r="A3" t="s">
        <v>8388</v>
      </c>
      <c r="B3">
        <f>COUNTIFS(Sheet1!$D$2:$D$4115,"&gt;=1000",Sheet1!$D$2:$D$4115,"&lt;=4999",Sheet1!$F$2:$F$4115,"=successful")</f>
        <v>932</v>
      </c>
      <c r="C3">
        <f>COUNTIFS(Sheet1!$D$2:$D$4115,"&gt;=1000",Sheet1!$D$2:$D$4115,"&lt;=4999",Sheet1!$F$2:$F$4115,"=failed")</f>
        <v>420</v>
      </c>
      <c r="D3">
        <f>COUNTIFS(Sheet1!$D$2:$D$4115,"&gt;=1000",Sheet1!$D$2:$D$4115,"&lt;=4999",Sheet1!$F$2:$F$4115,"=canceled")</f>
        <v>60</v>
      </c>
      <c r="E3">
        <f>COUNTIFS(Sheet1!$D$2:$D$4115,"&gt;=1000",Sheet1!$D$2:$D$4115,"&lt;=4999")</f>
        <v>1425</v>
      </c>
      <c r="F3" s="5">
        <f t="shared" ref="F3:F13" si="0">B3/E3</f>
        <v>0.65403508771929819</v>
      </c>
      <c r="G3" s="5">
        <f t="shared" ref="G3:G13" si="1">C3/E3</f>
        <v>0.29473684210526313</v>
      </c>
      <c r="H3" s="5">
        <f t="shared" ref="H3:H13" si="2">D3/E3</f>
        <v>4.2105263157894736E-2</v>
      </c>
    </row>
    <row r="4" spans="1:8" x14ac:dyDescent="0.2">
      <c r="A4" t="s">
        <v>8389</v>
      </c>
      <c r="B4">
        <f>COUNTIFS(Sheet1!$D$2:$D$4115,"&gt;=5000",Sheet1!$D$2:$D$4115,"&lt;=9999",Sheet1!$F$2:$F$4115,"=successful")</f>
        <v>381</v>
      </c>
      <c r="C4">
        <f>COUNTIFS(Sheet1!$D$2:$D$4115,"&gt;=5000",Sheet1!$D$2:$D$4115,"&lt;=9999",Sheet1!$F$2:$F$4115,"=failed")</f>
        <v>283</v>
      </c>
      <c r="D4">
        <f>COUNTIFS(Sheet1!$D$2:$D$4115,"&gt;=5000",Sheet1!$D$2:$D$4115,"&lt;=9999",Sheet1!$F$2:$F$4115,"=canceled")</f>
        <v>52</v>
      </c>
      <c r="E4">
        <f>COUNTIFS(Sheet1!$D$2:$D$4115,"&gt;=5000",Sheet1!$D$2:$D$4115,"&lt;=9999")</f>
        <v>722</v>
      </c>
      <c r="F4" s="5">
        <f t="shared" si="0"/>
        <v>0.52770083102493071</v>
      </c>
      <c r="G4" s="5">
        <f t="shared" si="1"/>
        <v>0.39196675900277006</v>
      </c>
      <c r="H4" s="5">
        <f t="shared" si="2"/>
        <v>7.2022160664819951E-2</v>
      </c>
    </row>
    <row r="5" spans="1:8" x14ac:dyDescent="0.2">
      <c r="A5" t="s">
        <v>8390</v>
      </c>
      <c r="B5">
        <f>COUNTIFS(Sheet1!$D$2:$D$4115,"&gt;=10000",Sheet1!$D$2:$D$4115,"&lt;=19999",Sheet1!$F$2:$F$4115,"=successful")</f>
        <v>262</v>
      </c>
      <c r="C5">
        <f>COUNTIFS(Sheet1!$D$2:$D$4115,"&gt;=10000",Sheet1!$D$2:$D$4115,"&lt;=19999",Sheet1!$F$2:$F$4115,"=failed")</f>
        <v>234</v>
      </c>
      <c r="D5">
        <f>COUNTIFS(Sheet1!$D$2:$D$4115,"&gt;=10000",Sheet1!$D$2:$D$4115,"&lt;=19999",Sheet1!$F$2:$F$4115,"=canceled")</f>
        <v>57</v>
      </c>
      <c r="E5">
        <f>COUNTIFS(Sheet1!$D$2:$D$4115,"&gt;=10000",Sheet1!$D$2:$D$4115,"&lt;=19999")</f>
        <v>566</v>
      </c>
      <c r="F5" s="5">
        <f t="shared" si="0"/>
        <v>0.4628975265017668</v>
      </c>
      <c r="G5" s="5">
        <f t="shared" si="1"/>
        <v>0.41342756183745583</v>
      </c>
      <c r="H5" s="5">
        <f t="shared" si="2"/>
        <v>0.10070671378091872</v>
      </c>
    </row>
    <row r="6" spans="1:8" x14ac:dyDescent="0.2">
      <c r="A6" t="s">
        <v>8391</v>
      </c>
      <c r="B6">
        <f>COUNTIFS(Sheet1!$D$2:$D$4115,"&gt;=15000",Sheet1!$D$2:$D$4115,"&lt;=19999",Sheet1!$F$2:$F$4115,"=successful")</f>
        <v>94</v>
      </c>
      <c r="C6">
        <f>COUNTIFS(Sheet1!$D$2:$D$4115,"&gt;=15000",Sheet1!$D$2:$D$4115,"&lt;=19999",Sheet1!$F$2:$F$4115,"=failed")</f>
        <v>90</v>
      </c>
      <c r="D6">
        <f>COUNTIFS(Sheet1!$D$2:$D$4115,"&gt;=15000",Sheet1!$D$2:$D$4115,"&lt;=19999",Sheet1!$F$2:$F$4115,"=canceled")</f>
        <v>17</v>
      </c>
      <c r="E6">
        <f>COUNTIFS(Sheet1!$D$2:$D$4115,"&gt;=15000",Sheet1!$D$2:$D$4115,"&lt;=19999")</f>
        <v>205</v>
      </c>
      <c r="F6" s="5">
        <f t="shared" si="0"/>
        <v>0.45853658536585368</v>
      </c>
      <c r="G6" s="5">
        <f t="shared" si="1"/>
        <v>0.43902439024390244</v>
      </c>
      <c r="H6" s="5">
        <f t="shared" si="2"/>
        <v>8.2926829268292687E-2</v>
      </c>
    </row>
    <row r="7" spans="1:8" x14ac:dyDescent="0.2">
      <c r="A7" t="s">
        <v>8392</v>
      </c>
      <c r="B7">
        <f>COUNTIFS(Sheet1!$D$2:$D$4115,"&gt;=20000",Sheet1!$D$2:$D$4115,"&lt;=24999",Sheet1!$F$2:$F$4115,"=successful")</f>
        <v>62</v>
      </c>
      <c r="C7">
        <f>COUNTIFS(Sheet1!$D$2:$D$4115,"&gt;=20000",Sheet1!$D$2:$D$4115,"&lt;=24999",Sheet1!$F$2:$F$4115,"=failed")</f>
        <v>72</v>
      </c>
      <c r="D7">
        <f>COUNTIFS(Sheet1!$D$2:$D$4115,"&gt;=20000",Sheet1!$D$2:$D$4115,"&lt;=24999",Sheet1!$F$2:$F$4115,"=canceled")</f>
        <v>14</v>
      </c>
      <c r="E7">
        <f>COUNTIFS(Sheet1!$D$2:$D$4115,"&gt;=20000",Sheet1!$D$2:$D$4115,"&lt;=24999")</f>
        <v>149</v>
      </c>
      <c r="F7" s="5">
        <f t="shared" si="0"/>
        <v>0.41610738255033558</v>
      </c>
      <c r="G7" s="5">
        <f t="shared" si="1"/>
        <v>0.48322147651006714</v>
      </c>
      <c r="H7" s="5">
        <f t="shared" si="2"/>
        <v>9.3959731543624164E-2</v>
      </c>
    </row>
    <row r="8" spans="1:8" x14ac:dyDescent="0.2">
      <c r="A8" t="s">
        <v>8393</v>
      </c>
      <c r="B8">
        <f>COUNTIFS(Sheet1!$D$2:$D$4115,"&gt;=25000",Sheet1!$D$2:$D$4115,"&lt;=29999",Sheet1!$F$2:$F$4115,"=successful")</f>
        <v>55</v>
      </c>
      <c r="C8">
        <f>COUNTIFS(Sheet1!$D$2:$D$4115,"&gt;=25000",Sheet1!$D$2:$D$4115,"&lt;=29999",Sheet1!$F$2:$F$4115,"=failed")</f>
        <v>64</v>
      </c>
      <c r="D8">
        <f>COUNTIFS(Sheet1!$D$2:$D$4115,"&gt;=25000",Sheet1!$D$2:$D$4115,"&lt;=29999",Sheet1!$F$2:$F$4115,"=canceled")</f>
        <v>18</v>
      </c>
      <c r="E8">
        <f>COUNTIFS(Sheet1!$D$2:$D$4115,"&gt;=25000",Sheet1!$D$2:$D$4115,"&lt;=29999")</f>
        <v>138</v>
      </c>
      <c r="F8" s="5">
        <f t="shared" si="0"/>
        <v>0.39855072463768115</v>
      </c>
      <c r="G8" s="5">
        <f t="shared" si="1"/>
        <v>0.46376811594202899</v>
      </c>
      <c r="H8" s="5">
        <f t="shared" si="2"/>
        <v>0.13043478260869565</v>
      </c>
    </row>
    <row r="9" spans="1:8" x14ac:dyDescent="0.2">
      <c r="A9" t="s">
        <v>8394</v>
      </c>
      <c r="B9">
        <f>COUNTIFS(Sheet1!$D$2:$D$4115,"&gt;=30000",Sheet1!$D$2:$D$4115,"&lt;=34999",Sheet1!$F$2:$F$4115,"=successful")</f>
        <v>32</v>
      </c>
      <c r="C9">
        <f>COUNTIFS(Sheet1!$D$2:$D$4115,"&gt;=30000",Sheet1!$D$2:$D$4115,"&lt;=34999",Sheet1!$F$2:$F$4115,"=failed")</f>
        <v>37</v>
      </c>
      <c r="D9">
        <f>COUNTIFS(Sheet1!$D$2:$D$4115,"&gt;=30000",Sheet1!$D$2:$D$4115,"&lt;=34999",Sheet1!$F$2:$F$4115,"=canceled")</f>
        <v>13</v>
      </c>
      <c r="E9">
        <f>COUNTIFS(Sheet1!$D$2:$D$4115,"&gt;=30000",Sheet1!$D$2:$D$4115,"&lt;=34999")</f>
        <v>84</v>
      </c>
      <c r="F9" s="5">
        <f t="shared" si="0"/>
        <v>0.38095238095238093</v>
      </c>
      <c r="G9" s="5">
        <f t="shared" si="1"/>
        <v>0.44047619047619047</v>
      </c>
      <c r="H9" s="5">
        <f t="shared" si="2"/>
        <v>0.15476190476190477</v>
      </c>
    </row>
    <row r="10" spans="1:8" x14ac:dyDescent="0.2">
      <c r="A10" t="s">
        <v>8395</v>
      </c>
      <c r="B10">
        <f>COUNTIFS(Sheet1!$D$2:$D$4115,"&gt;=35000",Sheet1!$D$2:$D$4115,"&lt;=39999",Sheet1!$F$2:$F$4115,"=successful")</f>
        <v>26</v>
      </c>
      <c r="C10">
        <f>COUNTIFS(Sheet1!$D$2:$D$4115,"&gt;=35000",Sheet1!$D$2:$D$4115,"&lt;=39999",Sheet1!$F$2:$F$4115,"=failed")</f>
        <v>22</v>
      </c>
      <c r="D10">
        <f>COUNTIFS(Sheet1!$D$2:$D$4115,"&gt;=35000",Sheet1!$D$2:$D$4115,"&lt;=39999",Sheet1!$F$2:$F$4115,"=canceled")</f>
        <v>7</v>
      </c>
      <c r="E10">
        <f>COUNTIFS(Sheet1!$D$2:$D$4115,"&gt;=35000",Sheet1!$D$2:$D$4115,"&lt;=39999")</f>
        <v>55</v>
      </c>
      <c r="F10" s="5">
        <f t="shared" si="0"/>
        <v>0.47272727272727272</v>
      </c>
      <c r="G10" s="5">
        <f t="shared" si="1"/>
        <v>0.4</v>
      </c>
      <c r="H10" s="5">
        <f t="shared" si="2"/>
        <v>0.12727272727272726</v>
      </c>
    </row>
    <row r="11" spans="1:8" x14ac:dyDescent="0.2">
      <c r="A11" t="s">
        <v>8396</v>
      </c>
      <c r="B11">
        <f>COUNTIFS(Sheet1!$D$2:$D$4115,"&gt;=40000",Sheet1!$D$2:$D$4115,"&lt;=44999",Sheet1!$F$2:$F$4115,"=successful")</f>
        <v>21</v>
      </c>
      <c r="C11">
        <f>COUNTIFS(Sheet1!$D$2:$D$4115,"&gt;=40000",Sheet1!$D$2:$D$4115,"&lt;=44999",Sheet1!$F$2:$F$4115,"=failed")</f>
        <v>16</v>
      </c>
      <c r="D11">
        <f>COUNTIFS(Sheet1!$D$2:$D$4115,"&gt;=40000",Sheet1!$D$2:$D$4115,"&lt;=44999",Sheet1!$F$2:$F$4115,"=canceled")</f>
        <v>6</v>
      </c>
      <c r="E11">
        <f>COUNTIFS(Sheet1!$D$2:$D$4115,"&gt;=40000",Sheet1!$D$2:$D$4115,"&lt;=44999")</f>
        <v>44</v>
      </c>
      <c r="F11" s="5">
        <f t="shared" si="0"/>
        <v>0.47727272727272729</v>
      </c>
      <c r="G11" s="5">
        <f t="shared" si="1"/>
        <v>0.36363636363636365</v>
      </c>
      <c r="H11" s="5">
        <f t="shared" si="2"/>
        <v>0.13636363636363635</v>
      </c>
    </row>
    <row r="12" spans="1:8" x14ac:dyDescent="0.2">
      <c r="A12" t="s">
        <v>8397</v>
      </c>
      <c r="B12">
        <f>COUNTIFS(Sheet1!$D$2:$D$4115,"&gt;=45000",Sheet1!$D$2:$D$4115,"&lt;=49999",Sheet1!$F$2:$F$4115,"=successful")</f>
        <v>6</v>
      </c>
      <c r="C12">
        <f>COUNTIFS(Sheet1!$D$2:$D$4115,"&gt;=45000",Sheet1!$D$2:$D$4115,"&lt;=49999",Sheet1!$F$2:$F$4115,"=failed")</f>
        <v>11</v>
      </c>
      <c r="D12">
        <f>COUNTIFS(Sheet1!$D$2:$D$4115,"&gt;=45000",Sheet1!$D$2:$D$4115,"&lt;=49999",Sheet1!$F$2:$F$4115,"=canceled")</f>
        <v>4</v>
      </c>
      <c r="E12">
        <f>COUNTIFS(Sheet1!$D$2:$D$4115,"&gt;=45000",Sheet1!$D$2:$D$4115,"&lt;=49999")</f>
        <v>21</v>
      </c>
      <c r="F12" s="5">
        <f t="shared" si="0"/>
        <v>0.2857142857142857</v>
      </c>
      <c r="G12" s="5">
        <f t="shared" si="1"/>
        <v>0.52380952380952384</v>
      </c>
      <c r="H12" s="5">
        <f t="shared" si="2"/>
        <v>0.19047619047619047</v>
      </c>
    </row>
    <row r="13" spans="1:8" x14ac:dyDescent="0.2">
      <c r="A13" t="s">
        <v>8398</v>
      </c>
      <c r="B13">
        <f>COUNTIFS(Sheet1!$D$2:$D$4115,"&gt;=50000",Sheet1!$F$2:$F$4115,"=successful")</f>
        <v>86</v>
      </c>
      <c r="C13">
        <f>COUNTIFS(Sheet1!$D$2:$D$4115,"&gt;=50000",Sheet1!$F$2:$F$4115,"=failed")</f>
        <v>258</v>
      </c>
      <c r="D13">
        <f>COUNTIFS(Sheet1!$D$2:$D$4115,"&gt;=50000",Sheet1!$F$2:$F$4115,"=canceled")</f>
        <v>100</v>
      </c>
      <c r="E13">
        <f>COUNTIFS(Sheet1!$D$2:$D$4115,"&gt;=50000")</f>
        <v>449</v>
      </c>
      <c r="F13" s="5">
        <f t="shared" si="0"/>
        <v>0.19153674832962139</v>
      </c>
      <c r="G13" s="5">
        <f t="shared" si="1"/>
        <v>0.57461024498886415</v>
      </c>
      <c r="H13" s="5">
        <f t="shared" si="2"/>
        <v>0.22271714922048999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</vt:lpstr>
      <vt:lpstr>sub category</vt:lpstr>
      <vt:lpstr>date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2018-10-13T02:58:14Z</dcterms:modified>
</cp:coreProperties>
</file>