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285" windowWidth="11115" windowHeight="8190"/>
  </bookViews>
  <sheets>
    <sheet name="DOE_50_R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5725"/>
</workbook>
</file>

<file path=xl/calcChain.xml><?xml version="1.0" encoding="utf-8"?>
<calcChain xmlns="http://schemas.openxmlformats.org/spreadsheetml/2006/main">
  <c r="L9" i="1"/>
  <c r="J9"/>
  <c r="I9"/>
  <c r="H9"/>
  <c r="G9"/>
  <c r="K9" l="1"/>
  <c r="C2"/>
  <c r="G2" l="1"/>
  <c r="L2"/>
  <c r="J2"/>
  <c r="I2"/>
  <c r="H2"/>
  <c r="K2" l="1"/>
  <c r="C6" l="1"/>
  <c r="L6" s="1"/>
  <c r="C7"/>
  <c r="L7" s="1"/>
  <c r="C8"/>
  <c r="L8" s="1"/>
  <c r="C10"/>
  <c r="L10" s="1"/>
  <c r="C11"/>
  <c r="L11" s="1"/>
  <c r="C12"/>
  <c r="L12" s="1"/>
  <c r="C13"/>
  <c r="L13" s="1"/>
  <c r="C14"/>
  <c r="L14" s="1"/>
  <c r="C15"/>
  <c r="L15" s="1"/>
  <c r="C16"/>
  <c r="L16" s="1"/>
  <c r="C5"/>
  <c r="L5" s="1"/>
  <c r="C3"/>
  <c r="L3" s="1"/>
  <c r="C4"/>
  <c r="L4" s="1"/>
  <c r="H6"/>
  <c r="G6"/>
  <c r="H7"/>
  <c r="G7"/>
  <c r="H8"/>
  <c r="G8"/>
  <c r="H10"/>
  <c r="G10"/>
  <c r="H11"/>
  <c r="G11"/>
  <c r="H12"/>
  <c r="G12"/>
  <c r="H13"/>
  <c r="G13"/>
  <c r="H14"/>
  <c r="G14"/>
  <c r="H15"/>
  <c r="G15"/>
  <c r="H16"/>
  <c r="G16"/>
  <c r="H5"/>
  <c r="G5"/>
  <c r="H3"/>
  <c r="G3"/>
  <c r="H4"/>
  <c r="G4"/>
  <c r="J6"/>
  <c r="I6"/>
  <c r="J7"/>
  <c r="I7"/>
  <c r="J8"/>
  <c r="I8"/>
  <c r="J10"/>
  <c r="I10"/>
  <c r="J11"/>
  <c r="I11"/>
  <c r="J12"/>
  <c r="I12"/>
  <c r="J13"/>
  <c r="I13"/>
  <c r="J14"/>
  <c r="I14"/>
  <c r="J15"/>
  <c r="I15"/>
  <c r="J16"/>
  <c r="I16"/>
  <c r="J5"/>
  <c r="I5"/>
  <c r="J3"/>
  <c r="I3"/>
  <c r="J4"/>
  <c r="I4"/>
  <c r="K4" l="1"/>
  <c r="K3"/>
  <c r="K5"/>
  <c r="K16"/>
  <c r="K15"/>
  <c r="K14"/>
  <c r="K13"/>
  <c r="K12"/>
  <c r="K11"/>
  <c r="K10"/>
  <c r="K8"/>
  <c r="K7"/>
  <c r="K6"/>
</calcChain>
</file>

<file path=xl/sharedStrings.xml><?xml version="1.0" encoding="utf-8"?>
<sst xmlns="http://schemas.openxmlformats.org/spreadsheetml/2006/main" count="28" uniqueCount="28">
  <si>
    <t>EVC</t>
  </si>
  <si>
    <t>GSOI</t>
  </si>
  <si>
    <t>Pgas</t>
  </si>
  <si>
    <t>NOx</t>
  </si>
  <si>
    <t>Pmax</t>
  </si>
  <si>
    <t>Pcomp</t>
  </si>
  <si>
    <t>SFOC</t>
  </si>
  <si>
    <t>Prise</t>
  </si>
  <si>
    <t>Pscav</t>
  </si>
  <si>
    <t>ExpNo</t>
  </si>
  <si>
    <t>ExpName</t>
  </si>
  <si>
    <t>TestNo</t>
  </si>
  <si>
    <t>DOE1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</si>
  <si>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</si>
  <si>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</si>
  <si>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</si>
  <si>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</si>
  <si>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</si>
  <si>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</si>
  <si>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</si>
  <si>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</si>
  <si>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</si>
  <si>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</si>
  <si>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</si>
  <si>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DOE13</t>
  </si>
  <si>
    <t>DOE14</t>
  </si>
  <si>
    <t>DOE15</t>
  </si>
  <si>
    <t>T12078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</si>
</sst>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rojects\GI\Tests\feb_march_2012\Log\GITestLog_vers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rojects\GI\Tests\feb_march_2012\Results\DOE_50_EPO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log"/>
      <sheetName val="Performance layout"/>
      <sheetName val="ABB calc"/>
      <sheetName val="Turbvibration"/>
      <sheetName val="FuelSpec"/>
      <sheetName val="GI-log"/>
      <sheetName val="EventLog"/>
      <sheetName val="Pgas"/>
      <sheetName val="InjProfile"/>
      <sheetName val="Gas spec"/>
    </sheetNames>
    <sheetDataSet>
      <sheetData sheetId="0">
        <row r="70">
          <cell r="J70" t="str">
            <v>DOE13</v>
          </cell>
        </row>
        <row r="71">
          <cell r="J71" t="str">
            <v>DOE1</v>
          </cell>
        </row>
        <row r="72">
          <cell r="J72" t="str">
            <v>DOE2</v>
          </cell>
        </row>
        <row r="73">
          <cell r="J73" t="str">
            <v>DOE3</v>
          </cell>
        </row>
        <row r="74">
          <cell r="J74" t="str">
            <v>DOE4</v>
          </cell>
        </row>
        <row r="75">
          <cell r="J75" t="str">
            <v>DOE14</v>
          </cell>
        </row>
        <row r="76">
          <cell r="J76" t="str">
            <v>DOE5</v>
          </cell>
        </row>
        <row r="77">
          <cell r="J77" t="str">
            <v>DOE6</v>
          </cell>
        </row>
        <row r="78">
          <cell r="J78" t="str">
            <v>DOE11</v>
          </cell>
        </row>
        <row r="79">
          <cell r="J79" t="str">
            <v>DOE12</v>
          </cell>
        </row>
        <row r="80">
          <cell r="J80" t="str">
            <v>DOE7</v>
          </cell>
        </row>
        <row r="81">
          <cell r="J81" t="str">
            <v xml:space="preserve">DOE8 </v>
          </cell>
        </row>
        <row r="82">
          <cell r="J82" t="str">
            <v>DOE9</v>
          </cell>
        </row>
        <row r="83">
          <cell r="J83" t="str">
            <v>DOE10</v>
          </cell>
        </row>
        <row r="84">
          <cell r="J84" t="str">
            <v>DOE15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erformance Survey"/>
      <sheetName val="Emission Survey"/>
    </sheetNames>
    <sheetDataSet>
      <sheetData sheetId="0">
        <row r="3">
          <cell r="A3" t="str">
            <v>Test number MD</v>
          </cell>
          <cell r="C3" t="str">
            <v>T12066</v>
          </cell>
          <cell r="D3" t="str">
            <v>T12067</v>
          </cell>
          <cell r="E3" t="str">
            <v>T12068</v>
          </cell>
          <cell r="F3" t="str">
            <v>T12069</v>
          </cell>
          <cell r="G3" t="str">
            <v>T12070</v>
          </cell>
          <cell r="H3" t="str">
            <v>T12071</v>
          </cell>
          <cell r="I3" t="str">
            <v>T12072</v>
          </cell>
          <cell r="J3" t="str">
            <v>T12073</v>
          </cell>
          <cell r="K3" t="str">
            <v>T12074</v>
          </cell>
          <cell r="L3" t="str">
            <v>T12075</v>
          </cell>
          <cell r="M3" t="str">
            <v>T12076</v>
          </cell>
          <cell r="N3" t="str">
            <v>T12077</v>
          </cell>
          <cell r="O3" t="str">
            <v>T12078</v>
          </cell>
          <cell r="P3" t="str">
            <v>T12079</v>
          </cell>
          <cell r="Q3" t="str">
            <v>T12080</v>
          </cell>
          <cell r="R3" t="str">
            <v>T12081</v>
          </cell>
          <cell r="S3" t="str">
            <v>T12082</v>
          </cell>
        </row>
      </sheetData>
      <sheetData sheetId="1">
        <row r="3">
          <cell r="A3" t="str">
            <v>Test number MD</v>
          </cell>
          <cell r="C3" t="str">
            <v>T12066</v>
          </cell>
          <cell r="D3" t="str">
            <v>T12067</v>
          </cell>
          <cell r="E3" t="str">
            <v>T12068</v>
          </cell>
          <cell r="F3" t="str">
            <v>T12069</v>
          </cell>
          <cell r="G3" t="str">
            <v>T12070</v>
          </cell>
          <cell r="H3" t="str">
            <v>T12071</v>
          </cell>
          <cell r="I3" t="str">
            <v>T12072</v>
          </cell>
          <cell r="J3" t="str">
            <v>T12073</v>
          </cell>
          <cell r="K3" t="str">
            <v>T12074</v>
          </cell>
          <cell r="L3" t="str">
            <v>T12075</v>
          </cell>
          <cell r="M3" t="str">
            <v>T12076</v>
          </cell>
          <cell r="N3" t="str">
            <v>T12077</v>
          </cell>
          <cell r="O3" t="str">
            <v>T12078</v>
          </cell>
          <cell r="P3" t="str">
            <v>T12079</v>
          </cell>
          <cell r="Q3" t="str">
            <v>T12080</v>
          </cell>
          <cell r="R3" t="str">
            <v>T12081</v>
          </cell>
          <cell r="S3" t="str">
            <v>T12082</v>
          </cell>
          <cell r="T3" t="str">
            <v>T12082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6"/>
  <sheetViews>
    <sheetView tabSelected="1" workbookViewId="0">
      <selection activeCell="H13" sqref="H13"/>
    </sheetView>
  </sheetViews>
  <sheetFormatPr defaultRowHeight="12.75"/>
  <cols>
    <col min="3" max="3" width="11.7109375" customWidth="1"/>
  </cols>
  <sheetData>
    <row r="1" spans="1:12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</v>
      </c>
      <c r="B2" t="s">
        <v>12</v>
      </c>
      <c r="C2" t="str">
        <f ca="1">INDIRECT(ADDRESS(MATCH(B2,[1]Testlog!$J$70:$J$84)+69,1,,,"[GITestLog_vers6.xlsx]Testlog"))</f>
        <v>T12068</v>
      </c>
      <c r="D2">
        <v>-1</v>
      </c>
      <c r="E2">
        <v>-1</v>
      </c>
      <c r="F2">
        <v>0</v>
      </c>
      <c r="G2">
        <f ca="1">INDIRECT(ADDRESS(45,MATCH($C2,'[2]Emission Survey'!$3:$3,0),,,"[DOE_50_EPOS.xlsm]Emission Survey"))</f>
        <v>13.15</v>
      </c>
      <c r="H2">
        <f ca="1">INDIRECT(ADDRESS(35,MATCH($C2,'[2]Performance Survey'!$3:$3,0),,,"[DOE_50_EPOS.xlsm]Performance Survey"))</f>
        <v>146.79418790459101</v>
      </c>
      <c r="I2">
        <f ca="1">INDIRECT(ADDRESS(36,MATCH($C2,'[2]Performance Survey'!$3:$3,0),,,"[DOE_50_EPOS.xlsm]Performance Survey"))</f>
        <v>108.225443584338</v>
      </c>
      <c r="J2">
        <f ca="1">INDIRECT(ADDRESS(48,MATCH($C2,'[2]Performance Survey'!$3:$3,0),,,"[DOE_50_EPOS.xlsm]Performance Survey"))</f>
        <v>179.20169320751401</v>
      </c>
      <c r="K2">
        <f ca="1">H2-I2</f>
        <v>38.568744320253018</v>
      </c>
      <c r="L2">
        <f ca="1">INDIRECT(ADDRESS(37,MATCH($C2,'[2]Performance Survey'!$3:$3,0),,,"[DOE_50_EPOS.xlsm]Performance Survey"))</f>
        <v>2.8034850674951599</v>
      </c>
    </row>
    <row r="3" spans="1:12">
      <c r="A3">
        <v>2</v>
      </c>
      <c r="B3" t="s">
        <v>13</v>
      </c>
      <c r="C3" t="str">
        <f ca="1">INDIRECT(ADDRESS(MATCH(B3,[1]Testlog!$J$70:$J$84)+69,1,,,"[GITestLog_vers6.xlsx]Testlog"))</f>
        <v>T12069</v>
      </c>
      <c r="D3">
        <v>1</v>
      </c>
      <c r="E3">
        <v>-1</v>
      </c>
      <c r="F3">
        <v>0</v>
      </c>
      <c r="G3">
        <f ca="1">INDIRECT(ADDRESS(45,MATCH($C3,'[2]Emission Survey'!$3:$3,0),,,"[DOE_50_EPOS.xlsm]Emission Survey"))</f>
        <v>9.89</v>
      </c>
      <c r="H3">
        <f ca="1">INDIRECT(ADDRESS(35,MATCH($C3,'[2]Performance Survey'!$3:$3,0),,,"[DOE_50_EPOS.xlsm]Performance Survey"))</f>
        <v>127.102246489802</v>
      </c>
      <c r="I3">
        <f ca="1">INDIRECT(ADDRESS(36,MATCH($C3,'[2]Performance Survey'!$3:$3,0),,,"[DOE_50_EPOS.xlsm]Performance Survey"))</f>
        <v>83.423305770865397</v>
      </c>
      <c r="J3">
        <f ca="1">INDIRECT(ADDRESS(48,MATCH($C3,'[2]Performance Survey'!$3:$3,0),,,"[DOE_50_EPOS.xlsm]Performance Survey"))</f>
        <v>182.86965200946301</v>
      </c>
      <c r="K3">
        <f t="shared" ref="K3:K16" ca="1" si="0">H3-I3</f>
        <v>43.678940718936602</v>
      </c>
      <c r="L3">
        <f ca="1">INDIRECT(ADDRESS(37,MATCH($C3,'[2]Performance Survey'!$3:$3,0),,,"[DOE_50_EPOS.xlsm]Performance Survey"))</f>
        <v>2.9109702895384402</v>
      </c>
    </row>
    <row r="4" spans="1:12">
      <c r="A4">
        <v>3</v>
      </c>
      <c r="B4" t="s">
        <v>14</v>
      </c>
      <c r="C4" t="str">
        <f ca="1">INDIRECT(ADDRESS(MATCH(B4,[1]Testlog!$J$70:$J$84)+69,1,,,"[GITestLog_vers6.xlsx]Testlog"))</f>
        <v>T12070</v>
      </c>
      <c r="D4">
        <v>-1</v>
      </c>
      <c r="E4">
        <v>1</v>
      </c>
      <c r="F4">
        <v>0</v>
      </c>
      <c r="G4">
        <f ca="1">INDIRECT(ADDRESS(45,MATCH($C4,'[2]Emission Survey'!$3:$3,0),,,"[DOE_50_EPOS.xlsm]Emission Survey"))</f>
        <v>11.4</v>
      </c>
      <c r="H4">
        <f ca="1">INDIRECT(ADDRESS(35,MATCH($C4,'[2]Performance Survey'!$3:$3,0),,,"[DOE_50_EPOS.xlsm]Performance Survey"))</f>
        <v>131.43338468677001</v>
      </c>
      <c r="I4">
        <f ca="1">INDIRECT(ADDRESS(36,MATCH($C4,'[2]Performance Survey'!$3:$3,0),,,"[DOE_50_EPOS.xlsm]Performance Survey"))</f>
        <v>111.761679144873</v>
      </c>
      <c r="J4">
        <f ca="1">INDIRECT(ADDRESS(48,MATCH($C4,'[2]Performance Survey'!$3:$3,0),,,"[DOE_50_EPOS.xlsm]Performance Survey"))</f>
        <v>181.222145591686</v>
      </c>
      <c r="K4">
        <f t="shared" ca="1" si="0"/>
        <v>19.671705541897012</v>
      </c>
      <c r="L4">
        <f ca="1">INDIRECT(ADDRESS(37,MATCH($C4,'[2]Performance Survey'!$3:$3,0),,,"[DOE_50_EPOS.xlsm]Performance Survey"))</f>
        <v>2.90151012299699</v>
      </c>
    </row>
    <row r="5" spans="1:12">
      <c r="A5">
        <v>4</v>
      </c>
      <c r="B5" t="s">
        <v>15</v>
      </c>
      <c r="C5" t="str">
        <f ca="1">INDIRECT(ADDRESS(MATCH(B5,[1]Testlog!$J$70:$J$84,0)+69,1,,,"[GITestLog_vers6.xlsx]Testlog"))</f>
        <v>T12071</v>
      </c>
      <c r="D5">
        <v>1</v>
      </c>
      <c r="E5">
        <v>1</v>
      </c>
      <c r="F5">
        <v>0</v>
      </c>
      <c r="G5">
        <f ca="1">INDIRECT(ADDRESS(45,MATCH($C5,'[2]Emission Survey'!$3:$3,0),,,"[DOE_50_EPOS.xlsm]Emission Survey"))</f>
        <v>8.4700000000000006</v>
      </c>
      <c r="H5">
        <f ca="1">INDIRECT(ADDRESS(35,MATCH($C5,'[2]Performance Survey'!$3:$3,0),,,"[DOE_50_EPOS.xlsm]Performance Survey"))</f>
        <v>114.39203986192101</v>
      </c>
      <c r="I5">
        <f ca="1">INDIRECT(ADDRESS(36,MATCH($C5,'[2]Performance Survey'!$3:$3,0),,,"[DOE_50_EPOS.xlsm]Performance Survey"))</f>
        <v>86.210316307138896</v>
      </c>
      <c r="J5">
        <f ca="1">INDIRECT(ADDRESS(48,MATCH($C5,'[2]Performance Survey'!$3:$3,0),,,"[DOE_50_EPOS.xlsm]Performance Survey"))</f>
        <v>186.93078973690299</v>
      </c>
      <c r="K5">
        <f t="shared" ca="1" si="0"/>
        <v>28.18172355478211</v>
      </c>
      <c r="L5">
        <f ca="1">INDIRECT(ADDRESS(37,MATCH($C5,'[2]Performance Survey'!$3:$3,0),,,"[DOE_50_EPOS.xlsm]Performance Survey"))</f>
        <v>3.0103491884237998</v>
      </c>
    </row>
    <row r="6" spans="1:12">
      <c r="A6">
        <v>5</v>
      </c>
      <c r="B6" t="s">
        <v>16</v>
      </c>
      <c r="C6" t="str">
        <f ca="1">INDIRECT(ADDRESS(MATCH(B6,[1]Testlog!$J$70:$J$84,0)+69,1,,,"[GITestLog_vers6.xlsx]Testlog"))</f>
        <v>T12073</v>
      </c>
      <c r="D6">
        <v>-1</v>
      </c>
      <c r="E6">
        <v>0</v>
      </c>
      <c r="F6">
        <v>-1</v>
      </c>
      <c r="G6">
        <f ca="1">INDIRECT(ADDRESS(45,MATCH($C6,'[2]Emission Survey'!$3:$3,0),,,"[DOE_50_EPOS.xlsm]Emission Survey"))</f>
        <v>11.37</v>
      </c>
      <c r="H6">
        <f ca="1">INDIRECT(ADDRESS(35,MATCH($C6,'[2]Performance Survey'!$3:$3,0),,,"[DOE_50_EPOS.xlsm]Performance Survey"))</f>
        <v>135.25567037581999</v>
      </c>
      <c r="I6">
        <f ca="1">INDIRECT(ADDRESS(36,MATCH($C6,'[2]Performance Survey'!$3:$3,0),,,"[DOE_50_EPOS.xlsm]Performance Survey"))</f>
        <v>110.90017255003499</v>
      </c>
      <c r="J6">
        <f ca="1">INDIRECT(ADDRESS(48,MATCH($C6,'[2]Performance Survey'!$3:$3,0),,,"[DOE_50_EPOS.xlsm]Performance Survey"))</f>
        <v>180.93534370641501</v>
      </c>
      <c r="K6">
        <f t="shared" ca="1" si="0"/>
        <v>24.355497825784994</v>
      </c>
      <c r="L6">
        <f ca="1">INDIRECT(ADDRESS(37,MATCH($C6,'[2]Performance Survey'!$3:$3,0),,,"[DOE_50_EPOS.xlsm]Performance Survey"))</f>
        <v>2.8842298863742402</v>
      </c>
    </row>
    <row r="7" spans="1:12">
      <c r="A7">
        <v>6</v>
      </c>
      <c r="B7" t="s">
        <v>17</v>
      </c>
      <c r="C7" t="str">
        <f ca="1">INDIRECT(ADDRESS(MATCH(B7,[1]Testlog!$J$70:$J$84,0)+69,1,,,"[GITestLog_vers6.xlsx]Testlog"))</f>
        <v>T12074</v>
      </c>
      <c r="D7">
        <v>1</v>
      </c>
      <c r="E7">
        <v>0</v>
      </c>
      <c r="F7">
        <v>-1</v>
      </c>
      <c r="G7">
        <f ca="1">INDIRECT(ADDRESS(45,MATCH($C7,'[2]Emission Survey'!$3:$3,0),,,"[DOE_50_EPOS.xlsm]Emission Survey"))</f>
        <v>8.67</v>
      </c>
      <c r="H7">
        <f ca="1">INDIRECT(ADDRESS(35,MATCH($C7,'[2]Performance Survey'!$3:$3,0),,,"[DOE_50_EPOS.xlsm]Performance Survey"))</f>
        <v>117.262989443667</v>
      </c>
      <c r="I7">
        <f ca="1">INDIRECT(ADDRESS(36,MATCH($C7,'[2]Performance Survey'!$3:$3,0),,,"[DOE_50_EPOS.xlsm]Performance Survey"))</f>
        <v>85.580283104528704</v>
      </c>
      <c r="J7">
        <f ca="1">INDIRECT(ADDRESS(48,MATCH($C7,'[2]Performance Survey'!$3:$3,0),,,"[DOE_50_EPOS.xlsm]Performance Survey"))</f>
        <v>185.26070778175199</v>
      </c>
      <c r="K7">
        <f t="shared" ca="1" si="0"/>
        <v>31.682706339138292</v>
      </c>
      <c r="L7">
        <f ca="1">INDIRECT(ADDRESS(37,MATCH($C7,'[2]Performance Survey'!$3:$3,0),,,"[DOE_50_EPOS.xlsm]Performance Survey"))</f>
        <v>2.9917452550186101</v>
      </c>
    </row>
    <row r="8" spans="1:12">
      <c r="A8">
        <v>7</v>
      </c>
      <c r="B8" t="s">
        <v>18</v>
      </c>
      <c r="C8" t="str">
        <f ca="1">INDIRECT(ADDRESS(MATCH(B8,[1]Testlog!$J$70:$J$84,0)+69,1,,,"[GITestLog_vers6.xlsx]Testlog"))</f>
        <v>T12077</v>
      </c>
      <c r="D8">
        <v>-1</v>
      </c>
      <c r="E8">
        <v>0</v>
      </c>
      <c r="F8">
        <v>1</v>
      </c>
      <c r="G8">
        <f ca="1">INDIRECT(ADDRESS(45,MATCH($C8,'[2]Emission Survey'!$3:$3,0),,,"[DOE_50_EPOS.xlsm]Emission Survey"))</f>
        <v>12.37</v>
      </c>
      <c r="H8">
        <f ca="1">INDIRECT(ADDRESS(35,MATCH($C8,'[2]Performance Survey'!$3:$3,0),,,"[DOE_50_EPOS.xlsm]Performance Survey"))</f>
        <v>142.10213806729601</v>
      </c>
      <c r="I8">
        <f ca="1">INDIRECT(ADDRESS(36,MATCH($C8,'[2]Performance Survey'!$3:$3,0),,,"[DOE_50_EPOS.xlsm]Performance Survey"))</f>
        <v>109.533909956011</v>
      </c>
      <c r="J8">
        <f ca="1">INDIRECT(ADDRESS(48,MATCH($C8,'[2]Performance Survey'!$3:$3,0),,,"[DOE_50_EPOS.xlsm]Performance Survey"))</f>
        <v>178.804656518271</v>
      </c>
      <c r="K8">
        <f t="shared" ca="1" si="0"/>
        <v>32.568228111285009</v>
      </c>
      <c r="L8">
        <f ca="1">INDIRECT(ADDRESS(37,MATCH($C8,'[2]Performance Survey'!$3:$3,0),,,"[DOE_50_EPOS.xlsm]Performance Survey"))</f>
        <v>2.8425360905657202</v>
      </c>
    </row>
    <row r="9" spans="1:12">
      <c r="A9">
        <v>8</v>
      </c>
      <c r="B9" t="s">
        <v>19</v>
      </c>
      <c r="C9" t="s">
        <v>27</v>
      </c>
      <c r="D9">
        <v>1</v>
      </c>
      <c r="E9">
        <v>0</v>
      </c>
      <c r="F9">
        <v>1</v>
      </c>
      <c r="G9">
        <f ca="1">INDIRECT(ADDRESS(45,MATCH($C9,'[2]Emission Survey'!$3:$3,0),,,"[DOE_50_EPOS.xlsm]Emission Survey"))</f>
        <v>9.3800000000000008</v>
      </c>
      <c r="H9">
        <f ca="1">INDIRECT(ADDRESS(35,MATCH($C9,'[2]Performance Survey'!$3:$3,0),,,"[DOE_50_EPOS.xlsm]Performance Survey"))</f>
        <v>122.577317984004</v>
      </c>
      <c r="I9">
        <f ca="1">INDIRECT(ADDRESS(36,MATCH($C9,'[2]Performance Survey'!$3:$3,0),,,"[DOE_50_EPOS.xlsm]Performance Survey"))</f>
        <v>84.289087719084094</v>
      </c>
      <c r="J9">
        <f ca="1">INDIRECT(ADDRESS(48,MATCH($C9,'[2]Performance Survey'!$3:$3,0),,,"[DOE_50_EPOS.xlsm]Performance Survey"))</f>
        <v>184.22569178606099</v>
      </c>
      <c r="K9">
        <f t="shared" ca="1" si="0"/>
        <v>38.288230264919903</v>
      </c>
      <c r="L9">
        <f ca="1">INDIRECT(ADDRESS(37,MATCH($C9,'[2]Performance Survey'!$3:$3,0),,,"[DOE_50_EPOS.xlsm]Performance Survey"))</f>
        <v>2.9420173474597</v>
      </c>
    </row>
    <row r="10" spans="1:12">
      <c r="A10">
        <v>9</v>
      </c>
      <c r="B10" t="s">
        <v>20</v>
      </c>
      <c r="C10" t="str">
        <f ca="1">INDIRECT(ADDRESS(MATCH(B10,[1]Testlog!$J$70:$J$84,0)+69,1,,,"[GITestLog_vers6.xlsx]Testlog"))</f>
        <v>T12079</v>
      </c>
      <c r="D10">
        <v>0</v>
      </c>
      <c r="E10">
        <v>-1</v>
      </c>
      <c r="F10">
        <v>-1</v>
      </c>
      <c r="G10">
        <f ca="1">INDIRECT(ADDRESS(45,MATCH($C10,'[2]Emission Survey'!$3:$3,0),,,"[DOE_50_EPOS.xlsm]Emission Survey"))</f>
        <v>10.45</v>
      </c>
      <c r="H10">
        <f ca="1">INDIRECT(ADDRESS(35,MATCH($C10,'[2]Performance Survey'!$3:$3,0),,,"[DOE_50_EPOS.xlsm]Performance Survey"))</f>
        <v>131.92831434996</v>
      </c>
      <c r="I10">
        <f ca="1">INDIRECT(ADDRESS(36,MATCH($C10,'[2]Performance Survey'!$3:$3,0),,,"[DOE_50_EPOS.xlsm]Performance Survey"))</f>
        <v>94.443788441821994</v>
      </c>
      <c r="J10">
        <f ca="1">INDIRECT(ADDRESS(48,MATCH($C10,'[2]Performance Survey'!$3:$3,0),,,"[DOE_50_EPOS.xlsm]Performance Survey"))</f>
        <v>180.392160194875</v>
      </c>
      <c r="K10">
        <f t="shared" ca="1" si="0"/>
        <v>37.484525908138011</v>
      </c>
      <c r="L10">
        <f ca="1">INDIRECT(ADDRESS(37,MATCH($C10,'[2]Performance Survey'!$3:$3,0),,,"[DOE_50_EPOS.xlsm]Performance Survey"))</f>
        <v>2.8932495412663499</v>
      </c>
    </row>
    <row r="11" spans="1:12">
      <c r="A11">
        <v>10</v>
      </c>
      <c r="B11" t="s">
        <v>21</v>
      </c>
      <c r="C11" t="str">
        <f ca="1">INDIRECT(ADDRESS(MATCH(B11,[1]Testlog!$J$70:$J$84,0)+69,1,,,"[GITestLog_vers6.xlsx]Testlog"))</f>
        <v>T12080</v>
      </c>
      <c r="D11">
        <v>0</v>
      </c>
      <c r="E11">
        <v>1</v>
      </c>
      <c r="F11">
        <v>-1</v>
      </c>
      <c r="G11">
        <f ca="1">INDIRECT(ADDRESS(45,MATCH($C11,'[2]Emission Survey'!$3:$3,0),,,"[DOE_50_EPOS.xlsm]Emission Survey"))</f>
        <v>9.19</v>
      </c>
      <c r="H11">
        <f ca="1">INDIRECT(ADDRESS(35,MATCH($C11,'[2]Performance Survey'!$3:$3,0),,,"[DOE_50_EPOS.xlsm]Performance Survey"))</f>
        <v>117.73682318180499</v>
      </c>
      <c r="I11">
        <f ca="1">INDIRECT(ADDRESS(36,MATCH($C11,'[2]Performance Survey'!$3:$3,0),,,"[DOE_50_EPOS.xlsm]Performance Survey"))</f>
        <v>97.282113474886401</v>
      </c>
      <c r="J11">
        <f ca="1">INDIRECT(ADDRESS(48,MATCH($C11,'[2]Performance Survey'!$3:$3,0),,,"[DOE_50_EPOS.xlsm]Performance Survey"))</f>
        <v>184.55400019197501</v>
      </c>
      <c r="K11">
        <f t="shared" ca="1" si="0"/>
        <v>20.454709706918592</v>
      </c>
      <c r="L11">
        <f ca="1">INDIRECT(ADDRESS(37,MATCH($C11,'[2]Performance Survey'!$3:$3,0),,,"[DOE_50_EPOS.xlsm]Performance Survey"))</f>
        <v>2.9908650927706599</v>
      </c>
    </row>
    <row r="12" spans="1:12">
      <c r="A12">
        <v>11</v>
      </c>
      <c r="B12" t="s">
        <v>22</v>
      </c>
      <c r="C12" t="str">
        <f ca="1">INDIRECT(ADDRESS(MATCH(B12,[1]Testlog!$J$70:$J$84,0)+69,1,,,"[GITestLog_vers6.xlsx]Testlog"))</f>
        <v>T12075</v>
      </c>
      <c r="D12">
        <v>0</v>
      </c>
      <c r="E12">
        <v>-1</v>
      </c>
      <c r="F12">
        <v>-1</v>
      </c>
      <c r="G12">
        <f ca="1">INDIRECT(ADDRESS(45,MATCH($C12,'[2]Emission Survey'!$3:$3,0),,,"[DOE_50_EPOS.xlsm]Emission Survey"))</f>
        <v>10.6</v>
      </c>
      <c r="H12">
        <f ca="1">INDIRECT(ADDRESS(35,MATCH($C12,'[2]Performance Survey'!$3:$3,0),,,"[DOE_50_EPOS.xlsm]Performance Survey"))</f>
        <v>132.073338844603</v>
      </c>
      <c r="I12">
        <f ca="1">INDIRECT(ADDRESS(36,MATCH($C12,'[2]Performance Survey'!$3:$3,0),,,"[DOE_50_EPOS.xlsm]Performance Survey"))</f>
        <v>94.298626537861594</v>
      </c>
      <c r="J12">
        <f ca="1">INDIRECT(ADDRESS(48,MATCH($C12,'[2]Performance Survey'!$3:$3,0),,,"[DOE_50_EPOS.xlsm]Performance Survey"))</f>
        <v>181.39521915596899</v>
      </c>
      <c r="K12">
        <f t="shared" ca="1" si="0"/>
        <v>37.774712306741407</v>
      </c>
      <c r="L12">
        <f ca="1">INDIRECT(ADDRESS(37,MATCH($C12,'[2]Performance Survey'!$3:$3,0),,,"[DOE_50_EPOS.xlsm]Performance Survey"))</f>
        <v>2.89013164497455</v>
      </c>
    </row>
    <row r="13" spans="1:12">
      <c r="A13">
        <v>12</v>
      </c>
      <c r="B13" t="s">
        <v>23</v>
      </c>
      <c r="C13" t="str">
        <f ca="1">INDIRECT(ADDRESS(MATCH(B13,[1]Testlog!$J$70:$J$84,0)+69,1,,,"[GITestLog_vers6.xlsx]Testlog"))</f>
        <v>T12076</v>
      </c>
      <c r="D13">
        <v>0</v>
      </c>
      <c r="E13">
        <v>1</v>
      </c>
      <c r="F13">
        <v>-1</v>
      </c>
      <c r="G13">
        <f ca="1">INDIRECT(ADDRESS(45,MATCH($C13,'[2]Emission Survey'!$3:$3,0),,,"[DOE_50_EPOS.xlsm]Emission Survey"))</f>
        <v>9.1199999999999992</v>
      </c>
      <c r="H13">
        <f ca="1">INDIRECT(ADDRESS(35,MATCH($C13,'[2]Performance Survey'!$3:$3,0),,,"[DOE_50_EPOS.xlsm]Performance Survey"))</f>
        <v>117.96407263513299</v>
      </c>
      <c r="I13">
        <f ca="1">INDIRECT(ADDRESS(36,MATCH($C13,'[2]Performance Survey'!$3:$3,0),,,"[DOE_50_EPOS.xlsm]Performance Survey"))</f>
        <v>97.292204140301493</v>
      </c>
      <c r="J13">
        <f ca="1">INDIRECT(ADDRESS(48,MATCH($C13,'[2]Performance Survey'!$3:$3,0),,,"[DOE_50_EPOS.xlsm]Performance Survey"))</f>
        <v>184.465341599894</v>
      </c>
      <c r="K13">
        <f t="shared" ca="1" si="0"/>
        <v>20.6718684948315</v>
      </c>
      <c r="L13">
        <f ca="1">INDIRECT(ADDRESS(37,MATCH($C13,'[2]Performance Survey'!$3:$3,0),,,"[DOE_50_EPOS.xlsm]Performance Survey"))</f>
        <v>2.99175984263622</v>
      </c>
    </row>
    <row r="14" spans="1:12">
      <c r="A14">
        <v>13</v>
      </c>
      <c r="B14" t="s">
        <v>24</v>
      </c>
      <c r="C14" t="str">
        <f ca="1">INDIRECT(ADDRESS(MATCH(B14,[1]Testlog!$J$70:$J$84,0)+69,1,,,"[GITestLog_vers6.xlsx]Testlog"))</f>
        <v>T12067</v>
      </c>
      <c r="D14">
        <v>0</v>
      </c>
      <c r="E14">
        <v>0</v>
      </c>
      <c r="F14">
        <v>0</v>
      </c>
      <c r="G14">
        <f ca="1">INDIRECT(ADDRESS(45,MATCH($C14,'[2]Emission Survey'!$3:$3,0),,,"[DOE_50_EPOS.xlsm]Emission Survey"))</f>
        <v>10.27</v>
      </c>
      <c r="H14">
        <f ca="1">INDIRECT(ADDRESS(35,MATCH($C14,'[2]Performance Survey'!$3:$3,0),,,"[DOE_50_EPOS.xlsm]Performance Survey"))</f>
        <v>127.923051946488</v>
      </c>
      <c r="I14">
        <f ca="1">INDIRECT(ADDRESS(36,MATCH($C14,'[2]Performance Survey'!$3:$3,0),,,"[DOE_50_EPOS.xlsm]Performance Survey"))</f>
        <v>94.855602731477703</v>
      </c>
      <c r="J14">
        <f ca="1">INDIRECT(ADDRESS(48,MATCH($C14,'[2]Performance Survey'!$3:$3,0),,,"[DOE_50_EPOS.xlsm]Performance Survey"))</f>
        <v>181.48954808651399</v>
      </c>
      <c r="K14">
        <f t="shared" ca="1" si="0"/>
        <v>33.067449215010299</v>
      </c>
      <c r="L14">
        <f ca="1">INDIRECT(ADDRESS(37,MATCH($C14,'[2]Performance Survey'!$3:$3,0),,,"[DOE_50_EPOS.xlsm]Performance Survey"))</f>
        <v>2.9122559459259199</v>
      </c>
    </row>
    <row r="15" spans="1:12">
      <c r="A15">
        <v>14</v>
      </c>
      <c r="B15" t="s">
        <v>25</v>
      </c>
      <c r="C15" t="str">
        <f ca="1">INDIRECT(ADDRESS(MATCH(B15,[1]Testlog!$J$70:$J$84,0)+69,1,,,"[GITestLog_vers6.xlsx]Testlog"))</f>
        <v>T12072</v>
      </c>
      <c r="D15">
        <v>0</v>
      </c>
      <c r="E15">
        <v>0</v>
      </c>
      <c r="F15">
        <v>0</v>
      </c>
      <c r="G15">
        <f ca="1">INDIRECT(ADDRESS(45,MATCH($C15,'[2]Emission Survey'!$3:$3,0),,,"[DOE_50_EPOS.xlsm]Emission Survey"))</f>
        <v>10.25</v>
      </c>
      <c r="H15">
        <f ca="1">INDIRECT(ADDRESS(35,MATCH($C15,'[2]Performance Survey'!$3:$3,0),,,"[DOE_50_EPOS.xlsm]Performance Survey"))</f>
        <v>128.03481144915901</v>
      </c>
      <c r="I15">
        <f ca="1">INDIRECT(ADDRESS(36,MATCH($C15,'[2]Performance Survey'!$3:$3,0),,,"[DOE_50_EPOS.xlsm]Performance Survey"))</f>
        <v>95.159408762879707</v>
      </c>
      <c r="J15">
        <f ca="1">INDIRECT(ADDRESS(48,MATCH($C15,'[2]Performance Survey'!$3:$3,0),,,"[DOE_50_EPOS.xlsm]Performance Survey"))</f>
        <v>180.481963011619</v>
      </c>
      <c r="K15">
        <f t="shared" ca="1" si="0"/>
        <v>32.875402686279301</v>
      </c>
      <c r="L15">
        <f ca="1">INDIRECT(ADDRESS(37,MATCH($C15,'[2]Performance Survey'!$3:$3,0),,,"[DOE_50_EPOS.xlsm]Performance Survey"))</f>
        <v>2.9139320651415699</v>
      </c>
    </row>
    <row r="16" spans="1:12">
      <c r="A16">
        <v>15</v>
      </c>
      <c r="B16" t="s">
        <v>26</v>
      </c>
      <c r="C16" t="str">
        <f ca="1">INDIRECT(ADDRESS(MATCH(B16,[1]Testlog!$J$70:$J$84,0)+69,1,,,"[GITestLog_vers6.xlsx]Testlog"))</f>
        <v>T12081</v>
      </c>
      <c r="D16">
        <v>0</v>
      </c>
      <c r="E16">
        <v>0</v>
      </c>
      <c r="F16">
        <v>0</v>
      </c>
      <c r="G16">
        <f ca="1">INDIRECT(ADDRESS(45,MATCH($C16,'[2]Emission Survey'!$3:$3,0),,,"[DOE_50_EPOS.xlsm]Emission Survey"))</f>
        <v>10.28</v>
      </c>
      <c r="H16">
        <f ca="1">INDIRECT(ADDRESS(35,MATCH($C16,'[2]Performance Survey'!$3:$3,0),,,"[DOE_50_EPOS.xlsm]Performance Survey"))</f>
        <v>127.920518980159</v>
      </c>
      <c r="I16">
        <f ca="1">INDIRECT(ADDRESS(36,MATCH($C16,'[2]Performance Survey'!$3:$3,0),,,"[DOE_50_EPOS.xlsm]Performance Survey"))</f>
        <v>95.050640999672396</v>
      </c>
      <c r="J16">
        <f ca="1">INDIRECT(ADDRESS(48,MATCH($C16,'[2]Performance Survey'!$3:$3,0),,,"[DOE_50_EPOS.xlsm]Performance Survey"))</f>
        <v>181.43536345640501</v>
      </c>
      <c r="K16">
        <f t="shared" ca="1" si="0"/>
        <v>32.869877980486606</v>
      </c>
      <c r="L16">
        <f ca="1">INDIRECT(ADDRESS(37,MATCH($C16,'[2]Performance Survey'!$3:$3,0),,,"[DOE_50_EPOS.xlsm]Performance Survey"))</f>
        <v>2.9149410074595301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DOE_50_R</vt:lpstr>
      <vt:lpstr>Sheet2</vt:lpstr>
      <vt:lpstr>Sheet3</vt:lpstr>
    </vt:vector>
  </TitlesOfParts>
  <Company>MAN Diesel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2012-05-23T18:43:18Z</dcterms:created>
  <dcterms:modified xsi:type="dcterms:W3CDTF">2012-05-26T20:26:33Z</dcterms:modified>
</cp:coreProperties>
</file>