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otNet\csharp-advanced-tutorial\CameraAndLensSelectAndCalc\CameraAndLensSelectAndCalc\"/>
    </mc:Choice>
  </mc:AlternateContent>
  <xr:revisionPtr revIDLastSave="0" documentId="13_ncr:1_{0E2A411D-496D-493C-9F35-124E3BB0B539}" xr6:coauthVersionLast="47" xr6:coauthVersionMax="47" xr10:uidLastSave="{00000000-0000-0000-0000-000000000000}"/>
  <bookViews>
    <workbookView xWindow="-120" yWindow="-120" windowWidth="29040" windowHeight="16440" xr2:uid="{A98D86C1-A750-48BF-829C-A71EC73B0CC3}"/>
  </bookViews>
  <sheets>
    <sheet name="model" sheetId="1" r:id="rId1"/>
  </sheets>
  <definedNames>
    <definedName name="_xlnm.Print_Area" localSheetId="0">model!$A$1:$H$60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C14" i="1"/>
  <c r="F45" i="1"/>
  <c r="F47" i="1" s="1"/>
</calcChain>
</file>

<file path=xl/sharedStrings.xml><?xml version="1.0" encoding="utf-8"?>
<sst xmlns="http://schemas.openxmlformats.org/spreadsheetml/2006/main" count="32" uniqueCount="29">
  <si>
    <t>Camera:</t>
    <phoneticPr fontId="2" type="noConversion"/>
  </si>
  <si>
    <t>Lens:</t>
    <phoneticPr fontId="2" type="noConversion"/>
  </si>
  <si>
    <t>相机镜头选型计算表</t>
    <phoneticPr fontId="2" type="noConversion"/>
  </si>
  <si>
    <t>(景深)DOF：</t>
    <phoneticPr fontId="2" type="noConversion"/>
  </si>
  <si>
    <t>物距(WD):</t>
    <phoneticPr fontId="2" type="noConversion"/>
  </si>
  <si>
    <t>±1mm</t>
    <phoneticPr fontId="2" type="noConversion"/>
  </si>
  <si>
    <t>视野(FOV):</t>
    <phoneticPr fontId="2" type="noConversion"/>
  </si>
  <si>
    <t>Width(mm)</t>
    <phoneticPr fontId="2" type="noConversion"/>
  </si>
  <si>
    <t>分辨率:</t>
    <phoneticPr fontId="2" type="noConversion"/>
  </si>
  <si>
    <t>Width(pixel)</t>
    <phoneticPr fontId="2" type="noConversion"/>
  </si>
  <si>
    <t>像元大小:</t>
    <phoneticPr fontId="2" type="noConversion"/>
  </si>
  <si>
    <t>单位(um)</t>
    <phoneticPr fontId="2" type="noConversion"/>
  </si>
  <si>
    <t>芯片尺寸:</t>
    <phoneticPr fontId="2" type="noConversion"/>
  </si>
  <si>
    <t>像素精度:</t>
    <phoneticPr fontId="2" type="noConversion"/>
  </si>
  <si>
    <t>单位(mm/pixel)</t>
    <phoneticPr fontId="2" type="noConversion"/>
  </si>
  <si>
    <t>MV-CH250-90GM</t>
    <phoneticPr fontId="2" type="noConversion"/>
  </si>
  <si>
    <t>MVL-KF5024M-25MP</t>
    <phoneticPr fontId="2" type="noConversion"/>
  </si>
  <si>
    <t>光学放大倍率:</t>
    <phoneticPr fontId="2" type="noConversion"/>
  </si>
  <si>
    <t>显示放大倍率:</t>
    <phoneticPr fontId="2" type="noConversion"/>
  </si>
  <si>
    <t>mm</t>
    <phoneticPr fontId="2" type="noConversion"/>
  </si>
  <si>
    <t>显示器大小:</t>
    <phoneticPr fontId="2" type="noConversion"/>
  </si>
  <si>
    <t>单位(英寸)</t>
    <phoneticPr fontId="2" type="noConversion"/>
  </si>
  <si>
    <t>电子放大倍率:</t>
    <phoneticPr fontId="2" type="noConversion"/>
  </si>
  <si>
    <t>HikVision</t>
    <phoneticPr fontId="2" type="noConversion"/>
  </si>
  <si>
    <t>最大光圈值:</t>
    <phoneticPr fontId="2" type="noConversion"/>
  </si>
  <si>
    <t>焦距:</t>
    <phoneticPr fontId="2" type="noConversion"/>
  </si>
  <si>
    <t>Height(mm)</t>
    <phoneticPr fontId="2" type="noConversion"/>
  </si>
  <si>
    <t>Height(pixel)</t>
    <phoneticPr fontId="2" type="noConversion"/>
  </si>
  <si>
    <r>
      <t>备注：此表中算出来的所有参数，都是根据相机镜头的理论数据为依据。表中所展示的数据，都只能进行</t>
    </r>
    <r>
      <rPr>
        <b/>
        <sz val="11"/>
        <color rgb="FFFF0000"/>
        <rFont val="等线"/>
        <family val="3"/>
        <charset val="134"/>
        <scheme val="minor"/>
      </rPr>
      <t>参考</t>
    </r>
    <r>
      <rPr>
        <sz val="11"/>
        <color theme="1"/>
        <rFont val="等线"/>
        <family val="2"/>
        <charset val="134"/>
        <scheme val="minor"/>
      </rPr>
      <t>。如需得到精确数据，需要输入实际的参数进行核算。景深、电子放大倍率和显示放大倍率，</t>
    </r>
    <r>
      <rPr>
        <b/>
        <sz val="11"/>
        <color rgb="FFFF0000"/>
        <rFont val="等线"/>
        <family val="3"/>
        <charset val="134"/>
        <scheme val="minor"/>
      </rPr>
      <t>需要更改显示器大小和镜头实际光圈值</t>
    </r>
    <r>
      <rPr>
        <sz val="11"/>
        <color theme="1"/>
        <rFont val="等线"/>
        <family val="2"/>
        <charset val="134"/>
        <scheme val="minor"/>
      </rPr>
      <t>。此表中的光源只是作为参考使用，如需得到准确的光源型号，需要利用实际的产品进行打光确认。相机的</t>
    </r>
    <r>
      <rPr>
        <b/>
        <sz val="11"/>
        <color rgb="FFFF0000"/>
        <rFont val="等线"/>
        <family val="3"/>
        <charset val="134"/>
        <scheme val="minor"/>
      </rPr>
      <t>安装方向仅供参考</t>
    </r>
    <r>
      <rPr>
        <sz val="11"/>
        <color theme="1"/>
        <rFont val="等线"/>
        <family val="2"/>
        <charset val="134"/>
        <scheme val="minor"/>
      </rPr>
      <t>，实际的安装方式需要通过机构那边的设计进行确认，但</t>
    </r>
    <r>
      <rPr>
        <b/>
        <sz val="11"/>
        <color rgb="FFFF0000"/>
        <rFont val="等线"/>
        <family val="3"/>
        <charset val="134"/>
        <scheme val="minor"/>
      </rPr>
      <t>必须保证镜头的工作距离与此表中所提供距离的±10mm可调范围</t>
    </r>
    <r>
      <rPr>
        <sz val="11"/>
        <color theme="1"/>
        <rFont val="等线"/>
        <family val="2"/>
        <charset val="134"/>
        <scheme val="minor"/>
      </rPr>
      <t>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</si>
</sst>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2" borderId="0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0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vertical="top" wrapText="1"/>
    </xf>
    <xf numFmtId="0" fontId="4" fillId="2" borderId="0" xfId="0" applyFont="1" applyFill="1" applyBorder="1" applyAlignment="1">
      <alignment vertical="center"/>
    </xf>
    <xf numFmtId="176" fontId="1" fillId="3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4" fillId="2" borderId="0" xfId="0" applyFont="1" applyFill="1" applyBorder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5</xdr:row>
      <xdr:rowOff>114300</xdr:rowOff>
    </xdr:from>
    <xdr:to>
      <xdr:col>8</xdr:col>
      <xdr:colOff>9968</xdr:colOff>
      <xdr:row>33</xdr:row>
      <xdr:rowOff>48323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F954032-091C-8557-16A4-0710ACABE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019175"/>
          <a:ext cx="3172268" cy="5001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B1DA-D04A-4A7C-98DD-48BFEB052F38}">
  <dimension ref="A1:I58"/>
  <sheetViews>
    <sheetView tabSelected="1" view="pageBreakPreview" topLeftCell="A14" zoomScale="115" zoomScaleNormal="100" zoomScaleSheetLayoutView="115" workbookViewId="0">
      <selection activeCell="B48" sqref="B48:C48"/>
    </sheetView>
  </sheetViews>
  <sheetFormatPr defaultRowHeight="14.25" x14ac:dyDescent="0.2"/>
  <cols>
    <col min="1" max="1" width="11.75" style="1" customWidth="1"/>
    <col min="2" max="2" width="9.5" style="1" customWidth="1"/>
    <col min="3" max="3" width="10.625" style="1" bestFit="1" customWidth="1"/>
    <col min="4" max="4" width="11.5" style="1" bestFit="1" customWidth="1"/>
    <col min="5" max="5" width="10.625" style="1" bestFit="1" customWidth="1"/>
    <col min="6" max="16384" width="9" style="1"/>
  </cols>
  <sheetData>
    <row r="1" spans="1:9" ht="25.5" x14ac:dyDescent="0.2">
      <c r="A1" s="23" t="s">
        <v>2</v>
      </c>
      <c r="B1" s="23"/>
      <c r="C1" s="23"/>
      <c r="D1" s="23"/>
      <c r="E1" s="23"/>
      <c r="F1" s="23"/>
      <c r="G1" s="23"/>
      <c r="H1" s="23"/>
      <c r="I1" s="10"/>
    </row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s="5" customFormat="1" ht="3" customHeight="1" x14ac:dyDescent="0.2">
      <c r="D3" s="6"/>
    </row>
    <row r="8" spans="1:9" x14ac:dyDescent="0.2">
      <c r="A8" s="2" t="s">
        <v>0</v>
      </c>
      <c r="B8" s="14" t="s">
        <v>15</v>
      </c>
      <c r="C8" s="14"/>
      <c r="D8" s="14"/>
      <c r="E8" s="3" t="s">
        <v>23</v>
      </c>
    </row>
    <row r="11" spans="1:9" x14ac:dyDescent="0.2">
      <c r="A11" s="2" t="s">
        <v>1</v>
      </c>
      <c r="B11" s="14" t="s">
        <v>16</v>
      </c>
      <c r="C11" s="14"/>
      <c r="D11" s="14"/>
      <c r="E11" s="3" t="s">
        <v>23</v>
      </c>
    </row>
    <row r="14" spans="1:9" x14ac:dyDescent="0.2">
      <c r="A14" s="2" t="s">
        <v>3</v>
      </c>
      <c r="B14" s="3"/>
      <c r="C14" s="11">
        <f>C18*0.04*C24*C24/(C21*C21+C18*0.04*C24)+C18*0.04*C24*C24/(C21*C21-C18*0.04*C24)</f>
        <v>1.7050926191167295</v>
      </c>
      <c r="D14" s="3" t="s">
        <v>19</v>
      </c>
      <c r="E14" s="3"/>
    </row>
    <row r="18" spans="1:5" x14ac:dyDescent="0.2">
      <c r="A18" s="2" t="s">
        <v>24</v>
      </c>
      <c r="B18" s="3"/>
      <c r="C18" s="13">
        <v>2.4</v>
      </c>
      <c r="D18" s="3"/>
    </row>
    <row r="21" spans="1:5" x14ac:dyDescent="0.2">
      <c r="A21" s="2" t="s">
        <v>25</v>
      </c>
      <c r="B21" s="3"/>
      <c r="C21" s="8">
        <v>50</v>
      </c>
      <c r="D21" s="3"/>
    </row>
    <row r="24" spans="1:5" x14ac:dyDescent="0.2">
      <c r="A24" s="2" t="s">
        <v>4</v>
      </c>
      <c r="B24" s="3"/>
      <c r="C24" s="12">
        <v>149</v>
      </c>
      <c r="D24" s="3" t="s">
        <v>5</v>
      </c>
      <c r="E24" s="7"/>
    </row>
    <row r="35" spans="1:8" s="5" customFormat="1" ht="3" customHeight="1" x14ac:dyDescent="0.2"/>
    <row r="37" spans="1:8" x14ac:dyDescent="0.2">
      <c r="A37" s="20" t="s">
        <v>6</v>
      </c>
      <c r="B37" s="15" t="s">
        <v>7</v>
      </c>
      <c r="C37" s="15"/>
      <c r="D37" s="15" t="s">
        <v>26</v>
      </c>
      <c r="E37" s="15"/>
      <c r="F37" s="3"/>
      <c r="G37" s="3"/>
      <c r="H37" s="3"/>
    </row>
    <row r="38" spans="1:8" x14ac:dyDescent="0.2">
      <c r="A38" s="20"/>
      <c r="B38" s="16">
        <v>25.35</v>
      </c>
      <c r="C38" s="16"/>
      <c r="D38" s="16">
        <v>25.35</v>
      </c>
      <c r="E38" s="16"/>
      <c r="F38" s="3"/>
      <c r="G38" s="3"/>
      <c r="H38" s="3"/>
    </row>
    <row r="39" spans="1:8" x14ac:dyDescent="0.2">
      <c r="A39" s="17" t="s">
        <v>8</v>
      </c>
      <c r="B39" s="18" t="s">
        <v>9</v>
      </c>
      <c r="C39" s="18"/>
      <c r="D39" s="18" t="s">
        <v>27</v>
      </c>
      <c r="E39" s="18"/>
    </row>
    <row r="40" spans="1:8" x14ac:dyDescent="0.2">
      <c r="A40" s="17"/>
      <c r="B40" s="21">
        <v>5120</v>
      </c>
      <c r="C40" s="21"/>
      <c r="D40" s="21">
        <v>5120</v>
      </c>
      <c r="E40" s="21"/>
    </row>
    <row r="41" spans="1:8" x14ac:dyDescent="0.2">
      <c r="A41" s="20" t="s">
        <v>12</v>
      </c>
      <c r="B41" s="15" t="s">
        <v>7</v>
      </c>
      <c r="C41" s="15"/>
      <c r="D41" s="15" t="s">
        <v>26</v>
      </c>
      <c r="E41" s="15"/>
      <c r="F41" s="3"/>
      <c r="G41" s="3"/>
      <c r="H41" s="3"/>
    </row>
    <row r="42" spans="1:8" x14ac:dyDescent="0.2">
      <c r="A42" s="20"/>
      <c r="B42" s="16">
        <v>12.8</v>
      </c>
      <c r="C42" s="16"/>
      <c r="D42" s="16">
        <v>12.8</v>
      </c>
      <c r="E42" s="16"/>
      <c r="F42" s="3"/>
      <c r="G42" s="3"/>
      <c r="H42" s="3"/>
    </row>
    <row r="43" spans="1:8" x14ac:dyDescent="0.2">
      <c r="A43" s="17" t="s">
        <v>10</v>
      </c>
      <c r="B43" s="18" t="s">
        <v>11</v>
      </c>
      <c r="C43" s="18"/>
      <c r="D43" s="26" t="s">
        <v>17</v>
      </c>
      <c r="E43" s="26"/>
      <c r="F43" s="27">
        <v>0.505</v>
      </c>
    </row>
    <row r="44" spans="1:8" x14ac:dyDescent="0.2">
      <c r="A44" s="17"/>
      <c r="B44" s="19">
        <v>2.5</v>
      </c>
      <c r="C44" s="19"/>
      <c r="D44" s="26"/>
      <c r="E44" s="26"/>
      <c r="F44" s="27"/>
    </row>
    <row r="45" spans="1:8" x14ac:dyDescent="0.2">
      <c r="A45" s="20" t="s">
        <v>13</v>
      </c>
      <c r="B45" s="15" t="s">
        <v>14</v>
      </c>
      <c r="C45" s="15"/>
      <c r="D45" s="25" t="s">
        <v>22</v>
      </c>
      <c r="E45" s="25"/>
      <c r="F45" s="24">
        <f>B48*25.4/(SQRT(B42*B42+D42+D42))</f>
        <v>31.372331505988221</v>
      </c>
      <c r="G45" s="3"/>
      <c r="H45" s="3"/>
    </row>
    <row r="46" spans="1:8" x14ac:dyDescent="0.2">
      <c r="A46" s="20"/>
      <c r="B46" s="24">
        <f>B44/F43/1000</f>
        <v>4.9504950495049506E-3</v>
      </c>
      <c r="C46" s="24"/>
      <c r="D46" s="25"/>
      <c r="E46" s="25"/>
      <c r="F46" s="24"/>
      <c r="G46" s="3"/>
      <c r="H46" s="3"/>
    </row>
    <row r="47" spans="1:8" x14ac:dyDescent="0.2">
      <c r="A47" s="17" t="s">
        <v>20</v>
      </c>
      <c r="B47" s="18" t="s">
        <v>21</v>
      </c>
      <c r="C47" s="18"/>
      <c r="D47" s="26" t="s">
        <v>18</v>
      </c>
      <c r="E47" s="26"/>
      <c r="F47" s="27">
        <f>F45*F43</f>
        <v>15.843027410524051</v>
      </c>
    </row>
    <row r="48" spans="1:8" x14ac:dyDescent="0.2">
      <c r="A48" s="17"/>
      <c r="B48" s="28">
        <v>17</v>
      </c>
      <c r="C48" s="28"/>
      <c r="D48" s="26"/>
      <c r="E48" s="26"/>
      <c r="F48" s="27"/>
    </row>
    <row r="49" spans="1:8" ht="14.25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s="5" customFormat="1" ht="3" customHeight="1" x14ac:dyDescent="0.2"/>
    <row r="51" spans="1:8" ht="14.25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x14ac:dyDescent="0.2">
      <c r="A52" s="9"/>
      <c r="B52" s="9"/>
      <c r="C52" s="9"/>
      <c r="D52" s="9"/>
      <c r="E52" s="9"/>
      <c r="F52" s="9"/>
      <c r="G52" s="9"/>
      <c r="H52" s="9"/>
    </row>
    <row r="53" spans="1:8" ht="14.25" customHeight="1" x14ac:dyDescent="0.2">
      <c r="A53" s="22" t="s">
        <v>28</v>
      </c>
      <c r="B53" s="22"/>
      <c r="C53" s="22"/>
      <c r="D53" s="22"/>
      <c r="E53" s="22"/>
      <c r="F53" s="22"/>
      <c r="G53" s="22"/>
      <c r="H53" s="22"/>
    </row>
    <row r="54" spans="1:8" x14ac:dyDescent="0.2">
      <c r="A54" s="22"/>
      <c r="B54" s="22"/>
      <c r="C54" s="22"/>
      <c r="D54" s="22"/>
      <c r="E54" s="22"/>
      <c r="F54" s="22"/>
      <c r="G54" s="22"/>
      <c r="H54" s="22"/>
    </row>
    <row r="55" spans="1:8" x14ac:dyDescent="0.2">
      <c r="A55" s="22"/>
      <c r="B55" s="22"/>
      <c r="C55" s="22"/>
      <c r="D55" s="22"/>
      <c r="E55" s="22"/>
      <c r="F55" s="22"/>
      <c r="G55" s="22"/>
      <c r="H55" s="22"/>
    </row>
    <row r="56" spans="1:8" x14ac:dyDescent="0.2">
      <c r="A56" s="22"/>
      <c r="B56" s="22"/>
      <c r="C56" s="22"/>
      <c r="D56" s="22"/>
      <c r="E56" s="22"/>
      <c r="F56" s="22"/>
      <c r="G56" s="22"/>
      <c r="H56" s="22"/>
    </row>
    <row r="57" spans="1:8" x14ac:dyDescent="0.2">
      <c r="A57" s="22"/>
      <c r="B57" s="22"/>
      <c r="C57" s="22"/>
      <c r="D57" s="22"/>
      <c r="E57" s="22"/>
      <c r="F57" s="22"/>
      <c r="G57" s="22"/>
      <c r="H57" s="22"/>
    </row>
    <row r="58" spans="1:8" x14ac:dyDescent="0.2">
      <c r="A58" s="22"/>
      <c r="B58" s="22"/>
      <c r="C58" s="22"/>
      <c r="D58" s="22"/>
      <c r="E58" s="22"/>
      <c r="F58" s="22"/>
      <c r="G58" s="22"/>
      <c r="H58" s="22"/>
    </row>
  </sheetData>
  <sheetProtection algorithmName="SHA-512" hashValue="TSyfLT6w1UiSqdiYyTFu9kuT3rkwH6ONdXz0DcdgbldvnNxy6/YH2/7Kc9McoWKPqG5C7uCGLPbx90JjOrIS8A==" saltValue="PPi/QVMxcBwKdKshXCL1Dw==" spinCount="100000" sheet="1" selectLockedCells="1"/>
  <mergeCells count="34">
    <mergeCell ref="A53:H58"/>
    <mergeCell ref="A1:H1"/>
    <mergeCell ref="A45:A46"/>
    <mergeCell ref="B45:C45"/>
    <mergeCell ref="B46:C46"/>
    <mergeCell ref="D45:E46"/>
    <mergeCell ref="D47:E48"/>
    <mergeCell ref="F45:F46"/>
    <mergeCell ref="F47:F48"/>
    <mergeCell ref="A47:A48"/>
    <mergeCell ref="B47:C47"/>
    <mergeCell ref="B48:C48"/>
    <mergeCell ref="D43:E44"/>
    <mergeCell ref="F43:F44"/>
    <mergeCell ref="A41:A42"/>
    <mergeCell ref="B41:C41"/>
    <mergeCell ref="D41:E41"/>
    <mergeCell ref="B42:C42"/>
    <mergeCell ref="D42:E42"/>
    <mergeCell ref="A39:A40"/>
    <mergeCell ref="B39:C39"/>
    <mergeCell ref="D39:E39"/>
    <mergeCell ref="B40:C40"/>
    <mergeCell ref="D40:E40"/>
    <mergeCell ref="A43:A44"/>
    <mergeCell ref="B43:C43"/>
    <mergeCell ref="B44:C44"/>
    <mergeCell ref="A37:A38"/>
    <mergeCell ref="B37:C37"/>
    <mergeCell ref="B8:D8"/>
    <mergeCell ref="B11:D11"/>
    <mergeCell ref="D37:E37"/>
    <mergeCell ref="B38:C38"/>
    <mergeCell ref="D38:E38"/>
  </mergeCells>
  <phoneticPr fontId="2" type="noConversion"/>
  <pageMargins left="0.9055118110236221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2022-05-05T02:27:49Z</cp:lastPrinted>
  <dcterms:created xsi:type="dcterms:W3CDTF">2022-05-05T00:29:40Z</dcterms:created>
  <dcterms:modified xsi:type="dcterms:W3CDTF">2022-05-07T01:19:59Z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d1491517-a821-4482-a878-d4253217ba50</vt:lpwstr>
  </property>
</Properties>
</file>